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tables/table9.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10.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1.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tables/table12.xml" ContentType="application/vnd.openxmlformats-officedocument.spreadsheetml.table+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tables/table13.xml" ContentType="application/vnd.openxmlformats-officedocument.spreadsheetml.table+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tables/table14.xml" ContentType="application/vnd.openxmlformats-officedocument.spreadsheetml.table+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tables/table15.xml" ContentType="application/vnd.openxmlformats-officedocument.spreadsheetml.table+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tables/table16.xml" ContentType="application/vnd.openxmlformats-officedocument.spreadsheetml.table+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enne_projektmappe"/>
  <mc:AlternateContent xmlns:mc="http://schemas.openxmlformats.org/markup-compatibility/2006">
    <mc:Choice Requires="x15">
      <x15ac:absPath xmlns:x15ac="http://schemas.microsoft.com/office/spreadsheetml/2010/11/ac" url="H:\DSRR\CCB\Offentliggørelsesark\DSRR49\"/>
    </mc:Choice>
  </mc:AlternateContent>
  <xr:revisionPtr revIDLastSave="0" documentId="13_ncr:1_{651E4742-2CA0-4C60-ADE6-E4C9BB41A4F2}" xr6:coauthVersionLast="47" xr6:coauthVersionMax="47" xr10:uidLastSave="{00000000-0000-0000-0000-000000000000}"/>
  <bookViews>
    <workbookView xWindow="-28920" yWindow="-120" windowWidth="29040" windowHeight="17025" tabRatio="897" activeTab="1" xr2:uid="{00000000-000D-0000-FFFF-FFFF00000000}"/>
  </bookViews>
  <sheets>
    <sheet name="Noter" sheetId="14" r:id="rId1"/>
    <sheet name="Indhold" sheetId="1" r:id="rId2"/>
    <sheet name="Finansiel stressindikator" sheetId="2" r:id="rId3"/>
    <sheet name="Figur 1" sheetId="15" r:id="rId4"/>
    <sheet name="Kreditspænd og aktievolatilitet" sheetId="3" r:id="rId5"/>
    <sheet name="Figur 2" sheetId="47" r:id="rId6"/>
    <sheet name="Ejendomspriser" sheetId="5" r:id="rId7"/>
    <sheet name="Figur 3" sheetId="45" r:id="rId8"/>
    <sheet name="Pengeinstitutternes merrente" sheetId="6" r:id="rId9"/>
    <sheet name="Figur 4" sheetId="29" r:id="rId10"/>
    <sheet name="Stiliseret boligbyrde" sheetId="7" r:id="rId11"/>
    <sheet name="Figur 5" sheetId="28" r:id="rId12"/>
    <sheet name="Kreditvækst" sheetId="8" r:id="rId13"/>
    <sheet name="Figur 6" sheetId="35" r:id="rId14"/>
    <sheet name="Udlånsgab" sheetId="9" r:id="rId15"/>
    <sheet name="Figur 7" sheetId="30" r:id="rId16"/>
    <sheet name="Gearing og kapitaloverdækning" sheetId="10" r:id="rId17"/>
    <sheet name="Figur 8" sheetId="38" r:id="rId18"/>
    <sheet name="Egenkapitalforrentning" sheetId="39" r:id="rId19"/>
    <sheet name="Figur 9" sheetId="42" r:id="rId20"/>
    <sheet name="Finansiel cykel (UOC)" sheetId="12" r:id="rId21"/>
    <sheet name="Figur 10" sheetId="36" r:id="rId22"/>
    <sheet name="Finansiel cykel (BP)" sheetId="13" r:id="rId23"/>
    <sheet name="Figur 11" sheetId="37" r:id="rId24"/>
    <sheet name="Udlånsserier" sheetId="17" r:id="rId25"/>
    <sheet name="Figur 12" sheetId="27" r:id="rId26"/>
    <sheet name="Boligpriser og BNI" sheetId="18" r:id="rId27"/>
    <sheet name="Figur 13" sheetId="24" r:id="rId28"/>
    <sheet name="Betalingsbalancen" sheetId="19" r:id="rId29"/>
    <sheet name="Figur 14" sheetId="23" r:id="rId30"/>
    <sheet name="Referencesats" sheetId="20" r:id="rId31"/>
    <sheet name="Figur 15" sheetId="21" r:id="rId32"/>
    <sheet name="Ark1" sheetId="61" r:id="rId33"/>
  </sheets>
  <externalReferences>
    <externalReference r:id="rId34"/>
  </externalReferences>
  <definedNames>
    <definedName name="Dato">#REF!</definedName>
    <definedName name="Ejendomspriser" localSheetId="6" hidden="1">Ejendomspriser!#REF!</definedName>
    <definedName name="Figur_1__Data___figur" localSheetId="1" hidden="1">Indhold!#REF!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E10" i="17"/>
  <c r="E13" i="17"/>
  <c r="E16" i="17"/>
  <c r="E19" i="17"/>
  <c r="E22" i="17"/>
  <c r="E25" i="17"/>
  <c r="E28" i="17"/>
  <c r="E31" i="17"/>
  <c r="E34" i="17"/>
  <c r="E37" i="17"/>
  <c r="E40" i="17"/>
  <c r="E43" i="17"/>
  <c r="E46" i="17"/>
  <c r="E49" i="17"/>
  <c r="E52" i="17"/>
  <c r="E55" i="17"/>
  <c r="E58" i="17"/>
  <c r="E61" i="17"/>
  <c r="E64" i="17"/>
  <c r="E67" i="17"/>
  <c r="E70" i="17"/>
  <c r="E73" i="17"/>
  <c r="E76" i="17"/>
  <c r="E79" i="17"/>
  <c r="E82" i="17"/>
  <c r="E85" i="17"/>
  <c r="E88" i="17"/>
  <c r="E91" i="17"/>
  <c r="E94" i="17"/>
  <c r="E97" i="17"/>
  <c r="E100" i="17"/>
  <c r="E103" i="17"/>
  <c r="E106" i="17"/>
  <c r="E109" i="17"/>
  <c r="E112" i="17"/>
  <c r="E115" i="17"/>
  <c r="E118" i="17"/>
  <c r="E121" i="17"/>
  <c r="E124" i="17"/>
  <c r="E127" i="17"/>
  <c r="E130" i="17"/>
  <c r="E133" i="17"/>
  <c r="E136" i="17"/>
  <c r="E139" i="17"/>
  <c r="E142" i="17"/>
  <c r="E145" i="17"/>
  <c r="E148" i="17"/>
  <c r="E151" i="17"/>
  <c r="E154" i="17"/>
  <c r="E157" i="17"/>
  <c r="E160" i="17"/>
  <c r="E163" i="17"/>
  <c r="E166" i="17"/>
  <c r="E169" i="17"/>
  <c r="E172" i="17"/>
  <c r="E175" i="17"/>
  <c r="E178" i="17"/>
  <c r="E181" i="17"/>
  <c r="E184" i="17"/>
  <c r="E187" i="17"/>
  <c r="E190" i="17"/>
  <c r="E193" i="17"/>
  <c r="E196" i="17"/>
  <c r="E199" i="17"/>
  <c r="E202" i="17"/>
  <c r="E205" i="17"/>
  <c r="E208" i="17"/>
  <c r="E211" i="17"/>
  <c r="E214" i="17"/>
  <c r="E217" i="17"/>
  <c r="E220" i="17"/>
  <c r="E223" i="17"/>
  <c r="E226" i="17"/>
  <c r="E229" i="17"/>
  <c r="E232" i="17"/>
  <c r="E235" i="17"/>
  <c r="E238" i="17"/>
  <c r="E241" i="17"/>
  <c r="E244" i="17"/>
  <c r="E247" i="17"/>
  <c r="E250" i="17"/>
  <c r="E253" i="17"/>
  <c r="E256" i="17"/>
  <c r="E259" i="17"/>
  <c r="E262" i="17"/>
  <c r="E265" i="17"/>
  <c r="E268" i="17"/>
  <c r="E271" i="17"/>
  <c r="E274" i="17"/>
  <c r="E277" i="17"/>
  <c r="E280" i="17"/>
  <c r="E283" i="17"/>
  <c r="E286" i="17"/>
  <c r="E289" i="17"/>
  <c r="E292" i="17"/>
  <c r="E295" i="17"/>
  <c r="E298" i="17"/>
  <c r="E301" i="17"/>
  <c r="E304" i="17"/>
  <c r="E307" i="17"/>
  <c r="E310" i="17"/>
  <c r="E313" i="17"/>
  <c r="E316" i="17"/>
  <c r="E319" i="17"/>
  <c r="E322" i="17"/>
  <c r="E325" i="17"/>
  <c r="E328" i="17"/>
  <c r="E331" i="17"/>
  <c r="E334" i="17"/>
  <c r="E337" i="17"/>
  <c r="E340" i="17"/>
  <c r="E343" i="17"/>
  <c r="E346" i="17"/>
  <c r="E349" i="17"/>
  <c r="E352" i="17"/>
  <c r="E355" i="17"/>
  <c r="E358" i="17"/>
  <c r="E361" i="17"/>
  <c r="E364" i="17"/>
  <c r="E367" i="17"/>
  <c r="E370" i="17"/>
  <c r="E373" i="17"/>
  <c r="E376" i="17"/>
  <c r="E379" i="17"/>
  <c r="E382" i="17"/>
  <c r="E385" i="17"/>
  <c r="E388" i="17"/>
  <c r="E391" i="17"/>
  <c r="E394" i="17"/>
  <c r="E397" i="17"/>
  <c r="E400" i="17"/>
  <c r="E403" i="17"/>
  <c r="E406" i="17"/>
  <c r="E409" i="17"/>
  <c r="E412" i="17"/>
  <c r="E415" i="17"/>
  <c r="E418" i="17"/>
  <c r="E421" i="17"/>
  <c r="E424" i="17"/>
  <c r="E427" i="17"/>
  <c r="E430" i="17"/>
  <c r="E433" i="17"/>
  <c r="E436" i="17"/>
  <c r="E439" i="17"/>
  <c r="E442" i="17"/>
  <c r="E445" i="17"/>
  <c r="E448" i="17"/>
  <c r="E451" i="17"/>
  <c r="E454" i="17"/>
  <c r="E457" i="17"/>
  <c r="E460" i="17"/>
  <c r="E463" i="17"/>
  <c r="E466" i="17"/>
  <c r="E469" i="17"/>
  <c r="E472" i="17"/>
  <c r="E475" i="17"/>
  <c r="E478" i="17"/>
  <c r="E481" i="17"/>
  <c r="E484" i="17"/>
  <c r="E487" i="17"/>
  <c r="E490" i="17"/>
  <c r="E493" i="17"/>
  <c r="E496" i="17"/>
  <c r="E499" i="17"/>
  <c r="E502" i="17"/>
  <c r="E505" i="17"/>
  <c r="E508" i="17"/>
  <c r="E511" i="17"/>
  <c r="E514" i="17"/>
  <c r="E517" i="17"/>
  <c r="E520" i="17"/>
  <c r="E523" i="17"/>
  <c r="E526" i="17"/>
  <c r="E529" i="17"/>
  <c r="E532" i="17"/>
  <c r="E535" i="17"/>
  <c r="E538" i="17"/>
  <c r="F10" i="17"/>
  <c r="F13" i="17"/>
  <c r="F16" i="17"/>
  <c r="F19" i="17"/>
  <c r="F22" i="17"/>
  <c r="F25" i="17"/>
  <c r="F28" i="17"/>
  <c r="F31" i="17"/>
  <c r="F34" i="17"/>
  <c r="F37" i="17"/>
  <c r="F40" i="17"/>
  <c r="F43" i="17"/>
  <c r="F46" i="17"/>
  <c r="F49" i="17"/>
  <c r="F52" i="17"/>
  <c r="F55" i="17"/>
  <c r="F58" i="17"/>
  <c r="F61" i="17"/>
  <c r="F64" i="17"/>
  <c r="F67" i="17"/>
  <c r="F70" i="17"/>
  <c r="F73" i="17"/>
  <c r="F76" i="17"/>
  <c r="F79" i="17"/>
  <c r="F82" i="17"/>
  <c r="F85" i="17"/>
  <c r="F88" i="17"/>
  <c r="F91" i="17"/>
  <c r="F94" i="17"/>
  <c r="F97" i="17"/>
  <c r="F100" i="17"/>
  <c r="F103" i="17"/>
  <c r="F106" i="17"/>
  <c r="F109" i="17"/>
  <c r="F112" i="17"/>
  <c r="F115" i="17"/>
  <c r="F118" i="17"/>
  <c r="F121" i="17"/>
  <c r="F124" i="17"/>
  <c r="F127" i="17"/>
  <c r="F130" i="17"/>
  <c r="F133" i="17"/>
  <c r="F136" i="17"/>
  <c r="F139" i="17"/>
  <c r="F142" i="17"/>
  <c r="F145" i="17"/>
  <c r="F148" i="17"/>
  <c r="F151" i="17"/>
  <c r="F154" i="17"/>
  <c r="F157" i="17"/>
  <c r="F160" i="17"/>
  <c r="F163" i="17"/>
  <c r="F166" i="17"/>
  <c r="F169" i="17"/>
  <c r="F172" i="17"/>
  <c r="F175" i="17"/>
  <c r="F178" i="17"/>
  <c r="F181" i="17"/>
  <c r="F184" i="17"/>
  <c r="F187" i="17"/>
  <c r="F190" i="17"/>
  <c r="F193" i="17"/>
  <c r="F196" i="17"/>
  <c r="F199" i="17"/>
  <c r="F202" i="17"/>
  <c r="F205" i="17"/>
  <c r="F208" i="17"/>
  <c r="F211" i="17"/>
  <c r="F214" i="17"/>
  <c r="F217" i="17"/>
  <c r="F220" i="17"/>
  <c r="F223" i="17"/>
  <c r="F226" i="17"/>
  <c r="F229" i="17"/>
  <c r="F232" i="17"/>
  <c r="F235" i="17"/>
  <c r="F238" i="17"/>
  <c r="F241" i="17"/>
  <c r="F244" i="17"/>
  <c r="F247" i="17"/>
  <c r="F250" i="17"/>
  <c r="F253" i="17"/>
  <c r="F256" i="17"/>
  <c r="F259" i="17"/>
  <c r="F262" i="17"/>
  <c r="F265" i="17"/>
  <c r="F268" i="17"/>
  <c r="F271" i="17"/>
  <c r="F274" i="17"/>
  <c r="F277" i="17"/>
  <c r="F280" i="17"/>
  <c r="F283" i="17"/>
  <c r="F286" i="17"/>
  <c r="F289" i="17"/>
  <c r="F292" i="17"/>
  <c r="F295" i="17"/>
  <c r="F298" i="17"/>
  <c r="F301" i="17"/>
  <c r="F304" i="17"/>
  <c r="F307" i="17"/>
  <c r="F310" i="17"/>
  <c r="F313" i="17"/>
  <c r="F316" i="17"/>
  <c r="F319" i="17"/>
  <c r="F322" i="17"/>
  <c r="F325" i="17"/>
  <c r="F328" i="17"/>
  <c r="F331" i="17"/>
  <c r="F334" i="17"/>
  <c r="F337" i="17"/>
  <c r="F340" i="17"/>
  <c r="F343" i="17"/>
  <c r="F346" i="17"/>
  <c r="F349" i="17"/>
  <c r="F352" i="17"/>
  <c r="F355" i="17"/>
  <c r="F358" i="17"/>
  <c r="F361" i="17"/>
  <c r="F364" i="17"/>
  <c r="F367" i="17"/>
  <c r="F370" i="17"/>
  <c r="F373" i="17"/>
  <c r="F376" i="17"/>
  <c r="F379" i="17"/>
  <c r="F382" i="17"/>
  <c r="F385" i="17"/>
  <c r="F388" i="17"/>
  <c r="F391" i="17"/>
  <c r="F394" i="17"/>
  <c r="F397" i="17"/>
  <c r="F400" i="17"/>
  <c r="F403" i="17"/>
  <c r="F406" i="17"/>
  <c r="F409" i="17"/>
  <c r="F412" i="17"/>
  <c r="F415" i="17"/>
  <c r="F418" i="17"/>
  <c r="F421" i="17"/>
  <c r="F424" i="17"/>
  <c r="F427" i="17"/>
  <c r="F430" i="17"/>
  <c r="F433" i="17"/>
  <c r="F436" i="17"/>
  <c r="F439" i="17"/>
  <c r="F442" i="17"/>
  <c r="F445" i="17"/>
  <c r="F448" i="17"/>
  <c r="F451" i="17"/>
  <c r="F454" i="17"/>
  <c r="F457" i="17"/>
  <c r="F460" i="17"/>
  <c r="F463" i="17"/>
  <c r="F466" i="17"/>
  <c r="F469" i="17"/>
  <c r="F472" i="17"/>
  <c r="F475" i="17"/>
  <c r="F478" i="17"/>
  <c r="F481" i="17"/>
  <c r="F484" i="17"/>
  <c r="F487" i="17"/>
  <c r="F490" i="17"/>
  <c r="F493" i="17"/>
  <c r="F496" i="17"/>
  <c r="F499" i="17"/>
  <c r="F502" i="17"/>
  <c r="F505" i="17"/>
  <c r="F508" i="17"/>
  <c r="F511" i="17"/>
  <c r="F514" i="17"/>
  <c r="F517" i="17"/>
  <c r="F520" i="17"/>
  <c r="F523" i="17"/>
  <c r="F526" i="17"/>
  <c r="F529" i="17"/>
  <c r="F532" i="17"/>
  <c r="F535" i="17"/>
  <c r="D7" i="9"/>
  <c r="F7" i="9" s="1"/>
  <c r="D8" i="9"/>
  <c r="F8" i="9" s="1"/>
  <c r="D9" i="9"/>
  <c r="D10" i="9"/>
  <c r="D11" i="9"/>
  <c r="D12" i="9"/>
  <c r="F12" i="9" s="1"/>
  <c r="D13" i="9"/>
  <c r="F13" i="9" s="1"/>
  <c r="D14" i="9"/>
  <c r="D15" i="9"/>
  <c r="F15" i="9" s="1"/>
  <c r="D16" i="9"/>
  <c r="D17" i="9"/>
  <c r="F17" i="9" s="1"/>
  <c r="D18" i="9"/>
  <c r="F18" i="9" s="1"/>
  <c r="D19" i="9"/>
  <c r="D20" i="9"/>
  <c r="F20" i="9" s="1"/>
  <c r="D21" i="9"/>
  <c r="F21" i="9" s="1"/>
  <c r="D22" i="9"/>
  <c r="F22" i="9" s="1"/>
  <c r="D23" i="9"/>
  <c r="F23" i="9" s="1"/>
  <c r="D24" i="9"/>
  <c r="D25" i="9"/>
  <c r="D26" i="9"/>
  <c r="F26" i="9" s="1"/>
  <c r="D27" i="9"/>
  <c r="D28" i="9"/>
  <c r="D29" i="9"/>
  <c r="F29" i="9" s="1"/>
  <c r="D30" i="9"/>
  <c r="D31" i="9"/>
  <c r="F31" i="9" s="1"/>
  <c r="D32" i="9"/>
  <c r="D33" i="9"/>
  <c r="D34" i="9"/>
  <c r="D35" i="9"/>
  <c r="D36" i="9"/>
  <c r="D37" i="9"/>
  <c r="D38" i="9"/>
  <c r="D39" i="9"/>
  <c r="F39" i="9" s="1"/>
  <c r="D40" i="9"/>
  <c r="D41" i="9"/>
  <c r="F41" i="9" s="1"/>
  <c r="D42" i="9"/>
  <c r="F42" i="9" s="1"/>
  <c r="D43" i="9"/>
  <c r="D44" i="9"/>
  <c r="F44" i="9" s="1"/>
  <c r="D45" i="9"/>
  <c r="F45" i="9" s="1"/>
  <c r="D46" i="9"/>
  <c r="D47" i="9"/>
  <c r="F47" i="9" s="1"/>
  <c r="D48" i="9"/>
  <c r="D49" i="9"/>
  <c r="D50" i="9"/>
  <c r="F50" i="9" s="1"/>
  <c r="D51" i="9"/>
  <c r="D52" i="9"/>
  <c r="D53" i="9"/>
  <c r="F53" i="9" s="1"/>
  <c r="D54" i="9"/>
  <c r="D55" i="9"/>
  <c r="F55" i="9" s="1"/>
  <c r="D56" i="9"/>
  <c r="D57" i="9"/>
  <c r="D58" i="9"/>
  <c r="F58" i="9" s="1"/>
  <c r="D59" i="9"/>
  <c r="D60" i="9"/>
  <c r="F60" i="9" s="1"/>
  <c r="D61" i="9"/>
  <c r="F61" i="9" s="1"/>
  <c r="D62" i="9"/>
  <c r="F62" i="9" s="1"/>
  <c r="D63" i="9"/>
  <c r="F63" i="9" s="1"/>
  <c r="D64" i="9"/>
  <c r="D65" i="9"/>
  <c r="D66" i="9"/>
  <c r="F66" i="9" s="1"/>
  <c r="D67" i="9"/>
  <c r="D68" i="9"/>
  <c r="F68" i="9" s="1"/>
  <c r="D69" i="9"/>
  <c r="F69" i="9" s="1"/>
  <c r="D70" i="9"/>
  <c r="D71" i="9"/>
  <c r="F71" i="9" s="1"/>
  <c r="D72" i="9"/>
  <c r="F72" i="9" s="1"/>
  <c r="D73" i="9"/>
  <c r="D74" i="9"/>
  <c r="D75" i="9"/>
  <c r="D76" i="9"/>
  <c r="F76" i="9" s="1"/>
  <c r="D77" i="9"/>
  <c r="F77" i="9" s="1"/>
  <c r="D78" i="9"/>
  <c r="D79" i="9"/>
  <c r="F79" i="9" s="1"/>
  <c r="D80" i="9"/>
  <c r="D81" i="9"/>
  <c r="F81" i="9" s="1"/>
  <c r="D82" i="9"/>
  <c r="F82" i="9" s="1"/>
  <c r="D83" i="9"/>
  <c r="D84" i="9"/>
  <c r="F84" i="9" s="1"/>
  <c r="D85" i="9"/>
  <c r="F85" i="9" s="1"/>
  <c r="D86" i="9"/>
  <c r="F86" i="9" s="1"/>
  <c r="D87" i="9"/>
  <c r="F87" i="9" s="1"/>
  <c r="D88" i="9"/>
  <c r="D89" i="9"/>
  <c r="D90" i="9"/>
  <c r="F90" i="9" s="1"/>
  <c r="D91" i="9"/>
  <c r="D92" i="9"/>
  <c r="D93" i="9"/>
  <c r="F93" i="9" s="1"/>
  <c r="D94" i="9"/>
  <c r="D95" i="9"/>
  <c r="F95" i="9" s="1"/>
  <c r="D96" i="9"/>
  <c r="D97" i="9"/>
  <c r="D98" i="9"/>
  <c r="D99" i="9"/>
  <c r="D100" i="9"/>
  <c r="D101" i="9"/>
  <c r="D102" i="9"/>
  <c r="D103" i="9"/>
  <c r="F103" i="9" s="1"/>
  <c r="D104" i="9"/>
  <c r="D105" i="9"/>
  <c r="F105" i="9" s="1"/>
  <c r="D106" i="9"/>
  <c r="F106" i="9" s="1"/>
  <c r="D107" i="9"/>
  <c r="D108" i="9"/>
  <c r="F108" i="9" s="1"/>
  <c r="D109" i="9"/>
  <c r="F109" i="9" s="1"/>
  <c r="D110" i="9"/>
  <c r="D111" i="9"/>
  <c r="F111" i="9" s="1"/>
  <c r="D112" i="9"/>
  <c r="D113" i="9"/>
  <c r="D114" i="9"/>
  <c r="F114" i="9" s="1"/>
  <c r="D115" i="9"/>
  <c r="D116" i="9"/>
  <c r="D117" i="9"/>
  <c r="F117" i="9" s="1"/>
  <c r="D118" i="9"/>
  <c r="D119" i="9"/>
  <c r="F119" i="9" s="1"/>
  <c r="D120" i="9"/>
  <c r="D121" i="9"/>
  <c r="D122" i="9"/>
  <c r="F122" i="9" s="1"/>
  <c r="D123" i="9"/>
  <c r="D124" i="9"/>
  <c r="F124" i="9" s="1"/>
  <c r="D125" i="9"/>
  <c r="F125" i="9" s="1"/>
  <c r="D126" i="9"/>
  <c r="F126" i="9" s="1"/>
  <c r="D127" i="9"/>
  <c r="F127" i="9" s="1"/>
  <c r="D128" i="9"/>
  <c r="D129" i="9"/>
  <c r="D130" i="9"/>
  <c r="F130" i="9" s="1"/>
  <c r="D131" i="9"/>
  <c r="D132" i="9"/>
  <c r="F132" i="9" s="1"/>
  <c r="D133" i="9"/>
  <c r="F133" i="9" s="1"/>
  <c r="D134" i="9"/>
  <c r="D135" i="9"/>
  <c r="F135" i="9" s="1"/>
  <c r="D136" i="9"/>
  <c r="F136" i="9" s="1"/>
  <c r="D137" i="9"/>
  <c r="D138" i="9"/>
  <c r="D139" i="9"/>
  <c r="D140" i="9"/>
  <c r="F140" i="9" s="1"/>
  <c r="D141" i="9"/>
  <c r="F141" i="9" s="1"/>
  <c r="D142" i="9"/>
  <c r="D143" i="9"/>
  <c r="F143" i="9" s="1"/>
  <c r="D144" i="9"/>
  <c r="D145" i="9"/>
  <c r="F145" i="9" s="1"/>
  <c r="D146" i="9"/>
  <c r="F146" i="9" s="1"/>
  <c r="D147" i="9"/>
  <c r="D148" i="9"/>
  <c r="F148" i="9" s="1"/>
  <c r="D149" i="9"/>
  <c r="F149" i="9" s="1"/>
  <c r="D150" i="9"/>
  <c r="F150" i="9" s="1"/>
  <c r="D151" i="9"/>
  <c r="F151" i="9" s="1"/>
  <c r="D152" i="9"/>
  <c r="D153" i="9"/>
  <c r="D154" i="9"/>
  <c r="F154" i="9" s="1"/>
  <c r="D155" i="9"/>
  <c r="D156" i="9"/>
  <c r="D157" i="9"/>
  <c r="F157" i="9" s="1"/>
  <c r="D158" i="9"/>
  <c r="D159" i="9"/>
  <c r="F159" i="9" s="1"/>
  <c r="D160" i="9"/>
  <c r="D161" i="9"/>
  <c r="D162" i="9"/>
  <c r="D163" i="9"/>
  <c r="D164" i="9"/>
  <c r="D165" i="9"/>
  <c r="D166" i="9"/>
  <c r="D167" i="9"/>
  <c r="F167" i="9" s="1"/>
  <c r="D168" i="9"/>
  <c r="D169" i="9"/>
  <c r="F169" i="9" s="1"/>
  <c r="D170" i="9"/>
  <c r="F170" i="9" s="1"/>
  <c r="D171" i="9"/>
  <c r="D172" i="9"/>
  <c r="F172" i="9" s="1"/>
  <c r="D173" i="9"/>
  <c r="F173" i="9" s="1"/>
  <c r="D174" i="9"/>
  <c r="D175" i="9"/>
  <c r="F175" i="9" s="1"/>
  <c r="D176" i="9"/>
  <c r="D177" i="9"/>
  <c r="D178" i="9"/>
  <c r="F178" i="9" s="1"/>
  <c r="D179" i="9"/>
  <c r="D180" i="9"/>
  <c r="D181" i="9"/>
  <c r="F181" i="9" s="1"/>
  <c r="D182" i="9"/>
  <c r="D183" i="9"/>
  <c r="F183" i="9" s="1"/>
  <c r="D184" i="9"/>
  <c r="D185" i="9"/>
  <c r="D186" i="9"/>
  <c r="F186" i="9" s="1"/>
  <c r="D187" i="9"/>
  <c r="D188" i="9"/>
  <c r="F188" i="9" s="1"/>
  <c r="D189" i="9"/>
  <c r="F189" i="9" s="1"/>
  <c r="D190" i="9"/>
  <c r="F190" i="9" s="1"/>
  <c r="D191" i="9"/>
  <c r="F191" i="9" s="1"/>
  <c r="D192" i="9"/>
  <c r="D193" i="9"/>
  <c r="D194" i="9"/>
  <c r="F194" i="9" s="1"/>
  <c r="D195" i="9"/>
  <c r="D196" i="9"/>
  <c r="F196" i="9" s="1"/>
  <c r="D197" i="9"/>
  <c r="F197" i="9" s="1"/>
  <c r="D198" i="9"/>
  <c r="D199" i="9"/>
  <c r="F199" i="9" s="1"/>
  <c r="D200" i="9"/>
  <c r="F200" i="9" s="1"/>
  <c r="D201" i="9"/>
  <c r="D202" i="9"/>
  <c r="D203" i="9"/>
  <c r="D204" i="9"/>
  <c r="F204" i="9" s="1"/>
  <c r="D205" i="9"/>
  <c r="F205" i="9" s="1"/>
  <c r="D206" i="9"/>
  <c r="D207" i="9"/>
  <c r="F207" i="9" s="1"/>
  <c r="D208" i="9"/>
  <c r="D209" i="9"/>
  <c r="F209" i="9" s="1"/>
  <c r="D210" i="9"/>
  <c r="F210" i="9" s="1"/>
  <c r="D211" i="9"/>
  <c r="D212" i="9"/>
  <c r="F212" i="9" s="1"/>
  <c r="D213" i="9"/>
  <c r="F213" i="9" s="1"/>
  <c r="D214" i="9"/>
  <c r="F214" i="9" s="1"/>
  <c r="D215" i="9"/>
  <c r="F215" i="9" s="1"/>
  <c r="D216" i="9"/>
  <c r="D217" i="9"/>
  <c r="D218" i="9"/>
  <c r="F218" i="9" s="1"/>
  <c r="D219" i="9"/>
  <c r="D220" i="9"/>
  <c r="D221" i="9"/>
  <c r="F221" i="9" s="1"/>
  <c r="D222" i="9"/>
  <c r="D223" i="9"/>
  <c r="F223" i="9" s="1"/>
  <c r="D224" i="9"/>
  <c r="D225" i="9"/>
  <c r="D226" i="9"/>
  <c r="F9" i="9"/>
  <c r="F10" i="9"/>
  <c r="F11" i="9"/>
  <c r="F14" i="9"/>
  <c r="F16" i="9"/>
  <c r="F19" i="9"/>
  <c r="F24" i="9"/>
  <c r="F25" i="9"/>
  <c r="F27" i="9"/>
  <c r="F28" i="9"/>
  <c r="F30" i="9"/>
  <c r="F32" i="9"/>
  <c r="F33" i="9"/>
  <c r="F34" i="9"/>
  <c r="F35" i="9"/>
  <c r="F36" i="9"/>
  <c r="F37" i="9"/>
  <c r="F38" i="9"/>
  <c r="F40" i="9"/>
  <c r="F43" i="9"/>
  <c r="F46" i="9"/>
  <c r="F48" i="9"/>
  <c r="F49" i="9"/>
  <c r="F51" i="9"/>
  <c r="F52" i="9"/>
  <c r="F54" i="9"/>
  <c r="F56" i="9"/>
  <c r="F57" i="9"/>
  <c r="F59" i="9"/>
  <c r="F64" i="9"/>
  <c r="F65" i="9"/>
  <c r="F67" i="9"/>
  <c r="F70" i="9"/>
  <c r="F73" i="9"/>
  <c r="F74" i="9"/>
  <c r="F75" i="9"/>
  <c r="F78" i="9"/>
  <c r="F80" i="9"/>
  <c r="F83" i="9"/>
  <c r="F88" i="9"/>
  <c r="F89" i="9"/>
  <c r="F91" i="9"/>
  <c r="F92" i="9"/>
  <c r="F94" i="9"/>
  <c r="F96" i="9"/>
  <c r="F97" i="9"/>
  <c r="F98" i="9"/>
  <c r="F99" i="9"/>
  <c r="F100" i="9"/>
  <c r="F101" i="9"/>
  <c r="F102" i="9"/>
  <c r="F104" i="9"/>
  <c r="F107" i="9"/>
  <c r="F110" i="9"/>
  <c r="F112" i="9"/>
  <c r="F113" i="9"/>
  <c r="F115" i="9"/>
  <c r="F116" i="9"/>
  <c r="F118" i="9"/>
  <c r="F120" i="9"/>
  <c r="F121" i="9"/>
  <c r="F123" i="9"/>
  <c r="F128" i="9"/>
  <c r="F129" i="9"/>
  <c r="F131" i="9"/>
  <c r="F134" i="9"/>
  <c r="F137" i="9"/>
  <c r="F138" i="9"/>
  <c r="F139" i="9"/>
  <c r="F142" i="9"/>
  <c r="F144" i="9"/>
  <c r="F147" i="9"/>
  <c r="F152" i="9"/>
  <c r="F153" i="9"/>
  <c r="F155" i="9"/>
  <c r="F156" i="9"/>
  <c r="F158" i="9"/>
  <c r="F160" i="9"/>
  <c r="F161" i="9"/>
  <c r="F162" i="9"/>
  <c r="F163" i="9"/>
  <c r="F164" i="9"/>
  <c r="F165" i="9"/>
  <c r="F166" i="9"/>
  <c r="F168" i="9"/>
  <c r="F171" i="9"/>
  <c r="F174" i="9"/>
  <c r="F176" i="9"/>
  <c r="F177" i="9"/>
  <c r="F179" i="9"/>
  <c r="F180" i="9"/>
  <c r="F182" i="9"/>
  <c r="F184" i="9"/>
  <c r="F185" i="9"/>
  <c r="F187" i="9"/>
  <c r="F192" i="9"/>
  <c r="F193" i="9"/>
  <c r="F195" i="9"/>
  <c r="F198" i="9"/>
  <c r="F201" i="9"/>
  <c r="F202" i="9"/>
  <c r="F203" i="9"/>
  <c r="F206" i="9"/>
  <c r="F208" i="9"/>
  <c r="F211" i="9"/>
  <c r="F216" i="9"/>
  <c r="F217" i="9"/>
  <c r="F219" i="9"/>
  <c r="F220" i="9"/>
  <c r="F222" i="9"/>
  <c r="F224" i="9"/>
  <c r="F225" i="9"/>
  <c r="F22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E8" i="6"/>
  <c r="E9" i="6"/>
  <c r="E10" i="6"/>
  <c r="E11" i="6"/>
  <c r="G11" i="6" s="1"/>
  <c r="E12" i="6"/>
  <c r="E13" i="6"/>
  <c r="E14" i="6"/>
  <c r="E15" i="6"/>
  <c r="E16" i="6"/>
  <c r="G17" i="6" s="1"/>
  <c r="E17" i="6"/>
  <c r="E18" i="6"/>
  <c r="E19" i="6"/>
  <c r="G19" i="6" s="1"/>
  <c r="E20" i="6"/>
  <c r="E21" i="6"/>
  <c r="E22" i="6"/>
  <c r="G24" i="6" s="1"/>
  <c r="E23" i="6"/>
  <c r="E24" i="6"/>
  <c r="G26" i="6" s="1"/>
  <c r="E25" i="6"/>
  <c r="E26" i="6"/>
  <c r="E27" i="6"/>
  <c r="G27" i="6" s="1"/>
  <c r="E28" i="6"/>
  <c r="E29" i="6"/>
  <c r="E30" i="6"/>
  <c r="E31" i="6"/>
  <c r="E32" i="6"/>
  <c r="G33" i="6" s="1"/>
  <c r="E33" i="6"/>
  <c r="E34" i="6"/>
  <c r="E35" i="6"/>
  <c r="G35" i="6" s="1"/>
  <c r="E36" i="6"/>
  <c r="E37" i="6"/>
  <c r="E38" i="6"/>
  <c r="G40" i="6" s="1"/>
  <c r="E39" i="6"/>
  <c r="E40" i="6"/>
  <c r="E41" i="6"/>
  <c r="E42" i="6"/>
  <c r="E43" i="6"/>
  <c r="G43" i="6" s="1"/>
  <c r="E44" i="6"/>
  <c r="E45" i="6"/>
  <c r="E46" i="6"/>
  <c r="E47" i="6"/>
  <c r="E48" i="6"/>
  <c r="G50" i="6" s="1"/>
  <c r="E49" i="6"/>
  <c r="E50" i="6"/>
  <c r="E51" i="6"/>
  <c r="G51" i="6" s="1"/>
  <c r="E52" i="6"/>
  <c r="E53" i="6"/>
  <c r="E54" i="6"/>
  <c r="G56" i="6" s="1"/>
  <c r="E55" i="6"/>
  <c r="G57" i="6" s="1"/>
  <c r="E56" i="6"/>
  <c r="E57" i="6"/>
  <c r="E58" i="6"/>
  <c r="E59" i="6"/>
  <c r="G59" i="6" s="1"/>
  <c r="E60" i="6"/>
  <c r="E61" i="6"/>
  <c r="E62" i="6"/>
  <c r="E63" i="6"/>
  <c r="E64" i="6"/>
  <c r="G65" i="6" s="1"/>
  <c r="E65" i="6"/>
  <c r="E66" i="6"/>
  <c r="E67" i="6"/>
  <c r="G67" i="6" s="1"/>
  <c r="E68" i="6"/>
  <c r="E69" i="6"/>
  <c r="E70" i="6"/>
  <c r="G72" i="6" s="1"/>
  <c r="E71" i="6"/>
  <c r="E72" i="6"/>
  <c r="G74" i="6" s="1"/>
  <c r="E73" i="6"/>
  <c r="E74" i="6"/>
  <c r="E75" i="6"/>
  <c r="G75" i="6" s="1"/>
  <c r="E76" i="6"/>
  <c r="E77" i="6"/>
  <c r="E78" i="6"/>
  <c r="E79" i="6"/>
  <c r="E80" i="6"/>
  <c r="G82" i="6" s="1"/>
  <c r="E81" i="6"/>
  <c r="E82" i="6"/>
  <c r="E83" i="6"/>
  <c r="G83" i="6" s="1"/>
  <c r="E84" i="6"/>
  <c r="E85" i="6"/>
  <c r="E86" i="6"/>
  <c r="G88" i="6" s="1"/>
  <c r="E87" i="6"/>
  <c r="E88" i="6"/>
  <c r="G89" i="6" s="1"/>
  <c r="E89" i="6"/>
  <c r="E90" i="6"/>
  <c r="E91" i="6"/>
  <c r="G91" i="6" s="1"/>
  <c r="E92" i="6"/>
  <c r="E93" i="6"/>
  <c r="E94" i="6"/>
  <c r="E95" i="6"/>
  <c r="E96" i="6"/>
  <c r="E97" i="6"/>
  <c r="E98" i="6"/>
  <c r="E99" i="6"/>
  <c r="G99" i="6" s="1"/>
  <c r="E100" i="6"/>
  <c r="E101" i="6"/>
  <c r="E102" i="6"/>
  <c r="G104" i="6" s="1"/>
  <c r="E103" i="6"/>
  <c r="E104" i="6"/>
  <c r="G105" i="6" s="1"/>
  <c r="E105" i="6"/>
  <c r="E106" i="6"/>
  <c r="E107" i="6"/>
  <c r="G107" i="6" s="1"/>
  <c r="E108" i="6"/>
  <c r="E109" i="6"/>
  <c r="E110" i="6"/>
  <c r="E111" i="6"/>
  <c r="G113" i="6" s="1"/>
  <c r="E112" i="6"/>
  <c r="E113" i="6"/>
  <c r="E114" i="6"/>
  <c r="E115" i="6"/>
  <c r="G115" i="6" s="1"/>
  <c r="E116" i="6"/>
  <c r="E117" i="6"/>
  <c r="E118" i="6"/>
  <c r="G120" i="6" s="1"/>
  <c r="E119" i="6"/>
  <c r="E120" i="6"/>
  <c r="G122" i="6" s="1"/>
  <c r="E121" i="6"/>
  <c r="E122" i="6"/>
  <c r="E123" i="6"/>
  <c r="G123" i="6" s="1"/>
  <c r="E124" i="6"/>
  <c r="E125" i="6"/>
  <c r="E126" i="6"/>
  <c r="E127" i="6"/>
  <c r="E128" i="6"/>
  <c r="G130" i="6" s="1"/>
  <c r="E129" i="6"/>
  <c r="E130" i="6"/>
  <c r="E131" i="6"/>
  <c r="G131" i="6" s="1"/>
  <c r="E132" i="6"/>
  <c r="E133" i="6"/>
  <c r="E134" i="6"/>
  <c r="E135" i="6"/>
  <c r="E136" i="6"/>
  <c r="G137" i="6" s="1"/>
  <c r="E137" i="6"/>
  <c r="E138" i="6"/>
  <c r="E139" i="6"/>
  <c r="G139" i="6" s="1"/>
  <c r="E140" i="6"/>
  <c r="E141" i="6"/>
  <c r="E142" i="6"/>
  <c r="E143" i="6"/>
  <c r="E144" i="6"/>
  <c r="G145" i="6" s="1"/>
  <c r="E145" i="6"/>
  <c r="E146" i="6"/>
  <c r="E147" i="6"/>
  <c r="G147" i="6" s="1"/>
  <c r="E148" i="6"/>
  <c r="E149" i="6"/>
  <c r="E150" i="6"/>
  <c r="G152" i="6" s="1"/>
  <c r="E151" i="6"/>
  <c r="E152" i="6"/>
  <c r="G154" i="6" s="1"/>
  <c r="E153" i="6"/>
  <c r="E154" i="6"/>
  <c r="E155" i="6"/>
  <c r="G155" i="6" s="1"/>
  <c r="E156" i="6"/>
  <c r="E157" i="6"/>
  <c r="E158" i="6"/>
  <c r="E159" i="6"/>
  <c r="E160" i="6"/>
  <c r="G161" i="6" s="1"/>
  <c r="E161" i="6"/>
  <c r="E162" i="6"/>
  <c r="E163" i="6"/>
  <c r="G163" i="6" s="1"/>
  <c r="E164" i="6"/>
  <c r="E165" i="6"/>
  <c r="E166" i="6"/>
  <c r="G168" i="6" s="1"/>
  <c r="E167" i="6"/>
  <c r="E168" i="6"/>
  <c r="E169" i="6"/>
  <c r="E170" i="6"/>
  <c r="E171" i="6"/>
  <c r="G171" i="6" s="1"/>
  <c r="E172" i="6"/>
  <c r="E173" i="6"/>
  <c r="E174" i="6"/>
  <c r="E175" i="6"/>
  <c r="E176" i="6"/>
  <c r="G178" i="6" s="1"/>
  <c r="E177" i="6"/>
  <c r="E178" i="6"/>
  <c r="E179" i="6"/>
  <c r="G179" i="6" s="1"/>
  <c r="E180" i="6"/>
  <c r="E181" i="6"/>
  <c r="E182" i="6"/>
  <c r="G184" i="6" s="1"/>
  <c r="E183" i="6"/>
  <c r="G185" i="6" s="1"/>
  <c r="E184" i="6"/>
  <c r="E185" i="6"/>
  <c r="E186" i="6"/>
  <c r="E187" i="6"/>
  <c r="G187" i="6" s="1"/>
  <c r="E188" i="6"/>
  <c r="E189" i="6"/>
  <c r="E190" i="6"/>
  <c r="E191" i="6"/>
  <c r="E192" i="6"/>
  <c r="G193" i="6" s="1"/>
  <c r="E193" i="6"/>
  <c r="E194" i="6"/>
  <c r="E195" i="6"/>
  <c r="G195" i="6" s="1"/>
  <c r="E196" i="6"/>
  <c r="E197" i="6"/>
  <c r="E198" i="6"/>
  <c r="G200" i="6" s="1"/>
  <c r="E199" i="6"/>
  <c r="E200" i="6"/>
  <c r="G202" i="6" s="1"/>
  <c r="E201" i="6"/>
  <c r="E202" i="6"/>
  <c r="E203" i="6"/>
  <c r="G203" i="6" s="1"/>
  <c r="E204" i="6"/>
  <c r="E205" i="6"/>
  <c r="E206" i="6"/>
  <c r="E207" i="6"/>
  <c r="E208" i="6"/>
  <c r="G210" i="6" s="1"/>
  <c r="E209" i="6"/>
  <c r="E210" i="6"/>
  <c r="E211" i="6"/>
  <c r="G211" i="6" s="1"/>
  <c r="E212" i="6"/>
  <c r="E213" i="6"/>
  <c r="G215" i="6" s="1"/>
  <c r="E214" i="6"/>
  <c r="G214" i="6" s="1"/>
  <c r="E215" i="6"/>
  <c r="E216" i="6"/>
  <c r="G217" i="6" s="1"/>
  <c r="E217" i="6"/>
  <c r="E218" i="6"/>
  <c r="E219" i="6"/>
  <c r="G219" i="6" s="1"/>
  <c r="E220" i="6"/>
  <c r="E221" i="6"/>
  <c r="E222" i="6"/>
  <c r="G222" i="6" s="1"/>
  <c r="E223" i="6"/>
  <c r="E224" i="6"/>
  <c r="E225" i="6"/>
  <c r="E226" i="6"/>
  <c r="E227" i="6"/>
  <c r="G227" i="6" s="1"/>
  <c r="E228" i="6"/>
  <c r="E229" i="6"/>
  <c r="E230" i="6"/>
  <c r="G230" i="6" s="1"/>
  <c r="E231" i="6"/>
  <c r="E232" i="6"/>
  <c r="G234" i="6" s="1"/>
  <c r="E233" i="6"/>
  <c r="E234" i="6"/>
  <c r="E235" i="6"/>
  <c r="G235" i="6" s="1"/>
  <c r="E236" i="6"/>
  <c r="E237" i="6"/>
  <c r="E238" i="6"/>
  <c r="G238" i="6" s="1"/>
  <c r="E239" i="6"/>
  <c r="G241" i="6" s="1"/>
  <c r="E240" i="6"/>
  <c r="E241" i="6"/>
  <c r="E242" i="6"/>
  <c r="E243" i="6"/>
  <c r="G243" i="6" s="1"/>
  <c r="E244" i="6"/>
  <c r="E245" i="6"/>
  <c r="E246" i="6"/>
  <c r="G246" i="6" s="1"/>
  <c r="E247" i="6"/>
  <c r="E248" i="6"/>
  <c r="G249" i="6" s="1"/>
  <c r="E249" i="6"/>
  <c r="E250" i="6"/>
  <c r="E251" i="6"/>
  <c r="G251" i="6" s="1"/>
  <c r="E252" i="6"/>
  <c r="E253" i="6"/>
  <c r="E254" i="6"/>
  <c r="G254" i="6" s="1"/>
  <c r="E255" i="6"/>
  <c r="E256" i="6"/>
  <c r="G257" i="6" s="1"/>
  <c r="E257" i="6"/>
  <c r="E258" i="6"/>
  <c r="E259" i="6"/>
  <c r="G259" i="6" s="1"/>
  <c r="E260" i="6"/>
  <c r="E261" i="6"/>
  <c r="E262" i="6"/>
  <c r="G262" i="6" s="1"/>
  <c r="E263" i="6"/>
  <c r="E264" i="6"/>
  <c r="E265" i="6"/>
  <c r="E266" i="6"/>
  <c r="E267" i="6"/>
  <c r="G267" i="6" s="1"/>
  <c r="E268" i="6"/>
  <c r="E269" i="6"/>
  <c r="E270" i="6"/>
  <c r="G270" i="6" s="1"/>
  <c r="E271" i="6"/>
  <c r="E272" i="6"/>
  <c r="G274" i="6" s="1"/>
  <c r="E273" i="6"/>
  <c r="E274" i="6"/>
  <c r="E275" i="6"/>
  <c r="G275" i="6" s="1"/>
  <c r="F8" i="6"/>
  <c r="F9" i="6"/>
  <c r="F10" i="6"/>
  <c r="F11" i="6"/>
  <c r="F12" i="6"/>
  <c r="H13" i="6" s="1"/>
  <c r="F13" i="6"/>
  <c r="H15" i="6" s="1"/>
  <c r="F14" i="6"/>
  <c r="F15" i="6"/>
  <c r="H16" i="6" s="1"/>
  <c r="F16" i="6"/>
  <c r="F17" i="6"/>
  <c r="F18" i="6"/>
  <c r="F19" i="6"/>
  <c r="F20" i="6"/>
  <c r="F21" i="6"/>
  <c r="F22" i="6"/>
  <c r="F23" i="6"/>
  <c r="H24" i="6" s="1"/>
  <c r="F24" i="6"/>
  <c r="F25" i="6"/>
  <c r="F26" i="6"/>
  <c r="F27" i="6"/>
  <c r="F28" i="6"/>
  <c r="H30" i="6" s="1"/>
  <c r="F29" i="6"/>
  <c r="F30" i="6"/>
  <c r="F31" i="6"/>
  <c r="H32" i="6" s="1"/>
  <c r="F32" i="6"/>
  <c r="F33" i="6"/>
  <c r="F34" i="6"/>
  <c r="F35" i="6"/>
  <c r="F36" i="6"/>
  <c r="H38" i="6" s="1"/>
  <c r="F37" i="6"/>
  <c r="F38" i="6"/>
  <c r="F39" i="6"/>
  <c r="H40" i="6" s="1"/>
  <c r="F40" i="6"/>
  <c r="F41" i="6"/>
  <c r="F42" i="6"/>
  <c r="F43" i="6"/>
  <c r="F44" i="6"/>
  <c r="H46" i="6" s="1"/>
  <c r="F45" i="6"/>
  <c r="F46" i="6"/>
  <c r="F47" i="6"/>
  <c r="H48" i="6" s="1"/>
  <c r="F48" i="6"/>
  <c r="F49" i="6"/>
  <c r="F50" i="6"/>
  <c r="F51" i="6"/>
  <c r="H53" i="6" s="1"/>
  <c r="F52" i="6"/>
  <c r="H54" i="6" s="1"/>
  <c r="F53" i="6"/>
  <c r="F54" i="6"/>
  <c r="F55" i="6"/>
  <c r="H56" i="6" s="1"/>
  <c r="F56" i="6"/>
  <c r="F57" i="6"/>
  <c r="F58" i="6"/>
  <c r="F59" i="6"/>
  <c r="H61" i="6" s="1"/>
  <c r="F60" i="6"/>
  <c r="F61" i="6"/>
  <c r="F62" i="6"/>
  <c r="F63" i="6"/>
  <c r="H64" i="6" s="1"/>
  <c r="F64" i="6"/>
  <c r="F65" i="6"/>
  <c r="F66" i="6"/>
  <c r="F67" i="6"/>
  <c r="F68" i="6"/>
  <c r="H69" i="6" s="1"/>
  <c r="F69" i="6"/>
  <c r="F70" i="6"/>
  <c r="H71" i="6" s="1"/>
  <c r="F71" i="6"/>
  <c r="H72" i="6" s="1"/>
  <c r="F72" i="6"/>
  <c r="F73" i="6"/>
  <c r="F74" i="6"/>
  <c r="F75" i="6"/>
  <c r="F76" i="6"/>
  <c r="H77" i="6" s="1"/>
  <c r="F77" i="6"/>
  <c r="H79" i="6" s="1"/>
  <c r="F78" i="6"/>
  <c r="F79" i="6"/>
  <c r="H80" i="6" s="1"/>
  <c r="F80" i="6"/>
  <c r="F81" i="6"/>
  <c r="F82" i="6"/>
  <c r="F83" i="6"/>
  <c r="F84" i="6"/>
  <c r="F85" i="6"/>
  <c r="F86" i="6"/>
  <c r="F87" i="6"/>
  <c r="H88" i="6" s="1"/>
  <c r="F88" i="6"/>
  <c r="F89" i="6"/>
  <c r="F90" i="6"/>
  <c r="F91" i="6"/>
  <c r="F92" i="6"/>
  <c r="H94" i="6" s="1"/>
  <c r="F93" i="6"/>
  <c r="F94" i="6"/>
  <c r="F95" i="6"/>
  <c r="H96" i="6" s="1"/>
  <c r="F96" i="6"/>
  <c r="F97" i="6"/>
  <c r="F98" i="6"/>
  <c r="F99" i="6"/>
  <c r="F100" i="6"/>
  <c r="H102" i="6" s="1"/>
  <c r="F101" i="6"/>
  <c r="F102" i="6"/>
  <c r="F103" i="6"/>
  <c r="H104" i="6" s="1"/>
  <c r="F104" i="6"/>
  <c r="F105" i="6"/>
  <c r="F106" i="6"/>
  <c r="H108" i="6" s="1"/>
  <c r="F107" i="6"/>
  <c r="F108" i="6"/>
  <c r="H110" i="6" s="1"/>
  <c r="F109" i="6"/>
  <c r="F110" i="6"/>
  <c r="F111" i="6"/>
  <c r="H112" i="6" s="1"/>
  <c r="F112" i="6"/>
  <c r="F113" i="6"/>
  <c r="F114" i="6"/>
  <c r="H116" i="6" s="1"/>
  <c r="F115" i="6"/>
  <c r="H117" i="6" s="1"/>
  <c r="F116" i="6"/>
  <c r="H118" i="6" s="1"/>
  <c r="F117" i="6"/>
  <c r="F118" i="6"/>
  <c r="F119" i="6"/>
  <c r="H120" i="6" s="1"/>
  <c r="F120" i="6"/>
  <c r="F121" i="6"/>
  <c r="F122" i="6"/>
  <c r="H124" i="6" s="1"/>
  <c r="F123" i="6"/>
  <c r="H125" i="6" s="1"/>
  <c r="F124" i="6"/>
  <c r="F125" i="6"/>
  <c r="F126" i="6"/>
  <c r="F127" i="6"/>
  <c r="H128" i="6" s="1"/>
  <c r="F128" i="6"/>
  <c r="F129" i="6"/>
  <c r="F130" i="6"/>
  <c r="H132" i="6" s="1"/>
  <c r="F131" i="6"/>
  <c r="F132" i="6"/>
  <c r="H133" i="6" s="1"/>
  <c r="F133" i="6"/>
  <c r="F134" i="6"/>
  <c r="H135" i="6" s="1"/>
  <c r="F135" i="6"/>
  <c r="H136" i="6" s="1"/>
  <c r="F136" i="6"/>
  <c r="F137" i="6"/>
  <c r="F138" i="6"/>
  <c r="H140" i="6" s="1"/>
  <c r="F139" i="6"/>
  <c r="F140" i="6"/>
  <c r="H141" i="6" s="1"/>
  <c r="F141" i="6"/>
  <c r="H143" i="6" s="1"/>
  <c r="F142" i="6"/>
  <c r="F143" i="6"/>
  <c r="H144" i="6" s="1"/>
  <c r="F144" i="6"/>
  <c r="F145" i="6"/>
  <c r="F146" i="6"/>
  <c r="H148" i="6" s="1"/>
  <c r="F147" i="6"/>
  <c r="F148" i="6"/>
  <c r="F149" i="6"/>
  <c r="F150" i="6"/>
  <c r="F151" i="6"/>
  <c r="H152" i="6" s="1"/>
  <c r="F152" i="6"/>
  <c r="F153" i="6"/>
  <c r="F154" i="6"/>
  <c r="H156" i="6" s="1"/>
  <c r="F155" i="6"/>
  <c r="F156" i="6"/>
  <c r="H158" i="6" s="1"/>
  <c r="F157" i="6"/>
  <c r="F158" i="6"/>
  <c r="F159" i="6"/>
  <c r="H160" i="6" s="1"/>
  <c r="F160" i="6"/>
  <c r="F161" i="6"/>
  <c r="F162" i="6"/>
  <c r="H164" i="6" s="1"/>
  <c r="F163" i="6"/>
  <c r="F164" i="6"/>
  <c r="H166" i="6" s="1"/>
  <c r="F165" i="6"/>
  <c r="F166" i="6"/>
  <c r="F167" i="6"/>
  <c r="H168" i="6" s="1"/>
  <c r="F168" i="6"/>
  <c r="F169" i="6"/>
  <c r="F170" i="6"/>
  <c r="H172" i="6" s="1"/>
  <c r="F171" i="6"/>
  <c r="F172" i="6"/>
  <c r="H174" i="6" s="1"/>
  <c r="F173" i="6"/>
  <c r="F174" i="6"/>
  <c r="F175" i="6"/>
  <c r="H176" i="6" s="1"/>
  <c r="F176" i="6"/>
  <c r="F177" i="6"/>
  <c r="F178" i="6"/>
  <c r="H180" i="6" s="1"/>
  <c r="F179" i="6"/>
  <c r="H181" i="6" s="1"/>
  <c r="F180" i="6"/>
  <c r="H182" i="6" s="1"/>
  <c r="F181" i="6"/>
  <c r="F182" i="6"/>
  <c r="F183" i="6"/>
  <c r="H184" i="6" s="1"/>
  <c r="F184" i="6"/>
  <c r="F185" i="6"/>
  <c r="F186" i="6"/>
  <c r="H188" i="6" s="1"/>
  <c r="F187" i="6"/>
  <c r="H189" i="6" s="1"/>
  <c r="F188" i="6"/>
  <c r="F189" i="6"/>
  <c r="F190" i="6"/>
  <c r="F191" i="6"/>
  <c r="H192" i="6" s="1"/>
  <c r="F192" i="6"/>
  <c r="F193" i="6"/>
  <c r="F194" i="6"/>
  <c r="H196" i="6" s="1"/>
  <c r="F195" i="6"/>
  <c r="F196" i="6"/>
  <c r="H197" i="6" s="1"/>
  <c r="F197" i="6"/>
  <c r="F198" i="6"/>
  <c r="H199" i="6" s="1"/>
  <c r="F199" i="6"/>
  <c r="H200" i="6" s="1"/>
  <c r="F200" i="6"/>
  <c r="F201" i="6"/>
  <c r="F202" i="6"/>
  <c r="H203" i="6" s="1"/>
  <c r="F203" i="6"/>
  <c r="F204" i="6"/>
  <c r="H205" i="6" s="1"/>
  <c r="F205" i="6"/>
  <c r="H207" i="6" s="1"/>
  <c r="F206" i="6"/>
  <c r="F207" i="6"/>
  <c r="H208" i="6" s="1"/>
  <c r="F208" i="6"/>
  <c r="F209" i="6"/>
  <c r="F210" i="6"/>
  <c r="H212" i="6" s="1"/>
  <c r="F211" i="6"/>
  <c r="F212" i="6"/>
  <c r="H214" i="6" s="1"/>
  <c r="F213" i="6"/>
  <c r="F214" i="6"/>
  <c r="F215" i="6"/>
  <c r="H216" i="6" s="1"/>
  <c r="F216" i="6"/>
  <c r="F217" i="6"/>
  <c r="F218" i="6"/>
  <c r="H219" i="6" s="1"/>
  <c r="F219" i="6"/>
  <c r="H221" i="6" s="1"/>
  <c r="F220" i="6"/>
  <c r="H222" i="6" s="1"/>
  <c r="F221" i="6"/>
  <c r="F222" i="6"/>
  <c r="F223" i="6"/>
  <c r="H224" i="6" s="1"/>
  <c r="F224" i="6"/>
  <c r="F225" i="6"/>
  <c r="F226" i="6"/>
  <c r="H227" i="6" s="1"/>
  <c r="F227" i="6"/>
  <c r="H229" i="6" s="1"/>
  <c r="F228" i="6"/>
  <c r="F229" i="6"/>
  <c r="F230" i="6"/>
  <c r="F231" i="6"/>
  <c r="H232" i="6" s="1"/>
  <c r="F232" i="6"/>
  <c r="F233" i="6"/>
  <c r="F234" i="6"/>
  <c r="H235" i="6" s="1"/>
  <c r="F235" i="6"/>
  <c r="F236" i="6"/>
  <c r="H238" i="6" s="1"/>
  <c r="F237" i="6"/>
  <c r="F238" i="6"/>
  <c r="F239" i="6"/>
  <c r="H240" i="6" s="1"/>
  <c r="F240" i="6"/>
  <c r="F241" i="6"/>
  <c r="F242" i="6"/>
  <c r="H243" i="6" s="1"/>
  <c r="F243" i="6"/>
  <c r="F244" i="6"/>
  <c r="H246" i="6" s="1"/>
  <c r="F245" i="6"/>
  <c r="F246" i="6"/>
  <c r="F247" i="6"/>
  <c r="H248" i="6" s="1"/>
  <c r="F248" i="6"/>
  <c r="F249" i="6"/>
  <c r="F250" i="6"/>
  <c r="H251" i="6" s="1"/>
  <c r="F251" i="6"/>
  <c r="F252" i="6"/>
  <c r="H254" i="6" s="1"/>
  <c r="F253" i="6"/>
  <c r="F254" i="6"/>
  <c r="F255" i="6"/>
  <c r="H256" i="6" s="1"/>
  <c r="F256" i="6"/>
  <c r="F257" i="6"/>
  <c r="F258" i="6"/>
  <c r="H259" i="6" s="1"/>
  <c r="F259" i="6"/>
  <c r="H261" i="6" s="1"/>
  <c r="F260" i="6"/>
  <c r="H262" i="6" s="1"/>
  <c r="F261" i="6"/>
  <c r="F262" i="6"/>
  <c r="F263" i="6"/>
  <c r="H264" i="6" s="1"/>
  <c r="F264" i="6"/>
  <c r="F265" i="6"/>
  <c r="F266" i="6"/>
  <c r="H267" i="6" s="1"/>
  <c r="F267" i="6"/>
  <c r="H269" i="6" s="1"/>
  <c r="F268" i="6"/>
  <c r="F269" i="6"/>
  <c r="F270" i="6"/>
  <c r="F271" i="6"/>
  <c r="H272" i="6" s="1"/>
  <c r="F272" i="6"/>
  <c r="F273" i="6"/>
  <c r="H275" i="6" s="1"/>
  <c r="F274" i="6"/>
  <c r="F275" i="6"/>
  <c r="G10" i="6"/>
  <c r="G18" i="6"/>
  <c r="G25" i="6"/>
  <c r="G37" i="6"/>
  <c r="G41" i="6"/>
  <c r="G42" i="6"/>
  <c r="G49" i="6"/>
  <c r="G58" i="6"/>
  <c r="G61" i="6"/>
  <c r="G66" i="6"/>
  <c r="G73" i="6"/>
  <c r="G81" i="6"/>
  <c r="G90" i="6"/>
  <c r="G97" i="6"/>
  <c r="G98" i="6"/>
  <c r="G109" i="6"/>
  <c r="G114" i="6"/>
  <c r="G117" i="6"/>
  <c r="G121" i="6"/>
  <c r="G129" i="6"/>
  <c r="G136" i="6"/>
  <c r="G138" i="6"/>
  <c r="G146" i="6"/>
  <c r="G153" i="6"/>
  <c r="G165" i="6"/>
  <c r="G169" i="6"/>
  <c r="G170" i="6"/>
  <c r="G177" i="6"/>
  <c r="G186" i="6"/>
  <c r="G189" i="6"/>
  <c r="G194" i="6"/>
  <c r="G201" i="6"/>
  <c r="G209" i="6"/>
  <c r="G218" i="6"/>
  <c r="G225" i="6"/>
  <c r="G226" i="6"/>
  <c r="G233" i="6"/>
  <c r="G242" i="6"/>
  <c r="G245" i="6"/>
  <c r="G250" i="6"/>
  <c r="G258" i="6"/>
  <c r="G265" i="6"/>
  <c r="G266" i="6"/>
  <c r="G273" i="6"/>
  <c r="H14" i="6"/>
  <c r="H21" i="6"/>
  <c r="H22" i="6"/>
  <c r="H29" i="6"/>
  <c r="H37" i="6"/>
  <c r="H45" i="6"/>
  <c r="H55" i="6"/>
  <c r="H62" i="6"/>
  <c r="H63" i="6"/>
  <c r="H70" i="6"/>
  <c r="H78" i="6"/>
  <c r="H85" i="6"/>
  <c r="H86" i="6"/>
  <c r="H93" i="6"/>
  <c r="H101" i="6"/>
  <c r="H109" i="6"/>
  <c r="H119" i="6"/>
  <c r="H126" i="6"/>
  <c r="H127" i="6"/>
  <c r="H134" i="6"/>
  <c r="H142" i="6"/>
  <c r="H149" i="6"/>
  <c r="H150" i="6"/>
  <c r="H157" i="6"/>
  <c r="H165" i="6"/>
  <c r="H173" i="6"/>
  <c r="H183" i="6"/>
  <c r="H190" i="6"/>
  <c r="H191" i="6"/>
  <c r="H198" i="6"/>
  <c r="H206" i="6"/>
  <c r="H213" i="6"/>
  <c r="H223" i="6"/>
  <c r="H230" i="6"/>
  <c r="H231" i="6"/>
  <c r="H237" i="6"/>
  <c r="H245" i="6"/>
  <c r="H253" i="6"/>
  <c r="H263" i="6"/>
  <c r="H270" i="6"/>
  <c r="H271" i="6"/>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247" i="6" l="1"/>
  <c r="H211" i="6"/>
  <c r="H167" i="6"/>
  <c r="H103" i="6"/>
  <c r="H39" i="6"/>
  <c r="G205" i="6"/>
  <c r="G133" i="6"/>
  <c r="G77" i="6"/>
  <c r="G261" i="6"/>
  <c r="G221" i="6"/>
  <c r="G149" i="6"/>
  <c r="G93" i="6"/>
  <c r="G21" i="6"/>
  <c r="G240" i="6"/>
  <c r="H239" i="6"/>
  <c r="H159" i="6"/>
  <c r="H95" i="6"/>
  <c r="H31" i="6"/>
  <c r="G237" i="6"/>
  <c r="G181" i="6"/>
  <c r="G162" i="6"/>
  <c r="G125" i="6"/>
  <c r="G106" i="6"/>
  <c r="G53" i="6"/>
  <c r="G34" i="6"/>
  <c r="G253" i="6"/>
  <c r="G197" i="6"/>
  <c r="G141" i="6"/>
  <c r="G69" i="6"/>
  <c r="G13" i="6"/>
  <c r="H255" i="6"/>
  <c r="H215" i="6"/>
  <c r="H175" i="6"/>
  <c r="H111" i="6"/>
  <c r="H47" i="6"/>
  <c r="G213" i="6"/>
  <c r="G157" i="6"/>
  <c r="G85" i="6"/>
  <c r="G29" i="6"/>
  <c r="H236" i="6"/>
  <c r="H151" i="6"/>
  <c r="H87" i="6"/>
  <c r="H23" i="6"/>
  <c r="G269" i="6"/>
  <c r="G229" i="6"/>
  <c r="G173" i="6"/>
  <c r="G101" i="6"/>
  <c r="G45" i="6"/>
  <c r="H99" i="6"/>
  <c r="H100" i="6"/>
  <c r="H91" i="6"/>
  <c r="H92" i="6"/>
  <c r="H83" i="6"/>
  <c r="H84" i="6"/>
  <c r="H75" i="6"/>
  <c r="H76" i="6"/>
  <c r="H67" i="6"/>
  <c r="H68" i="6"/>
  <c r="H59" i="6"/>
  <c r="H60" i="6"/>
  <c r="H51" i="6"/>
  <c r="H52" i="6"/>
  <c r="H43" i="6"/>
  <c r="H44" i="6"/>
  <c r="H35" i="6"/>
  <c r="H36" i="6"/>
  <c r="H27" i="6"/>
  <c r="H28" i="6"/>
  <c r="H19" i="6"/>
  <c r="H20" i="6"/>
  <c r="H11" i="6"/>
  <c r="H12" i="6"/>
  <c r="G206" i="6"/>
  <c r="G207" i="6"/>
  <c r="G198" i="6"/>
  <c r="G199" i="6"/>
  <c r="G190" i="6"/>
  <c r="G191" i="6"/>
  <c r="G182" i="6"/>
  <c r="G183" i="6"/>
  <c r="G174" i="6"/>
  <c r="G175" i="6"/>
  <c r="G166" i="6"/>
  <c r="G167" i="6"/>
  <c r="G158" i="6"/>
  <c r="G159" i="6"/>
  <c r="G150" i="6"/>
  <c r="G151" i="6"/>
  <c r="G142" i="6"/>
  <c r="G143" i="6"/>
  <c r="G134" i="6"/>
  <c r="G135" i="6"/>
  <c r="G126" i="6"/>
  <c r="G127" i="6"/>
  <c r="G118" i="6"/>
  <c r="G119" i="6"/>
  <c r="G110" i="6"/>
  <c r="G111" i="6"/>
  <c r="G102" i="6"/>
  <c r="G103" i="6"/>
  <c r="G94" i="6"/>
  <c r="G95" i="6"/>
  <c r="G86" i="6"/>
  <c r="G87" i="6"/>
  <c r="G78" i="6"/>
  <c r="G79" i="6"/>
  <c r="G70" i="6"/>
  <c r="G71" i="6"/>
  <c r="G62" i="6"/>
  <c r="G63" i="6"/>
  <c r="G54" i="6"/>
  <c r="G55" i="6"/>
  <c r="G46" i="6"/>
  <c r="G47" i="6"/>
  <c r="G38" i="6"/>
  <c r="G39" i="6"/>
  <c r="G30" i="6"/>
  <c r="G31" i="6"/>
  <c r="G22" i="6"/>
  <c r="G23" i="6"/>
  <c r="G14" i="6"/>
  <c r="G15" i="6"/>
  <c r="H260" i="6"/>
  <c r="H195" i="6"/>
  <c r="H179" i="6"/>
  <c r="H163" i="6"/>
  <c r="H147" i="6"/>
  <c r="H131" i="6"/>
  <c r="H115" i="6"/>
  <c r="G264" i="6"/>
  <c r="G239" i="6"/>
  <c r="H220" i="6"/>
  <c r="G263" i="6"/>
  <c r="G224" i="6"/>
  <c r="H274" i="6"/>
  <c r="H266" i="6"/>
  <c r="H258" i="6"/>
  <c r="H250" i="6"/>
  <c r="H242" i="6"/>
  <c r="H234" i="6"/>
  <c r="H226" i="6"/>
  <c r="H218" i="6"/>
  <c r="H210" i="6"/>
  <c r="H202" i="6"/>
  <c r="H194" i="6"/>
  <c r="H186" i="6"/>
  <c r="H178" i="6"/>
  <c r="H170" i="6"/>
  <c r="H162" i="6"/>
  <c r="H154" i="6"/>
  <c r="H146" i="6"/>
  <c r="H138" i="6"/>
  <c r="H130" i="6"/>
  <c r="H122" i="6"/>
  <c r="H114" i="6"/>
  <c r="H106" i="6"/>
  <c r="H98" i="6"/>
  <c r="H90" i="6"/>
  <c r="H82" i="6"/>
  <c r="H74" i="6"/>
  <c r="H66" i="6"/>
  <c r="H58" i="6"/>
  <c r="H50" i="6"/>
  <c r="H42" i="6"/>
  <c r="H34" i="6"/>
  <c r="H26" i="6"/>
  <c r="H18" i="6"/>
  <c r="H10" i="6"/>
  <c r="H244" i="6"/>
  <c r="G248" i="6"/>
  <c r="G223" i="6"/>
  <c r="H268" i="6"/>
  <c r="H204" i="6"/>
  <c r="G272" i="6"/>
  <c r="G247" i="6"/>
  <c r="G208" i="6"/>
  <c r="G192" i="6"/>
  <c r="G176" i="6"/>
  <c r="G160" i="6"/>
  <c r="G144" i="6"/>
  <c r="G128" i="6"/>
  <c r="G112" i="6"/>
  <c r="G96" i="6"/>
  <c r="G80" i="6"/>
  <c r="G64" i="6"/>
  <c r="G48" i="6"/>
  <c r="G32" i="6"/>
  <c r="G16" i="6"/>
  <c r="H228" i="6"/>
  <c r="H187" i="6"/>
  <c r="H171" i="6"/>
  <c r="H155" i="6"/>
  <c r="H139" i="6"/>
  <c r="H123" i="6"/>
  <c r="H107" i="6"/>
  <c r="G271" i="6"/>
  <c r="G232" i="6"/>
  <c r="H252" i="6"/>
  <c r="G256" i="6"/>
  <c r="G231" i="6"/>
  <c r="G255" i="6"/>
  <c r="G216" i="6"/>
  <c r="G268" i="6"/>
  <c r="G260" i="6"/>
  <c r="G252" i="6"/>
  <c r="G244" i="6"/>
  <c r="G236" i="6"/>
  <c r="G228" i="6"/>
  <c r="G220" i="6"/>
  <c r="G212" i="6"/>
  <c r="G204" i="6"/>
  <c r="G196" i="6"/>
  <c r="G188" i="6"/>
  <c r="G180" i="6"/>
  <c r="G172" i="6"/>
  <c r="G164" i="6"/>
  <c r="G156" i="6"/>
  <c r="G148" i="6"/>
  <c r="G140" i="6"/>
  <c r="G132" i="6"/>
  <c r="G124" i="6"/>
  <c r="G116" i="6"/>
  <c r="G108" i="6"/>
  <c r="G100" i="6"/>
  <c r="G92" i="6"/>
  <c r="G84" i="6"/>
  <c r="G76" i="6"/>
  <c r="G68" i="6"/>
  <c r="G60" i="6"/>
  <c r="G52" i="6"/>
  <c r="G44" i="6"/>
  <c r="G36" i="6"/>
  <c r="G28" i="6"/>
  <c r="G20" i="6"/>
  <c r="G12" i="6"/>
  <c r="H273" i="6"/>
  <c r="H265" i="6"/>
  <c r="H257" i="6"/>
  <c r="H249" i="6"/>
  <c r="H241" i="6"/>
  <c r="H233" i="6"/>
  <c r="H225" i="6"/>
  <c r="H217" i="6"/>
  <c r="H209" i="6"/>
  <c r="H201" i="6"/>
  <c r="H193" i="6"/>
  <c r="H185" i="6"/>
  <c r="H177" i="6"/>
  <c r="H169" i="6"/>
  <c r="H161" i="6"/>
  <c r="H153" i="6"/>
  <c r="H145" i="6"/>
  <c r="H137" i="6"/>
  <c r="H129" i="6"/>
  <c r="H121" i="6"/>
  <c r="H113" i="6"/>
  <c r="H105" i="6"/>
  <c r="H97" i="6"/>
  <c r="H89" i="6"/>
  <c r="H81" i="6"/>
  <c r="H73" i="6"/>
  <c r="H65" i="6"/>
  <c r="H57" i="6"/>
  <c r="H49" i="6"/>
  <c r="H41" i="6"/>
  <c r="H33" i="6"/>
  <c r="H25" i="6"/>
  <c r="H17" i="6"/>
  <c r="E184" i="10" l="1"/>
  <c r="F184" i="10"/>
  <c r="G184" i="10"/>
  <c r="E182" i="10"/>
  <c r="F182" i="10"/>
  <c r="G182" i="10"/>
  <c r="E183" i="10"/>
  <c r="F183" i="10"/>
  <c r="G183" i="10"/>
  <c r="G93" i="10" l="1"/>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F11" i="10" l="1"/>
  <c r="E91" i="10"/>
  <c r="E92" i="10"/>
  <c r="G92" i="10"/>
  <c r="E93"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B12658-08B5-4467-9F06-BB11C4A775CE}" keepAlive="1" name="Forespørgsel - CCB_CISS" description="Forbindelse til forespørgslen 'CCB_CISS' i projektmappen." type="5" refreshedVersion="6" background="1" saveData="1">
    <dbPr connection="Provider=Microsoft.Mashup.OleDb.1;Data Source=$Workbook$;Location=CCB_CISS;Extended Properties=&quot;&quot;" command="SELECT * FROM [CCB_CISS]"/>
  </connection>
  <connection id="2" xr16:uid="{DA322441-99DC-43A9-A622-C64EAC2A1C40}" keepAlive="1" name="Forespørgsel - CCB_CISS (2)" description="Forbindelse til forespørgslen 'CCB_CISS (2)' i projektmappen." type="5" refreshedVersion="8" background="1" saveData="1">
    <dbPr connection="Provider=Microsoft.Mashup.OleDb.1;Data Source=$Workbook$;Location=CCB_CISS (2);Extended Properties=&quot;&quot;" command="SELECT * FROM [CCB_CISS (2)]"/>
  </connection>
  <connection id="3" xr16:uid="{AEABDDD9-D2C6-4FE7-B111-25979D208379}" keepAlive="1" name="Forespørgsel - FC_BP" description="Forbindelse til forespørgslen 'FC_BP' i projektmappen." type="5" refreshedVersion="8" background="1" saveData="1">
    <dbPr connection="Provider=Microsoft.Mashup.OleDb.1;Data Source=$Workbook$;Location=FC_BP;Extended Properties=&quot;&quot;" command="SELECT * FROM [FC_BP]"/>
  </connection>
  <connection id="4" xr16:uid="{C6D075B6-D7C8-4E5C-AB06-BD9217E0F115}" keepAlive="1" name="Forespørgsel - FC_UOC" description="Forbindelse til forespørgslen 'FC_UOC' i projektmappen." type="5" refreshedVersion="8" background="1" saveData="1">
    <dbPr connection="Provider=Microsoft.Mashup.OleDb.1;Data Source=$Workbook$;Location=FC_UOC;Extended Properties=&quot;&quot;" command="SELECT * FROM [FC_UOC]"/>
  </connection>
</connections>
</file>

<file path=xl/sharedStrings.xml><?xml version="1.0" encoding="utf-8"?>
<sst xmlns="http://schemas.openxmlformats.org/spreadsheetml/2006/main" count="234" uniqueCount="168">
  <si>
    <t>Risikoopfattelse</t>
  </si>
  <si>
    <t>Ejendomspriser</t>
  </si>
  <si>
    <t>Kreditstandarder</t>
  </si>
  <si>
    <t>Stiliseret boligbyrde</t>
  </si>
  <si>
    <t>Kreditudvikling</t>
  </si>
  <si>
    <t>Kreditvækst</t>
  </si>
  <si>
    <t>Risikoopbygning i kreditinstitutter</t>
  </si>
  <si>
    <t>Modelbaserede indikatorer</t>
  </si>
  <si>
    <t>Kreditspænd og aktievolatilitet</t>
  </si>
  <si>
    <t>Noter</t>
  </si>
  <si>
    <t>Bemærkninger</t>
  </si>
  <si>
    <t>I notatet "Den kontracykliske kapitalbuffer" på Det Systemiske Risikoråds hjemmeside beskrives Rådets tilgang til at vurdere den kontracykliske kapitalbuffersats. Data bag hovedindikatorerne mv. findes i dette excelark.</t>
  </si>
  <si>
    <t>I figurerne i notatet indgår to perioder med systemiske finansielle kriser: 1. kvartal 1987 - 4. kvartal 1993 og 3. kvartal 2008 - 4. kvartal 2013. En finansiel krise er systemisk, når den leder til, at hele eller væsentlige dele af det finansielle system sætter ud, og den realøkonomiske udvikling kommer under pres.</t>
  </si>
  <si>
    <t>Se noter og kilder i hvert faneblad. Nedenfor findes de referencer, som der henvises til.</t>
  </si>
  <si>
    <t>Litteratur</t>
  </si>
  <si>
    <t>Udlånsgab</t>
  </si>
  <si>
    <t>Gearing og kapitaloverdækning</t>
  </si>
  <si>
    <t>Egenkapitalforrentning</t>
  </si>
  <si>
    <t>Bolig- og kreditcykel</t>
  </si>
  <si>
    <t>HOVEDINDIKATORER</t>
  </si>
  <si>
    <t>ØVRIGE INDIKATORER</t>
  </si>
  <si>
    <t>Betalingsbalancen</t>
  </si>
  <si>
    <t>Boligpriser og disponibel indkomst</t>
  </si>
  <si>
    <t>Bred og smal definition af udlån samt BNP</t>
  </si>
  <si>
    <t>Note:</t>
  </si>
  <si>
    <t>Kilde:</t>
  </si>
  <si>
    <t>Indikator</t>
  </si>
  <si>
    <t>Pengemarkedet</t>
  </si>
  <si>
    <t>Obligationsmarkedet</t>
  </si>
  <si>
    <t>Aktiemarkedet</t>
  </si>
  <si>
    <t>Valutamarkedet</t>
  </si>
  <si>
    <t>Banksektoren</t>
  </si>
  <si>
    <t>Korrelationsbidrag</t>
  </si>
  <si>
    <t>Dato</t>
  </si>
  <si>
    <t>Finansiel stressindikator</t>
  </si>
  <si>
    <t>Tilbage til Indhold</t>
  </si>
  <si>
    <t>Referencesats</t>
  </si>
  <si>
    <t xml:space="preserve">Udlånsgabet er defineret som afvigelser mellem udlån/BNP og en langsigtet trend, jf. noten i fanebladet "Udlånsgab". Referencesatsen beregnes som (0,3125 * udlånsgab) – 0,625, når udlånsgabet ligger mellem 2 og 10 procentpoint. Når udlånsgabet er mindre end 2 procentpoint, er referencesatsen 0, og når udlånsgabet er større end 10 procentpoint, sættes den til 2,5 pct. De forskellige grænser og formlen for referencesatsen følger af internationale anbefalinger, jf. ESRB (2014) og BCBS (2010). </t>
  </si>
  <si>
    <t>Nedre grænse for referencesats</t>
  </si>
  <si>
    <t xml:space="preserve">Abildgren (2007), Abildgren (2010), Danmarks Statistik, MONA's databank, Danmarks Nationalbank og egne beregninger.   </t>
  </si>
  <si>
    <t>Danmarks Statistik, MONA's databank, Skat og egne beregninger.</t>
  </si>
  <si>
    <t>Danmarks Statistik.</t>
  </si>
  <si>
    <t>Der er anvendt et 4-kvartalers glidende gennemsnit for betalingsbalancen som andel af BNP.</t>
  </si>
  <si>
    <t>Nominel huspris er kontantprisen på enfamiliehuse fra Danmarks Statistik, og indkomsten er husholdningernes disponible indkomst fra Nationalbankens MONA-databank. Begge serier er sæsonkorrigerede. Den disponible indkomst er korrigeret for databrud tilbage i tid samt renset for ekstraordinært skatteprovenu fra omlægning af kapitalpensioner i 2013-15. Vækst i reale boligpriser for enfamiliehuse er fra MONA's databank.</t>
  </si>
  <si>
    <t>Den brede definition af udlån er baseret på statistikken kvartalsvise finansielle konti og omfatter lån til indenlandske husholdninger og ikke-finansielle selskaber fra både ind- og udland samt udstedte værdipapirer (ekskl. aktier). Den smalle definition omfatter udlån til indenlandske husholdninger og ikke-finansielle selskaber fra penge- og realkreditinstitutter i Danmark (inkl. udlån til indlændinge fra de danske institutters udenlandske enheder).</t>
  </si>
  <si>
    <t>Abildgren (2007), Abildgren (2010), Danmarks Statistik, MONA's databank, Danmarks Nationalbank.</t>
  </si>
  <si>
    <t>Udlån/BNP (pct. af BNP)</t>
  </si>
  <si>
    <t>Danmarks Nationalbank.</t>
  </si>
  <si>
    <t>Pengeinstitutternes merrente</t>
  </si>
  <si>
    <t>Grænseværdi</t>
  </si>
  <si>
    <t>Enfamiliehuse</t>
  </si>
  <si>
    <t>Ejerlejligheder</t>
  </si>
  <si>
    <t>Erhvervsejendomme</t>
  </si>
  <si>
    <t>Gearing, pengeinstitutter</t>
  </si>
  <si>
    <t>Gearing, koncerner</t>
  </si>
  <si>
    <t>Kreditcykel (BP)</t>
  </si>
  <si>
    <t>Bloomberg og Thomson Reuters.</t>
  </si>
  <si>
    <t>Udlån/BNP (årlig vækst, pct.)</t>
  </si>
  <si>
    <t>Udlån til erhverv (årlig vækst, pct.)</t>
  </si>
  <si>
    <t>Udlån til husholdninger (årlig vækst, pct.)</t>
  </si>
  <si>
    <t>Indeks, 2000 = 1</t>
  </si>
  <si>
    <t>Pct., år-til-år</t>
  </si>
  <si>
    <t>Bloomberg, Nordea Analytics og egne beregninger.</t>
  </si>
  <si>
    <t>4 ugers glidende gennemsnit</t>
  </si>
  <si>
    <t>1 måneds glidende gennemsnit</t>
  </si>
  <si>
    <t>Trend</t>
  </si>
  <si>
    <t>Udlånsgab (procentpoint)</t>
  </si>
  <si>
    <t xml:space="preserve">Danmarks Nationalbank, Danmarks Statistik og egne beregninger.   </t>
  </si>
  <si>
    <t>4 kvartalers glidende gennemsnit</t>
  </si>
  <si>
    <t>Egenkapitalens forrentning før skat (annualiseret)</t>
  </si>
  <si>
    <t>Danmarks Nationalbank (2016), Finansiel Stabilitet, 1. halvår.</t>
  </si>
  <si>
    <t>10-årig statobligationsrente</t>
  </si>
  <si>
    <t>Finanstilsynet og Nordea Analytics.</t>
  </si>
  <si>
    <t>Merrente, erhverv</t>
  </si>
  <si>
    <t>Månedligt gennemsnit</t>
  </si>
  <si>
    <t>Øvre grænse for referencesats</t>
  </si>
  <si>
    <t>Merrente, husholdninger</t>
  </si>
  <si>
    <t>Sum af seneste 4 kvartaler (mia. kr.)</t>
  </si>
  <si>
    <t>Udlån/BNP, smal definition</t>
  </si>
  <si>
    <t>Udlån/BNP, bred definition</t>
  </si>
  <si>
    <t>(Mia. kr.)</t>
  </si>
  <si>
    <t>(Pct. af BNP)</t>
  </si>
  <si>
    <t>Afvigelse fra trend, pct.</t>
  </si>
  <si>
    <t xml:space="preserve">Årlig realvækst, pct. </t>
  </si>
  <si>
    <t>Danmarks Statistik, Danmarks Nationalbank, MONA's databank og egne beregninger.</t>
  </si>
  <si>
    <t>Danmarks Nationalbank (2014), Finansiel Stabilitet, 2. halvår.</t>
  </si>
  <si>
    <t>Figur 15</t>
  </si>
  <si>
    <t>Figur 14</t>
  </si>
  <si>
    <t>Figur 13</t>
  </si>
  <si>
    <t>Figur 12</t>
  </si>
  <si>
    <t>Figur 11</t>
  </si>
  <si>
    <t>Figur 10</t>
  </si>
  <si>
    <t>Figur 9</t>
  </si>
  <si>
    <t>Figur 8</t>
  </si>
  <si>
    <t>Figur 7</t>
  </si>
  <si>
    <t>Figur 6</t>
  </si>
  <si>
    <t>Figur 5</t>
  </si>
  <si>
    <t>Figur 4</t>
  </si>
  <si>
    <t>Figur 3</t>
  </si>
  <si>
    <t>Figur 2</t>
  </si>
  <si>
    <t>Figur 1</t>
  </si>
  <si>
    <t>Indikatoren aggregerer niveauet af stress på fem centrale delmarkeder/sektorer: Pengemarkedet, obligationsmarkedet, aktiemarkedet, valutamarkedet og banksektoren. Der tages højde for, at samtidig stress på flere delmarkeder udgør en større udfordring for det finansielle system. Værdien af den samlede stressindikator ligger mellem 0 og 1. En værdi på 0 er et udtryk for meget lav volatilitet og stor tillid til det finansielle system, mens en værdi på 1 angiver, at der hersker en ekstremt dysfunktionel tilstand på de fem delmarkeder, samt at markedsdeltagerne er nervøse. Se også Danmarks Nationalbank (2014) for nærmere beskrivelse.</t>
  </si>
  <si>
    <t>Figur 1 Finansiel stressindikator</t>
  </si>
  <si>
    <t>Vækstraten for enfamiliehuse og ejerlejligheder er beregnet på baggrund af sæsonkorrigerede boligpriser  deflateret med deflator for det private forbrug. Priserne for erhvervsejendomme er et vægtet gennemsnit (1/3 erhvervsejendomme til beboelse, 1/3 ejendomme til både beboelse og erhverv og 1/3 ejendomme, som alene benyttes til erhverv). De enkelte prisserier for erhvervsejendommene er beregnet som 4 kvartalers glidende gennemsnit og deflateret med deflator for det private forbrug.
Boligprisgabet er defineret som afvigelser mellem boligpris/indkomst i forhold til en langsigtet trend (trenden er estimeret med et rekursivt HP-filter med 5 års initialiseringsperiode og lambda=400.000). Boligprisen er målt ved kontantprisen på enfamiliehuse og indkomsten ved 4 kvartalers sum af husholdningernes disponible indkomst. Den disponible indkomst er korrigeret for databrud og renset for ekstraordinært skatteprovenu fra omlægning af kapitalpensioner i 2013-15. Begge serier er sæsonkorrigeret.</t>
  </si>
  <si>
    <t>Figur 3 Ejendomspriser</t>
  </si>
  <si>
    <t>Merrenten er defineret som pengeinstitutternes udlånsrente på nyudlån ekskl. kassekreditter i forhold til Nationalbankens ledende pengepolitiske rente (Nationalbankens udlånsrente i perioden 2003-2009 og indskudsbevisrenten i perioden 2009-2016). Udviklingen i renten på nyudlån afspejler bevægelser i renteniveauet men påvirkes i høj grad også af fordelingen af månedens nye udlån, så fx øget vægt af lån med sikkerhed isoleret set vil trække totalen ned. Serien er korrigeret for databrud tilbage i tid.</t>
  </si>
  <si>
    <t>Figur 4 Pengeinstitutternes merrente</t>
  </si>
  <si>
    <t>Figur 5 Stiliseret boligbyrde</t>
  </si>
  <si>
    <t>Figur 7 Udlånsgab</t>
  </si>
  <si>
    <t>Figur 6 Kreditvækst</t>
  </si>
  <si>
    <t xml:space="preserve">Udlån er baseret på en bred kreditdefinition, dvs. data fra kvartalsvise finansielle konti. Det omfatter udlån til husholdninger og erhverv fra kreditinstitutter i Danmark og i udlandet, sektorinterne og koncerninterne lån mellem ikke-finansielle selskaber samt erhvervsobligationer. BNP er 4-kvartalers sum. Udlånsgabet er defineret som afvigelser mellem udlån/BNP og en langsigtet trend. Trenden er estimeret for perioden siden 1970 ved et rekursivt HP-filter med 5 års initialiseringsperiode og lambda=400.000. Grænseværdien følger af internationale anbefalinger, jf. ESRB (2014) og BCBS (2010). </t>
  </si>
  <si>
    <t>Finanstilsynet.</t>
  </si>
  <si>
    <t>Figur 8 Gearing og kapitaloverdækning</t>
  </si>
  <si>
    <t>Figur 9 Pengeinstitutternes egenkapitalforrentning</t>
  </si>
  <si>
    <t>Figur 10 Estimater af den finansielle cykel</t>
  </si>
  <si>
    <t xml:space="preserve">Se noten i fanebladet "Finansiel cykel". BP angiver, at cyklen er estimeret med et "band-pass"-filter. </t>
  </si>
  <si>
    <t>Figur 11 Delkomponenter af den finansielle cykel</t>
  </si>
  <si>
    <t>Figur 12 Bred og smal definition af udlån samt BNP</t>
  </si>
  <si>
    <t>Figur 13 Boligpriser og disponibel indkomst</t>
  </si>
  <si>
    <t>Figur 14 Betalingsbalancen</t>
  </si>
  <si>
    <t>Figur 15 Referencesats</t>
  </si>
  <si>
    <t>Boligprisgab</t>
  </si>
  <si>
    <t>Figur 2 Kreditspænd og aktievolatilitet</t>
  </si>
  <si>
    <t>Kreditspænd er rentespændet på "high yield" euro virksomhedsobligationer relativt til statsobligationer. Aktievolatilitet er målt ved den implicitte volatilitet på optioner på Stoxx Europe 600, VSTOXX (europæiske VIX).</t>
  </si>
  <si>
    <t>Finansiel cykel</t>
  </si>
  <si>
    <t xml:space="preserve">Gearing, koncerner </t>
  </si>
  <si>
    <t xml:space="preserve">Gearing, pengeinstitutter </t>
  </si>
  <si>
    <t>Merafkast i forhold til 10-årig statsobligation</t>
  </si>
  <si>
    <t xml:space="preserve">Merrente, husholdninger </t>
  </si>
  <si>
    <t xml:space="preserve">Merrente, erhverv </t>
  </si>
  <si>
    <t>Boligbyrden er en stiliseret opgørelse af finansieringsomkostninger inkl. ejendomsskatter ved køb af et enfamiliehus som andel af den gennemsnitlige disponible husstandsindkomst. Finansieringsomkostningerne er opgjort som renter og afdrag på et fastforrentet lån inkl. bidragssatser og kursskæring med tillæg af et bankfinansieret lån for den del, der ikke finansieres af realkreditlån.</t>
  </si>
  <si>
    <t>3 måneders glidende gennemsnit</t>
  </si>
  <si>
    <t>Udlån i serien 'Udlån/BNP' er baseret på en bred kreditdefinition, dvs. data fra kvartalsvise finansielle konti. Det omfatter udlån til husholdninger og erhverv fra kreditinstitutter i Danmark og i udlandet, sektorinterne og koncerninterne lån mellem ikke-finansielle selskaber samt erhvervsobligationer. BNP er 4-kvartalers sum. Serierne "Udlån til husholdninger" og "Udlån til erhverv" er baseret på en smal kreditdefinition, dvs. månedlige tal fra MFI-statistikken, der omfatter udlån fra penge- og realkreditinstitutter i Danmark inkl. udlån fra de danske institutters udenlandske enheder.</t>
  </si>
  <si>
    <t>Udlaan_FK_til_BNP</t>
  </si>
  <si>
    <t>BNP</t>
  </si>
  <si>
    <t>Kapitaloverdækning, pengeinstitutter</t>
  </si>
  <si>
    <r>
      <t xml:space="preserve">Abildgren, Kim (2007), Financial Liberalisation and Credit Dynamics in Denmark in the post-World War II Period, </t>
    </r>
    <r>
      <rPr>
        <i/>
        <sz val="9"/>
        <color theme="1"/>
        <rFont val="Franklin Gothic Book"/>
        <family val="2"/>
      </rPr>
      <t>Danmarks Nationalbank, Working Paper No.</t>
    </r>
    <r>
      <rPr>
        <sz val="9"/>
        <color theme="1"/>
        <rFont val="Franklin Gothic Book"/>
        <family val="2"/>
      </rPr>
      <t xml:space="preserve"> 47, October. </t>
    </r>
  </si>
  <si>
    <r>
      <t xml:space="preserve">Abildgren, Kim (2010), Business cycles, Monetary Transmission and Shocks to Financial Stability – empricial evidence from a new set of Danish quarterly national accounts 1948-2010, </t>
    </r>
    <r>
      <rPr>
        <i/>
        <sz val="9"/>
        <color theme="1"/>
        <rFont val="Franklin Gothic Book"/>
        <family val="2"/>
      </rPr>
      <t>Danmarks Nationalbank, Working Paper No</t>
    </r>
    <r>
      <rPr>
        <sz val="9"/>
        <color theme="1"/>
        <rFont val="Franklin Gothic Book"/>
        <family val="2"/>
      </rPr>
      <t>. 71, November.</t>
    </r>
  </si>
  <si>
    <r>
      <t xml:space="preserve">BCBS (2010), Guidance for national authorities operating the countercyclical capital buffer, </t>
    </r>
    <r>
      <rPr>
        <i/>
        <sz val="9"/>
        <color theme="1"/>
        <rFont val="Franklin Gothic Book"/>
        <family val="2"/>
      </rPr>
      <t>Basel Committee on Banking Supervision</t>
    </r>
    <r>
      <rPr>
        <sz val="9"/>
        <color theme="1"/>
        <rFont val="Franklin Gothic Book"/>
        <family val="2"/>
      </rPr>
      <t xml:space="preserve">, December. </t>
    </r>
  </si>
  <si>
    <r>
      <t xml:space="preserve">ESRB (2014), Guidance on the setting of countercyclical capital buffer rates, </t>
    </r>
    <r>
      <rPr>
        <i/>
        <sz val="9"/>
        <color theme="1"/>
        <rFont val="Franklin Gothic Book"/>
        <family val="2"/>
      </rPr>
      <t>European Systemic Risk Board, ESRB Recommendation</t>
    </r>
    <r>
      <rPr>
        <sz val="9"/>
        <color theme="1"/>
        <rFont val="Franklin Gothic Book"/>
        <family val="2"/>
      </rPr>
      <t xml:space="preserve">, ESRB/2014/1. </t>
    </r>
  </si>
  <si>
    <t>Kapitaloverdækning, pengeinstitutter (højre akse)</t>
  </si>
  <si>
    <t>Finansiel Cykel (UOC)</t>
  </si>
  <si>
    <t>Boligcykel (UOC)</t>
  </si>
  <si>
    <t>Kreditcykel (UOC)</t>
  </si>
  <si>
    <t>Finansiel Cykel (BP)</t>
  </si>
  <si>
    <t>Boligcykel (BP)</t>
  </si>
  <si>
    <t>Gearing: Defineret som summen af aktiver, garantier og kredittilsagn delt med kernekapital (inkl. hybrid kernekapital). Beregnet som et vægtet gennemsnit. Der er kun årsregnskabstal i perioden 2000 til 2004 og halvårsregnskabstal i perioden 2005 til andet halvår 2014 på koncernniveau. For pengeinstitutterne er der kun årsregnskabstal i perioden 1980 til 1990. For de kvartaler, hvor der ikke er data, er det forudsat, at gearingen har været uændret i forhold til forrige periode. Herefter er der beregnet fire kvartalers glidende gennemsnit. Fra 1. kvartal 2017 erstattes gearingsratio med den regulatoriske leverage ratio. Fra 1. kvartal 2017 erstattes koncernernes gearing med alle danske kreditinstitutters regulatoriske leverage ratio.
Kapitaloverdækning: Frem til 2006 er kapitaloverdækningen beregnet som basiskapital fratrukket det individuelle solvensbehov (solvensbehovet er sat til 8 pct. før 2005). Fra 2007 er kapitaloverdækningen beregnet som den faktiske egentlige kernekapital fratrukket det samlede krav til den egentlige kernekapital (inkl. kapitalbuffere). Vægtet gennemsnit (for hele perioden). Fra 1. kvartal 2017 indgår alle danske kreditinstitutter i beregningen af kapitaloverdækningen.</t>
  </si>
  <si>
    <t>Pengeinstitutternes egenkapitalforrentning (vægtet gennemsnit) fratrukket den aktuelle 10-årige statsobligationsrente. Pengeinstitutternes egenkapitalsforrentning er annualiseret. Fra 1. kvartal 2017 opgøres egenkapitalens forrentning for alle danske kreditinstitutter.</t>
  </si>
  <si>
    <t>De estimerede finansielle cykler er baseret på den smalle kreditdefinition (MFI-statistikken) samt boligpriser og måles i afvigelser fra en trend. BP angiver, at cyklen er estimeret med et "band-pass"-filter. UC angiver, at cyklen er estimeret med en "unobserved components"-model. De underliggende serier er deflateret med BNP-deflatoren og standardiserede, før den samlede finansielle cykel er beregnet ved hjælp af en principal komponent analyse. Som følge af standardiseringen kan værdien af cyklen ikke tillægges en fortolkning, men afspejler hvilken fase, cyklen er i.</t>
  </si>
  <si>
    <t>Danmarks Statistik, Finans Danmark, Realkredit Danmark, Skat og Danmarks Nationalbank.</t>
  </si>
  <si>
    <t>Kreditspænd, Europa (procentpoint)</t>
  </si>
  <si>
    <t>Aktievolatilitet, Europa (procent)</t>
  </si>
  <si>
    <t>Nationalbankens ledende pengepolitiske rente</t>
  </si>
  <si>
    <t>Udlånsrente, husholdninger</t>
  </si>
  <si>
    <t>Udlånsrente, erhverv</t>
  </si>
  <si>
    <t>Udlån (mia. kr.)</t>
  </si>
  <si>
    <t>BNP (mia. kr.)</t>
  </si>
  <si>
    <t>Udlån, smal definition</t>
  </si>
  <si>
    <t>Udlån, bred definition</t>
  </si>
  <si>
    <t>Nominel disponibel indkomst</t>
  </si>
  <si>
    <t>Nominel huspris</t>
  </si>
  <si>
    <t>Nominel ejerlejlighedspris</t>
  </si>
  <si>
    <t>Vækst i reale huspriser</t>
  </si>
  <si>
    <t>Betalingsbalancen/BNP</t>
  </si>
  <si>
    <t>Udlånsgap (procentpoint)</t>
  </si>
  <si>
    <t>Udlaan_MFI_IFS_UE</t>
  </si>
  <si>
    <t>Udlaan_MFI_HH_NP_UE</t>
  </si>
  <si>
    <t>Data offentliggøres ikke, se figur.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</si>
</sst>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quot;€&quot;_-;\-* #,##0.00\ &quot;€&quot;_-;_-* &quot;-&quot;??\ &quot;€&quot;_-;_-@_-"/>
    <numFmt numFmtId="166" formatCode="0.000"/>
  </numFmts>
  <fonts count="6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11"/>
      <color theme="10"/>
      <name val="Calibri"/>
      <family val="2"/>
      <scheme val="minor"/>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10"/>
      <color theme="1"/>
      <name val="Arial"/>
      <family val="2"/>
    </font>
    <font>
      <sz val="8"/>
      <color indexed="8"/>
      <name val="Arial"/>
      <family val="2"/>
    </font>
    <font>
      <sz val="10"/>
      <color indexed="8"/>
      <name val="Arial"/>
      <family val="2"/>
    </font>
    <font>
      <b/>
      <sz val="10"/>
      <name val="Arial"/>
      <family val="2"/>
    </font>
    <font>
      <sz val="11"/>
      <color rgb="FF000000"/>
      <name val="Calibri"/>
      <family val="2"/>
    </font>
    <font>
      <sz val="10"/>
      <name val="Courier"/>
      <family val="3"/>
    </font>
    <font>
      <sz val="11"/>
      <color theme="1"/>
      <name val="Franklin Gothic Book"/>
      <family val="2"/>
    </font>
    <font>
      <sz val="10"/>
      <color theme="1"/>
      <name val="Franklin Gothic Book"/>
      <family val="2"/>
    </font>
    <font>
      <b/>
      <sz val="10"/>
      <color theme="0"/>
      <name val="Franklin Gothic Book"/>
      <family val="2"/>
    </font>
    <font>
      <b/>
      <sz val="12"/>
      <color theme="1"/>
      <name val="Franklin Gothic Book"/>
      <family val="2"/>
    </font>
    <font>
      <u/>
      <sz val="10"/>
      <color theme="4"/>
      <name val="Franklin Gothic Book"/>
      <family val="2"/>
    </font>
    <font>
      <b/>
      <sz val="10"/>
      <color theme="1"/>
      <name val="Franklin Gothic Book"/>
      <family val="2"/>
    </font>
    <font>
      <sz val="9"/>
      <color theme="1"/>
      <name val="Franklin Gothic Book"/>
      <family val="2"/>
    </font>
    <font>
      <b/>
      <sz val="11"/>
      <color theme="1"/>
      <name val="Franklin Gothic Book"/>
      <family val="2"/>
    </font>
    <font>
      <sz val="10"/>
      <color theme="0"/>
      <name val="Franklin Gothic Book"/>
      <family val="2"/>
    </font>
    <font>
      <b/>
      <sz val="12.5"/>
      <color theme="1"/>
      <name val="Franklin Gothic Book"/>
      <family val="2"/>
    </font>
    <font>
      <u/>
      <sz val="11"/>
      <name val="Franklin Gothic Book"/>
      <family val="2"/>
    </font>
    <font>
      <u/>
      <sz val="11"/>
      <color theme="1"/>
      <name val="Franklin Gothic Book"/>
      <family val="2"/>
    </font>
    <font>
      <b/>
      <sz val="16"/>
      <color theme="1"/>
      <name val="Franklin Gothic Book"/>
      <family val="2"/>
    </font>
    <font>
      <i/>
      <sz val="9"/>
      <color theme="1"/>
      <name val="Franklin Gothic Book"/>
      <family val="2"/>
    </font>
    <font>
      <sz val="8"/>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2"/>
      </patternFill>
    </fill>
    <fill>
      <patternFill patternType="solid">
        <fgColor indexed="57"/>
      </patternFill>
    </fill>
    <fill>
      <patternFill patternType="solid">
        <fgColor theme="0"/>
        <bgColor indexed="64"/>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theme="4"/>
        <bgColor indexed="64"/>
      </patternFill>
    </fill>
    <fill>
      <patternFill patternType="solid">
        <fgColor theme="4"/>
        <bgColor theme="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4"/>
      </top>
      <bottom style="double">
        <color indexed="24"/>
      </bottom>
      <diagonal/>
    </border>
    <border>
      <left/>
      <right/>
      <top style="thin">
        <color indexed="62"/>
      </top>
      <bottom style="double">
        <color indexed="62"/>
      </bottom>
      <diagonal/>
    </border>
    <border>
      <left/>
      <right/>
      <top style="medium">
        <color theme="4"/>
      </top>
      <bottom style="thin">
        <color theme="4"/>
      </bottom>
      <diagonal/>
    </border>
    <border>
      <left/>
      <right style="hair">
        <color theme="6"/>
      </right>
      <top style="thin">
        <color theme="4"/>
      </top>
      <bottom style="medium">
        <color theme="4"/>
      </bottom>
      <diagonal/>
    </border>
    <border>
      <left/>
      <right style="hair">
        <color theme="6"/>
      </right>
      <top style="thin">
        <color theme="4"/>
      </top>
      <bottom/>
      <diagonal/>
    </border>
    <border>
      <left/>
      <right style="hair">
        <color theme="6"/>
      </right>
      <top/>
      <bottom style="medium">
        <color theme="4"/>
      </bottom>
      <diagonal/>
    </border>
    <border>
      <left/>
      <right style="hair">
        <color theme="6"/>
      </right>
      <top/>
      <bottom/>
      <diagonal/>
    </border>
    <border>
      <left/>
      <right/>
      <top style="medium">
        <color theme="4"/>
      </top>
      <bottom style="medium">
        <color theme="4"/>
      </bottom>
      <diagonal/>
    </border>
    <border>
      <left style="hair">
        <color theme="6"/>
      </left>
      <right style="hair">
        <color theme="6"/>
      </right>
      <top/>
      <bottom style="hair">
        <color theme="6"/>
      </bottom>
      <diagonal/>
    </border>
    <border>
      <left/>
      <right style="hair">
        <color theme="6"/>
      </right>
      <top/>
      <bottom style="hair">
        <color theme="6"/>
      </bottom>
      <diagonal/>
    </border>
    <border>
      <left style="hair">
        <color theme="6"/>
      </left>
      <right style="hair">
        <color theme="6"/>
      </right>
      <top style="medium">
        <color theme="4"/>
      </top>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style="medium">
        <color theme="4"/>
      </left>
      <right/>
      <top/>
      <bottom/>
      <diagonal/>
    </border>
    <border>
      <left style="medium">
        <color theme="4"/>
      </left>
      <right/>
      <top style="medium">
        <color theme="4"/>
      </top>
      <bottom style="medium">
        <color theme="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right style="thin">
        <color theme="7"/>
      </right>
      <top/>
      <bottom/>
      <diagonal/>
    </border>
    <border>
      <left style="thin">
        <color theme="7"/>
      </left>
      <right style="thin">
        <color theme="7"/>
      </right>
      <top/>
      <bottom/>
      <diagonal/>
    </border>
    <border>
      <left/>
      <right style="thin">
        <color theme="7"/>
      </right>
      <top style="thin">
        <color theme="4" tint="0.39997558519241921"/>
      </top>
      <bottom style="thin">
        <color theme="4" tint="0.39997558519241921"/>
      </bottom>
      <diagonal/>
    </border>
    <border>
      <left style="thin">
        <color theme="7"/>
      </left>
      <right/>
      <top/>
      <bottom/>
      <diagonal/>
    </border>
    <border>
      <left/>
      <right style="medium">
        <color theme="4"/>
      </right>
      <top style="medium">
        <color theme="4"/>
      </top>
      <bottom style="medium">
        <color theme="4"/>
      </bottom>
      <diagonal/>
    </border>
    <border>
      <left/>
      <right/>
      <top style="medium">
        <color theme="4"/>
      </top>
      <bottom style="hair">
        <color theme="6"/>
      </bottom>
      <diagonal/>
    </border>
    <border>
      <left style="hair">
        <color theme="6"/>
      </left>
      <right style="hair">
        <color theme="6"/>
      </right>
      <top style="medium">
        <color theme="4"/>
      </top>
      <bottom style="hair">
        <color theme="6"/>
      </bottom>
      <diagonal/>
    </border>
    <border>
      <left style="thin">
        <color theme="7"/>
      </left>
      <right style="thin">
        <color theme="7"/>
      </right>
      <top style="thin">
        <color theme="4" tint="0.39997558519241921"/>
      </top>
      <bottom/>
      <diagonal/>
    </border>
    <border>
      <left/>
      <right style="thin">
        <color theme="4"/>
      </right>
      <top style="medium">
        <color theme="4"/>
      </top>
      <bottom style="thin">
        <color theme="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7"/>
      </bottom>
      <diagonal/>
    </border>
    <border>
      <left/>
      <right/>
      <top style="thin">
        <color theme="7"/>
      </top>
      <bottom/>
      <diagonal/>
    </border>
    <border>
      <left/>
      <right style="thin">
        <color theme="7"/>
      </right>
      <top style="thin">
        <color theme="7"/>
      </top>
      <bottom style="thin">
        <color theme="4" tint="0.39997558519241921"/>
      </bottom>
      <diagonal/>
    </border>
    <border>
      <left/>
      <right/>
      <top style="thin">
        <color theme="7"/>
      </top>
      <bottom style="thin">
        <color theme="4" tint="0.39997558519241921"/>
      </bottom>
      <diagonal/>
    </border>
    <border>
      <left/>
      <right style="thin">
        <color theme="7"/>
      </right>
      <top style="thin">
        <color theme="7"/>
      </top>
      <bottom/>
      <diagonal/>
    </border>
    <border>
      <left style="thin">
        <color theme="7"/>
      </left>
      <right style="thin">
        <color theme="7"/>
      </right>
      <top style="thin">
        <color theme="7"/>
      </top>
      <bottom/>
      <diagonal/>
    </border>
    <border>
      <left style="thin">
        <color theme="7"/>
      </left>
      <right/>
      <top style="thin">
        <color theme="7"/>
      </top>
      <bottom/>
      <diagonal/>
    </border>
    <border>
      <left style="thin">
        <color theme="7"/>
      </left>
      <right style="thin">
        <color theme="7"/>
      </right>
      <top style="thin">
        <color theme="7"/>
      </top>
      <bottom style="thin">
        <color theme="4" tint="0.39997558519241921"/>
      </bottom>
      <diagonal/>
    </border>
  </borders>
  <cellStyleXfs count="421">
    <xf numFmtId="0" fontId="0" fillId="0" borderId="0"/>
    <xf numFmtId="0" fontId="18" fillId="0" borderId="0" applyNumberFormat="0" applyFill="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5" borderId="0" applyNumberFormat="0" applyBorder="0" applyAlignment="0" applyProtection="0"/>
    <xf numFmtId="0" fontId="1" fillId="19"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6" borderId="0" applyNumberFormat="0" applyBorder="0" applyAlignment="0" applyProtection="0"/>
    <xf numFmtId="0" fontId="1" fillId="31"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20" fillId="48" borderId="0" applyNumberFormat="0" applyBorder="0" applyAlignment="0" applyProtection="0"/>
    <xf numFmtId="0" fontId="17" fillId="12"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5" borderId="0" applyNumberFormat="0" applyBorder="0" applyAlignment="0" applyProtection="0"/>
    <xf numFmtId="0" fontId="17" fillId="20"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9" borderId="0" applyNumberFormat="0" applyBorder="0" applyAlignment="0" applyProtection="0"/>
    <xf numFmtId="0" fontId="17" fillId="2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8"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32"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55"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43" borderId="10" applyNumberFormat="0" applyFont="0" applyAlignment="0" applyProtection="0"/>
    <xf numFmtId="0" fontId="1" fillId="8" borderId="8" applyNumberFormat="0" applyFont="0" applyAlignment="0" applyProtection="0"/>
    <xf numFmtId="0" fontId="18" fillId="43" borderId="10" applyNumberFormat="0" applyFont="0" applyAlignment="0" applyProtection="0"/>
    <xf numFmtId="0" fontId="18" fillId="43" borderId="10" applyNumberFormat="0" applyFont="0" applyAlignment="0" applyProtection="0"/>
    <xf numFmtId="0" fontId="23" fillId="47" borderId="11" applyNumberFormat="0" applyAlignment="0" applyProtection="0"/>
    <xf numFmtId="0" fontId="11" fillId="6" borderId="4" applyNumberFormat="0" applyAlignment="0" applyProtection="0"/>
    <xf numFmtId="0" fontId="23" fillId="47" borderId="11" applyNumberFormat="0" applyAlignment="0" applyProtection="0"/>
    <xf numFmtId="0" fontId="23" fillId="47" borderId="11" applyNumberFormat="0" applyAlignment="0" applyProtection="0"/>
    <xf numFmtId="0" fontId="23" fillId="39" borderId="11" applyNumberFormat="0" applyAlignment="0" applyProtection="0"/>
    <xf numFmtId="0" fontId="23" fillId="39" borderId="11" applyNumberFormat="0" applyAlignment="0" applyProtection="0"/>
    <xf numFmtId="0" fontId="24" fillId="39" borderId="11" applyNumberFormat="0" applyAlignment="0" applyProtection="0"/>
    <xf numFmtId="0" fontId="24" fillId="39" borderId="11" applyNumberFormat="0" applyAlignment="0" applyProtection="0"/>
    <xf numFmtId="0" fontId="25" fillId="41" borderId="12" applyNumberFormat="0" applyAlignment="0" applyProtection="0"/>
    <xf numFmtId="0" fontId="25" fillId="41" borderId="12" applyNumberFormat="0" applyAlignment="0" applyProtection="0"/>
    <xf numFmtId="0" fontId="25" fillId="57" borderId="12" applyNumberFormat="0" applyAlignment="0" applyProtection="0"/>
    <xf numFmtId="0" fontId="25" fillId="57"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6" fillId="2"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38" borderId="11" applyNumberFormat="0" applyAlignment="0" applyProtection="0"/>
    <xf numFmtId="0" fontId="9" fillId="5" borderId="4" applyNumberFormat="0" applyAlignment="0" applyProtection="0"/>
    <xf numFmtId="0" fontId="31" fillId="38" borderId="11" applyNumberFormat="0" applyAlignment="0" applyProtection="0"/>
    <xf numFmtId="0" fontId="31" fillId="38"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7" borderId="12" applyNumberFormat="0" applyAlignment="0" applyProtection="0"/>
    <xf numFmtId="0" fontId="13" fillId="7" borderId="7" applyNumberFormat="0" applyAlignment="0" applyProtection="0"/>
    <xf numFmtId="0" fontId="25" fillId="57" borderId="12" applyNumberFormat="0" applyAlignment="0" applyProtection="0"/>
    <xf numFmtId="0" fontId="25" fillId="57" borderId="12" applyNumberFormat="0" applyAlignment="0" applyProtection="0"/>
    <xf numFmtId="0" fontId="32" fillId="0" borderId="0" applyNumberFormat="0" applyFill="0" applyBorder="0" applyAlignment="0" applyProtection="0"/>
    <xf numFmtId="0" fontId="33" fillId="0" borderId="18" applyNumberFormat="0" applyFill="0" applyAlignment="0" applyProtection="0"/>
    <xf numFmtId="0" fontId="33" fillId="0" borderId="18"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0" fillId="58" borderId="0" applyNumberFormat="0" applyBorder="0" applyAlignment="0" applyProtection="0"/>
    <xf numFmtId="0" fontId="17" fillId="9"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6" borderId="0" applyNumberFormat="0" applyBorder="0" applyAlignment="0" applyProtection="0"/>
    <xf numFmtId="0" fontId="17" fillId="1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9" borderId="0" applyNumberFormat="0" applyBorder="0" applyAlignment="0" applyProtection="0"/>
    <xf numFmtId="0" fontId="17" fillId="17"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49" borderId="0" applyNumberFormat="0" applyBorder="0" applyAlignment="0" applyProtection="0"/>
    <xf numFmtId="0" fontId="17" fillId="2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34" fillId="42" borderId="0" applyNumberFormat="0" applyBorder="0" applyAlignment="0" applyProtection="0"/>
    <xf numFmtId="0" fontId="8" fillId="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5" fillId="0" borderId="0"/>
    <xf numFmtId="0" fontId="18" fillId="0" borderId="0"/>
    <xf numFmtId="0" fontId="35" fillId="0" borderId="0"/>
    <xf numFmtId="0" fontId="18" fillId="0" borderId="0"/>
    <xf numFmtId="0" fontId="18" fillId="0" borderId="0" applyNumberFormat="0" applyFill="0" applyBorder="0" applyAlignment="0" applyProtection="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36" fillId="42" borderId="20" applyNumberFormat="0" applyFont="0" applyAlignment="0" applyProtection="0"/>
    <xf numFmtId="0" fontId="36" fillId="42" borderId="20" applyNumberFormat="0" applyFont="0" applyAlignment="0" applyProtection="0"/>
    <xf numFmtId="0" fontId="35" fillId="43" borderId="10" applyNumberFormat="0" applyFont="0" applyAlignment="0" applyProtection="0"/>
    <xf numFmtId="0" fontId="35" fillId="43" borderId="10" applyNumberFormat="0" applyFont="0" applyAlignment="0" applyProtection="0"/>
    <xf numFmtId="0" fontId="37" fillId="39" borderId="21" applyNumberFormat="0" applyAlignment="0" applyProtection="0"/>
    <xf numFmtId="0" fontId="37" fillId="39" borderId="21" applyNumberFormat="0" applyAlignment="0" applyProtection="0"/>
    <xf numFmtId="0" fontId="10" fillId="6" borderId="5" applyNumberFormat="0" applyAlignment="0" applyProtection="0"/>
    <xf numFmtId="0" fontId="37" fillId="47" borderId="21" applyNumberFormat="0" applyAlignment="0" applyProtection="0"/>
    <xf numFmtId="0" fontId="37" fillId="47" borderId="21" applyNumberFormat="0" applyAlignment="0" applyProtection="0"/>
    <xf numFmtId="0" fontId="38" fillId="0" borderId="22" applyNumberFormat="0" applyFill="0" applyAlignment="0" applyProtection="0"/>
    <xf numFmtId="0" fontId="3" fillId="0" borderId="1" applyNumberFormat="0" applyFill="0" applyAlignment="0" applyProtection="0"/>
    <xf numFmtId="0" fontId="38" fillId="0" borderId="22"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4" fillId="0" borderId="2"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5" fillId="0" borderId="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18" applyNumberFormat="0" applyFill="0" applyAlignment="0" applyProtection="0"/>
    <xf numFmtId="0" fontId="12" fillId="0" borderId="6"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25" applyNumberFormat="0" applyFill="0" applyAlignment="0" applyProtection="0"/>
    <xf numFmtId="0" fontId="43" fillId="0" borderId="25" applyNumberFormat="0" applyFill="0" applyAlignment="0" applyProtection="0"/>
    <xf numFmtId="0" fontId="16" fillId="0" borderId="9"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22" fillId="34" borderId="0" applyNumberFormat="0" applyBorder="0" applyAlignment="0" applyProtection="0"/>
    <xf numFmtId="0" fontId="7" fillId="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0" fillId="55"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44" fillId="0" borderId="0"/>
    <xf numFmtId="0" fontId="11" fillId="6" borderId="4"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46" fillId="61" borderId="41">
      <alignment horizontal="center" vertical="center"/>
    </xf>
    <xf numFmtId="0" fontId="6" fillId="2" borderId="0" applyNumberFormat="0" applyBorder="0" applyAlignment="0" applyProtection="0"/>
    <xf numFmtId="0" fontId="47" fillId="62" borderId="0" applyNumberFormat="0" applyBorder="0">
      <alignment vertical="top"/>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0" fillId="0" borderId="0" applyNumberFormat="0" applyFill="0" applyBorder="0" applyAlignment="0" applyProtection="0"/>
    <xf numFmtId="0" fontId="48" fillId="63" borderId="42" applyFont="0" applyBorder="0">
      <alignment horizontal="center" wrapText="1"/>
    </xf>
    <xf numFmtId="164" fontId="18" fillId="0" borderId="0" applyFont="0" applyFill="0" applyBorder="0" applyAlignment="0" applyProtection="0"/>
    <xf numFmtId="164" fontId="1" fillId="0" borderId="0" applyFont="0" applyFill="0" applyBorder="0" applyAlignment="0" applyProtection="0"/>
    <xf numFmtId="0" fontId="12" fillId="0" borderId="6" applyNumberFormat="0" applyFill="0" applyAlignment="0" applyProtection="0"/>
    <xf numFmtId="0" fontId="49" fillId="0" borderId="0" applyNumberFormat="0" applyBorder="0" applyAlignment="0"/>
    <xf numFmtId="0" fontId="18" fillId="0" borderId="0"/>
    <xf numFmtId="0" fontId="49" fillId="0" borderId="0" applyNumberFormat="0" applyBorder="0" applyAlignment="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49" fillId="0" borderId="0" applyNumberFormat="0" applyBorder="0" applyAlignment="0"/>
    <xf numFmtId="0" fontId="18" fillId="0" borderId="0" applyNumberFormat="0" applyFill="0" applyBorder="0" applyAlignment="0" applyProtection="0"/>
    <xf numFmtId="0" fontId="18" fillId="0" borderId="0" applyNumberFormat="0" applyFill="0" applyBorder="0" applyAlignment="0" applyProtection="0"/>
    <xf numFmtId="0" fontId="50" fillId="0" borderId="0"/>
    <xf numFmtId="0" fontId="18" fillId="0" borderId="0"/>
    <xf numFmtId="0" fontId="18" fillId="0" borderId="0"/>
    <xf numFmtId="0" fontId="18" fillId="8" borderId="8" applyNumberFormat="0" applyFont="0" applyAlignment="0" applyProtection="0"/>
    <xf numFmtId="0" fontId="18" fillId="42" borderId="20" applyNumberFormat="0" applyFont="0" applyAlignment="0" applyProtection="0"/>
    <xf numFmtId="9" fontId="1" fillId="0" borderId="0" applyFont="0" applyFill="0" applyBorder="0" applyAlignment="0" applyProtection="0"/>
    <xf numFmtId="9" fontId="49" fillId="0" borderId="0" applyFont="0" applyFill="0" applyBorder="0" applyAlignment="0" applyProtection="0"/>
    <xf numFmtId="0" fontId="18" fillId="64" borderId="43" applyNumberFormat="0">
      <alignment vertical="top" wrapText="1"/>
    </xf>
    <xf numFmtId="0" fontId="18" fillId="64" borderId="43" applyNumberFormat="0">
      <alignment vertical="top" wrapText="1"/>
    </xf>
    <xf numFmtId="3" fontId="47" fillId="0" borderId="44"/>
    <xf numFmtId="0" fontId="2" fillId="0" borderId="0" applyNumberFormat="0" applyFill="0" applyBorder="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5" fillId="0" borderId="0"/>
    <xf numFmtId="0" fontId="48" fillId="63" borderId="42" applyFont="0" applyBorder="0">
      <alignment horizontal="center" wrapText="1"/>
    </xf>
    <xf numFmtId="3" fontId="47" fillId="0" borderId="44"/>
    <xf numFmtId="0" fontId="19" fillId="0" borderId="0" applyNumberFormat="0" applyFill="0" applyBorder="0" applyProtection="0"/>
  </cellStyleXfs>
  <cellXfs count="135">
    <xf numFmtId="0" fontId="0" fillId="0" borderId="0" xfId="0"/>
    <xf numFmtId="0" fontId="51" fillId="0" borderId="0" xfId="0" applyFont="1"/>
    <xf numFmtId="0" fontId="52" fillId="0" borderId="0" xfId="0" applyFont="1"/>
    <xf numFmtId="14" fontId="52" fillId="0" borderId="0" xfId="0" applyNumberFormat="1" applyFont="1"/>
    <xf numFmtId="2" fontId="52" fillId="0" borderId="0" xfId="0" applyNumberFormat="1" applyFont="1"/>
    <xf numFmtId="0" fontId="51" fillId="60" borderId="0" xfId="0" applyFont="1" applyFill="1"/>
    <xf numFmtId="14" fontId="52" fillId="0" borderId="0" xfId="0" applyNumberFormat="1" applyFont="1" applyFill="1"/>
    <xf numFmtId="2" fontId="52" fillId="0" borderId="0" xfId="0" applyNumberFormat="1" applyFont="1" applyFill="1"/>
    <xf numFmtId="0" fontId="52" fillId="60" borderId="0" xfId="0" applyFont="1" applyFill="1"/>
    <xf numFmtId="2" fontId="52" fillId="60" borderId="0" xfId="0" applyNumberFormat="1" applyFont="1" applyFill="1"/>
    <xf numFmtId="14" fontId="52" fillId="60" borderId="0" xfId="0" applyNumberFormat="1" applyFont="1" applyFill="1"/>
    <xf numFmtId="0" fontId="52" fillId="60" borderId="0" xfId="0" applyFont="1" applyFill="1" applyAlignment="1">
      <alignment horizontal="left" vertical="top" wrapText="1"/>
    </xf>
    <xf numFmtId="0" fontId="52" fillId="60" borderId="0" xfId="0" applyFont="1" applyFill="1" applyAlignment="1">
      <alignment vertical="top"/>
    </xf>
    <xf numFmtId="0" fontId="55" fillId="60" borderId="0" xfId="340" applyFont="1" applyFill="1" applyAlignment="1">
      <alignment horizontal="right"/>
    </xf>
    <xf numFmtId="0" fontId="52" fillId="60" borderId="0" xfId="0" applyFont="1" applyFill="1" applyBorder="1" applyAlignment="1">
      <alignment vertical="top" wrapText="1"/>
    </xf>
    <xf numFmtId="0" fontId="52" fillId="60" borderId="0" xfId="0" applyFont="1" applyFill="1" applyAlignment="1">
      <alignment wrapText="1"/>
    </xf>
    <xf numFmtId="0" fontId="52" fillId="60" borderId="0" xfId="0" applyFont="1" applyFill="1" applyAlignment="1">
      <alignment horizontal="left"/>
    </xf>
    <xf numFmtId="0" fontId="52" fillId="60" borderId="0" xfId="0" applyFont="1" applyFill="1" applyBorder="1"/>
    <xf numFmtId="0" fontId="53" fillId="60" borderId="0" xfId="0" applyFont="1" applyFill="1" applyBorder="1"/>
    <xf numFmtId="0" fontId="56" fillId="60" borderId="0" xfId="0" applyFont="1" applyFill="1" applyBorder="1" applyAlignment="1">
      <alignment vertical="center"/>
    </xf>
    <xf numFmtId="0" fontId="59" fillId="65" borderId="0" xfId="0" applyFont="1" applyFill="1" applyBorder="1"/>
    <xf numFmtId="0" fontId="52" fillId="0" borderId="0" xfId="0" applyFont="1" applyFill="1" applyBorder="1" applyAlignment="1">
      <alignment horizontal="right"/>
    </xf>
    <xf numFmtId="0" fontId="52" fillId="0" borderId="0" xfId="0" applyFont="1" applyFill="1"/>
    <xf numFmtId="0" fontId="53" fillId="65" borderId="57" xfId="0" applyFont="1" applyFill="1" applyBorder="1"/>
    <xf numFmtId="14" fontId="52" fillId="60" borderId="0" xfId="0" applyNumberFormat="1" applyFont="1" applyFill="1" applyAlignment="1">
      <alignment horizontal="left" vertical="top" wrapText="1"/>
    </xf>
    <xf numFmtId="14" fontId="52" fillId="60" borderId="0" xfId="0" applyNumberFormat="1" applyFont="1" applyFill="1" applyAlignment="1">
      <alignment vertical="top"/>
    </xf>
    <xf numFmtId="0" fontId="52" fillId="0" borderId="51" xfId="0" applyFont="1" applyBorder="1"/>
    <xf numFmtId="0" fontId="52" fillId="60" borderId="51" xfId="0" applyFont="1" applyFill="1" applyBorder="1"/>
    <xf numFmtId="0" fontId="52" fillId="0" borderId="0" xfId="0" applyFont="1" applyAlignment="1">
      <alignment horizontal="left"/>
    </xf>
    <xf numFmtId="0" fontId="52" fillId="0" borderId="49" xfId="0" applyFont="1" applyBorder="1" applyAlignment="1">
      <alignment horizontal="left"/>
    </xf>
    <xf numFmtId="0" fontId="52" fillId="0" borderId="55" xfId="0" applyFont="1" applyBorder="1" applyAlignment="1">
      <alignment horizontal="center"/>
    </xf>
    <xf numFmtId="0" fontId="52" fillId="0" borderId="51" xfId="0" applyFont="1" applyBorder="1" applyAlignment="1">
      <alignment horizontal="left"/>
    </xf>
    <xf numFmtId="2" fontId="52" fillId="0" borderId="0" xfId="0" applyNumberFormat="1" applyFont="1" applyFill="1" applyAlignment="1">
      <alignment horizontal="right"/>
    </xf>
    <xf numFmtId="0" fontId="52" fillId="60" borderId="0" xfId="0" applyFont="1" applyFill="1" applyBorder="1" applyAlignment="1">
      <alignment vertical="center" wrapText="1"/>
    </xf>
    <xf numFmtId="0" fontId="52" fillId="60" borderId="0" xfId="0" applyFont="1" applyFill="1" applyAlignment="1">
      <alignment vertical="top" wrapText="1"/>
    </xf>
    <xf numFmtId="0" fontId="52" fillId="65" borderId="0" xfId="0" applyFont="1" applyFill="1"/>
    <xf numFmtId="0" fontId="52" fillId="0" borderId="51" xfId="0" applyFont="1" applyFill="1" applyBorder="1"/>
    <xf numFmtId="0" fontId="52" fillId="60" borderId="0" xfId="0" applyFont="1" applyFill="1" applyBorder="1" applyAlignment="1">
      <alignment wrapText="1"/>
    </xf>
    <xf numFmtId="0" fontId="52" fillId="60" borderId="0" xfId="0" applyFont="1" applyFill="1" applyAlignment="1"/>
    <xf numFmtId="0" fontId="52" fillId="60" borderId="0" xfId="0" applyFont="1" applyFill="1" applyAlignment="1">
      <alignment vertical="center"/>
    </xf>
    <xf numFmtId="0" fontId="53" fillId="66" borderId="50" xfId="0" applyFont="1" applyFill="1" applyBorder="1"/>
    <xf numFmtId="0" fontId="52" fillId="0" borderId="48" xfId="0" applyFont="1" applyBorder="1" applyAlignment="1">
      <alignment horizontal="center"/>
    </xf>
    <xf numFmtId="0" fontId="52" fillId="0" borderId="49" xfId="0" applyFont="1" applyBorder="1"/>
    <xf numFmtId="2" fontId="52" fillId="0" borderId="0" xfId="0" applyNumberFormat="1" applyFont="1" applyAlignment="1">
      <alignment horizontal="right"/>
    </xf>
    <xf numFmtId="0" fontId="53" fillId="65" borderId="58" xfId="0" applyFont="1" applyFill="1" applyBorder="1"/>
    <xf numFmtId="0" fontId="51" fillId="60" borderId="0" xfId="0" applyFont="1" applyFill="1" applyBorder="1"/>
    <xf numFmtId="0" fontId="53" fillId="60" borderId="0" xfId="0" applyFont="1" applyFill="1" applyAlignment="1"/>
    <xf numFmtId="0" fontId="53" fillId="60" borderId="0" xfId="0" applyFont="1" applyFill="1" applyBorder="1" applyAlignment="1"/>
    <xf numFmtId="166" fontId="52" fillId="0" borderId="0" xfId="0" applyNumberFormat="1" applyFont="1" applyFill="1"/>
    <xf numFmtId="0" fontId="51" fillId="60" borderId="39" xfId="0" applyFont="1" applyFill="1" applyBorder="1"/>
    <xf numFmtId="0" fontId="51" fillId="60" borderId="38" xfId="0" applyFont="1" applyFill="1" applyBorder="1"/>
    <xf numFmtId="0" fontId="51" fillId="60" borderId="29" xfId="0" applyFont="1" applyFill="1" applyBorder="1" applyAlignment="1">
      <alignment vertical="center"/>
    </xf>
    <xf numFmtId="0" fontId="61" fillId="60" borderId="31" xfId="340" applyFont="1" applyFill="1" applyBorder="1" applyAlignment="1">
      <alignment vertical="center"/>
    </xf>
    <xf numFmtId="0" fontId="51" fillId="60" borderId="30" xfId="0" applyFont="1" applyFill="1" applyBorder="1" applyAlignment="1">
      <alignment vertical="center"/>
    </xf>
    <xf numFmtId="0" fontId="61" fillId="60" borderId="36" xfId="340" applyFont="1" applyFill="1" applyBorder="1" applyAlignment="1">
      <alignment vertical="center"/>
    </xf>
    <xf numFmtId="0" fontId="51" fillId="60" borderId="28" xfId="0" applyFont="1" applyFill="1" applyBorder="1" applyAlignment="1">
      <alignment vertical="center"/>
    </xf>
    <xf numFmtId="0" fontId="61" fillId="60" borderId="29" xfId="340" applyFont="1" applyFill="1" applyBorder="1" applyAlignment="1">
      <alignment vertical="center"/>
    </xf>
    <xf numFmtId="0" fontId="61" fillId="60" borderId="37" xfId="340" applyFont="1" applyFill="1" applyBorder="1" applyAlignment="1">
      <alignment vertical="center"/>
    </xf>
    <xf numFmtId="0" fontId="62" fillId="60" borderId="29" xfId="340" applyFont="1" applyFill="1" applyBorder="1" applyAlignment="1">
      <alignment vertical="center"/>
    </xf>
    <xf numFmtId="0" fontId="51" fillId="60" borderId="31" xfId="0" applyFont="1" applyFill="1" applyBorder="1" applyAlignment="1">
      <alignment vertical="center"/>
    </xf>
    <xf numFmtId="0" fontId="51" fillId="60" borderId="36" xfId="0" applyFont="1" applyFill="1" applyBorder="1" applyAlignment="1">
      <alignment vertical="center"/>
    </xf>
    <xf numFmtId="0" fontId="51" fillId="60" borderId="0" xfId="0" applyFont="1" applyFill="1" applyAlignment="1">
      <alignment vertical="center"/>
    </xf>
    <xf numFmtId="0" fontId="62" fillId="60" borderId="35" xfId="340" applyFont="1" applyFill="1" applyBorder="1" applyAlignment="1">
      <alignment vertical="center"/>
    </xf>
    <xf numFmtId="0" fontId="62" fillId="60" borderId="31" xfId="340" applyFont="1" applyFill="1" applyBorder="1" applyAlignment="1">
      <alignment vertical="center"/>
    </xf>
    <xf numFmtId="0" fontId="51" fillId="60" borderId="34" xfId="0" applyFont="1" applyFill="1" applyBorder="1" applyAlignment="1">
      <alignment vertical="center"/>
    </xf>
    <xf numFmtId="0" fontId="61" fillId="0" borderId="33" xfId="340" applyFont="1" applyFill="1" applyBorder="1" applyAlignment="1">
      <alignment vertical="center"/>
    </xf>
    <xf numFmtId="0" fontId="51" fillId="60" borderId="53" xfId="0" applyFont="1" applyFill="1" applyBorder="1" applyAlignment="1">
      <alignment vertical="center"/>
    </xf>
    <xf numFmtId="0" fontId="61" fillId="60" borderId="54" xfId="340" applyFont="1" applyFill="1" applyBorder="1" applyAlignment="1">
      <alignment vertical="center"/>
    </xf>
    <xf numFmtId="0" fontId="63" fillId="0" borderId="0" xfId="0" applyFont="1" applyAlignment="1">
      <alignment wrapText="1"/>
    </xf>
    <xf numFmtId="0" fontId="51" fillId="0" borderId="0" xfId="0" applyFont="1" applyAlignment="1">
      <alignment wrapText="1"/>
    </xf>
    <xf numFmtId="0" fontId="54" fillId="0" borderId="0" xfId="0" applyFont="1" applyAlignment="1">
      <alignment wrapText="1"/>
    </xf>
    <xf numFmtId="0" fontId="57" fillId="0" borderId="0" xfId="0" applyFont="1" applyAlignment="1">
      <alignment vertical="center" wrapText="1"/>
    </xf>
    <xf numFmtId="0" fontId="57" fillId="0" borderId="0" xfId="0" applyFont="1" applyAlignment="1">
      <alignment wrapText="1"/>
    </xf>
    <xf numFmtId="14" fontId="52" fillId="60" borderId="0" xfId="0" applyNumberFormat="1" applyFont="1" applyFill="1" applyBorder="1"/>
    <xf numFmtId="0" fontId="0" fillId="60" borderId="0" xfId="0" applyFill="1" applyBorder="1"/>
    <xf numFmtId="0" fontId="52" fillId="60" borderId="59" xfId="0" applyFont="1" applyFill="1" applyBorder="1"/>
    <xf numFmtId="0" fontId="52" fillId="65" borderId="60" xfId="0" applyFont="1" applyFill="1" applyBorder="1"/>
    <xf numFmtId="0" fontId="53" fillId="65" borderId="64" xfId="0" applyFont="1" applyFill="1" applyBorder="1"/>
    <xf numFmtId="0" fontId="53" fillId="66" borderId="61" xfId="0" applyFont="1" applyFill="1" applyBorder="1" applyAlignment="1">
      <alignment horizontal="center"/>
    </xf>
    <xf numFmtId="0" fontId="53" fillId="66" borderId="65" xfId="0" applyFont="1" applyFill="1" applyBorder="1" applyAlignment="1"/>
    <xf numFmtId="0" fontId="53" fillId="66" borderId="60" xfId="0" applyFont="1" applyFill="1" applyBorder="1" applyAlignment="1"/>
    <xf numFmtId="0" fontId="53" fillId="65" borderId="60" xfId="0" applyFont="1" applyFill="1" applyBorder="1" applyAlignment="1"/>
    <xf numFmtId="0" fontId="53" fillId="65" borderId="63" xfId="0" applyFont="1" applyFill="1" applyBorder="1" applyAlignment="1"/>
    <xf numFmtId="0" fontId="53" fillId="0" borderId="0" xfId="0" applyFont="1" applyFill="1" applyBorder="1" applyAlignment="1"/>
    <xf numFmtId="0" fontId="52" fillId="65" borderId="63" xfId="0" applyFont="1" applyFill="1" applyBorder="1"/>
    <xf numFmtId="0" fontId="54" fillId="60" borderId="0" xfId="0" applyFont="1" applyFill="1" applyBorder="1" applyAlignment="1">
      <alignment vertical="center"/>
    </xf>
    <xf numFmtId="0" fontId="53" fillId="66" borderId="66" xfId="0" applyFont="1" applyFill="1" applyBorder="1" applyAlignment="1">
      <alignment horizontal="right"/>
    </xf>
    <xf numFmtId="14" fontId="52" fillId="65" borderId="60" xfId="0" applyNumberFormat="1" applyFont="1" applyFill="1" applyBorder="1"/>
    <xf numFmtId="0" fontId="53" fillId="65" borderId="64" xfId="0" applyFont="1" applyFill="1" applyBorder="1" applyAlignment="1">
      <alignment horizontal="center"/>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4" fillId="60" borderId="0" xfId="0" applyFont="1" applyFill="1" applyBorder="1" applyAlignment="1">
      <alignment horizontal="center" vertical="center"/>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14" fontId="52" fillId="0" borderId="0" xfId="0" applyNumberFormat="1" applyFont="1" applyFill="1" applyBorder="1"/>
    <xf numFmtId="0" fontId="60" fillId="60" borderId="32" xfId="0" applyFont="1" applyFill="1" applyBorder="1" applyAlignment="1">
      <alignment horizontal="center" vertical="center"/>
    </xf>
    <xf numFmtId="0" fontId="60" fillId="60" borderId="52" xfId="0" applyFont="1" applyFill="1" applyBorder="1" applyAlignment="1">
      <alignment horizontal="center" vertical="center"/>
    </xf>
    <xf numFmtId="0" fontId="51" fillId="60" borderId="47" xfId="0" applyFont="1" applyFill="1" applyBorder="1" applyAlignment="1">
      <alignment horizontal="center"/>
    </xf>
    <xf numFmtId="0" fontId="51" fillId="60" borderId="30" xfId="0" applyFont="1" applyFill="1" applyBorder="1" applyAlignment="1">
      <alignment horizontal="center"/>
    </xf>
    <xf numFmtId="0" fontId="58" fillId="0" borderId="27" xfId="0" applyFont="1" applyFill="1" applyBorder="1" applyAlignment="1">
      <alignment horizontal="center" vertical="center"/>
    </xf>
    <xf numFmtId="0" fontId="58" fillId="0" borderId="56" xfId="0" applyFont="1" applyFill="1" applyBorder="1" applyAlignment="1">
      <alignment horizontal="center" vertical="center"/>
    </xf>
    <xf numFmtId="0" fontId="53" fillId="65" borderId="60" xfId="0" applyFont="1" applyFill="1" applyBorder="1" applyAlignment="1">
      <alignment horizontal="center"/>
    </xf>
    <xf numFmtId="0" fontId="53" fillId="65" borderId="63" xfId="0" applyFont="1" applyFill="1" applyBorder="1" applyAlignment="1">
      <alignment horizontal="center"/>
    </xf>
    <xf numFmtId="0" fontId="54" fillId="60" borderId="40" xfId="0" applyFont="1" applyFill="1" applyBorder="1" applyAlignment="1">
      <alignment horizontal="center" vertical="center"/>
    </xf>
    <xf numFmtId="0" fontId="54" fillId="60" borderId="32" xfId="0" applyFont="1" applyFill="1" applyBorder="1" applyAlignment="1">
      <alignment horizontal="center" vertical="center"/>
    </xf>
    <xf numFmtId="0" fontId="52" fillId="60" borderId="0" xfId="0" applyFont="1" applyFill="1" applyAlignment="1">
      <alignment horizontal="left"/>
    </xf>
    <xf numFmtId="0" fontId="52" fillId="60" borderId="45" xfId="0" applyFont="1" applyFill="1" applyBorder="1" applyAlignment="1">
      <alignment horizontal="left" vertical="top" wrapText="1"/>
    </xf>
    <xf numFmtId="0" fontId="53" fillId="65" borderId="62" xfId="0" applyFont="1" applyFill="1" applyBorder="1" applyAlignment="1">
      <alignment horizontal="center"/>
    </xf>
    <xf numFmtId="0" fontId="53" fillId="65" borderId="61" xfId="0" applyFont="1" applyFill="1" applyBorder="1" applyAlignment="1">
      <alignment horizontal="center"/>
    </xf>
    <xf numFmtId="0" fontId="52" fillId="60" borderId="0" xfId="0" applyFont="1" applyFill="1" applyBorder="1" applyAlignment="1">
      <alignment horizontal="left" vertical="top" wrapText="1"/>
    </xf>
    <xf numFmtId="0" fontId="52" fillId="60" borderId="0" xfId="0" applyFont="1" applyFill="1" applyAlignment="1">
      <alignment horizontal="left" vertical="center"/>
    </xf>
    <xf numFmtId="0" fontId="54" fillId="60" borderId="46" xfId="0" applyFont="1" applyFill="1" applyBorder="1" applyAlignment="1">
      <alignment horizontal="center" vertical="center"/>
    </xf>
    <xf numFmtId="0" fontId="54" fillId="60" borderId="47" xfId="0" applyFont="1" applyFill="1" applyBorder="1" applyAlignment="1">
      <alignment horizontal="center" vertical="center"/>
    </xf>
    <xf numFmtId="0" fontId="52" fillId="60" borderId="45" xfId="0" applyFont="1" applyFill="1" applyBorder="1" applyAlignment="1">
      <alignment horizontal="left" vertical="center" wrapText="1"/>
    </xf>
    <xf numFmtId="0" fontId="53" fillId="60" borderId="0" xfId="0" applyFont="1" applyFill="1" applyAlignment="1">
      <alignment horizontal="center"/>
    </xf>
    <xf numFmtId="0" fontId="53" fillId="60" borderId="51" xfId="0" applyFont="1" applyFill="1" applyBorder="1" applyAlignment="1">
      <alignment horizontal="center"/>
    </xf>
    <xf numFmtId="0" fontId="53" fillId="60" borderId="0" xfId="0" applyFont="1" applyFill="1" applyBorder="1" applyAlignment="1">
      <alignment horizontal="center"/>
    </xf>
    <xf numFmtId="0" fontId="53" fillId="65" borderId="65" xfId="0" applyFont="1" applyFill="1" applyBorder="1" applyAlignment="1">
      <alignment horizontal="center"/>
    </xf>
    <xf numFmtId="0" fontId="52" fillId="60" borderId="0" xfId="0" applyFont="1" applyFill="1" applyAlignment="1">
      <alignment horizontal="left" vertical="top" wrapText="1"/>
    </xf>
    <xf numFmtId="0" fontId="52" fillId="0" borderId="0" xfId="0" applyFont="1" applyFill="1" applyAlignment="1">
      <alignment horizontal="left" vertical="top" wrapText="1"/>
    </xf>
    <xf numFmtId="0" fontId="52" fillId="60" borderId="0" xfId="0" applyFont="1" applyFill="1" applyAlignment="1">
      <alignment horizontal="left" wrapText="1"/>
    </xf>
  </cellXfs>
  <cellStyles count="421">
    <cellStyle name="20 % - Markeringsfarve1 2" xfId="2" xr:uid="{00000000-0005-0000-0000-000000000000}"/>
    <cellStyle name="20 % - Markeringsfarve1 2 2" xfId="3" xr:uid="{00000000-0005-0000-0000-000001000000}"/>
    <cellStyle name="20 % - Markeringsfarve1 3" xfId="4" xr:uid="{00000000-0005-0000-0000-000002000000}"/>
    <cellStyle name="20 % - Markeringsfarve1 4" xfId="5" xr:uid="{00000000-0005-0000-0000-000003000000}"/>
    <cellStyle name="20 % - Markeringsfarve2 2" xfId="6" xr:uid="{00000000-0005-0000-0000-000004000000}"/>
    <cellStyle name="20 % - Markeringsfarve2 2 2" xfId="7" xr:uid="{00000000-0005-0000-0000-000005000000}"/>
    <cellStyle name="20 % - Markeringsfarve2 3" xfId="8" xr:uid="{00000000-0005-0000-0000-000006000000}"/>
    <cellStyle name="20 % - Markeringsfarve2 4" xfId="9" xr:uid="{00000000-0005-0000-0000-000007000000}"/>
    <cellStyle name="20 % - Markeringsfarve3 2" xfId="10" xr:uid="{00000000-0005-0000-0000-000008000000}"/>
    <cellStyle name="20 % - Markeringsfarve3 2 2" xfId="11" xr:uid="{00000000-0005-0000-0000-000009000000}"/>
    <cellStyle name="20 % - Markeringsfarve3 3" xfId="12" xr:uid="{00000000-0005-0000-0000-00000A000000}"/>
    <cellStyle name="20 % - Markeringsfarve3 4" xfId="13" xr:uid="{00000000-0005-0000-0000-00000B000000}"/>
    <cellStyle name="20 % - Markeringsfarve4 2" xfId="14" xr:uid="{00000000-0005-0000-0000-00000C000000}"/>
    <cellStyle name="20 % - Markeringsfarve4 2 2" xfId="15" xr:uid="{00000000-0005-0000-0000-00000D000000}"/>
    <cellStyle name="20 % - Markeringsfarve4 3" xfId="16" xr:uid="{00000000-0005-0000-0000-00000E000000}"/>
    <cellStyle name="20 % - Markeringsfarve4 4" xfId="17" xr:uid="{00000000-0005-0000-0000-00000F000000}"/>
    <cellStyle name="20 % - Markeringsfarve5 2" xfId="18" xr:uid="{00000000-0005-0000-0000-000010000000}"/>
    <cellStyle name="20 % - Markeringsfarve5 2 2" xfId="19" xr:uid="{00000000-0005-0000-0000-000011000000}"/>
    <cellStyle name="20 % - Markeringsfarve5 3" xfId="20" xr:uid="{00000000-0005-0000-0000-000012000000}"/>
    <cellStyle name="20 % - Markeringsfarve5 4" xfId="21" xr:uid="{00000000-0005-0000-0000-000013000000}"/>
    <cellStyle name="20 % - Markeringsfarve6 2" xfId="22" xr:uid="{00000000-0005-0000-0000-000014000000}"/>
    <cellStyle name="20 % - Markeringsfarve6 2 2" xfId="23" xr:uid="{00000000-0005-0000-0000-000015000000}"/>
    <cellStyle name="20 % - Markeringsfarve6 3" xfId="24" xr:uid="{00000000-0005-0000-0000-000016000000}"/>
    <cellStyle name="20 % - Markeringsfarve6 4" xfId="25" xr:uid="{00000000-0005-0000-0000-000017000000}"/>
    <cellStyle name="20% - Accent1" xfId="26" xr:uid="{00000000-0005-0000-0000-000018000000}"/>
    <cellStyle name="20% - Accent1 2" xfId="27" xr:uid="{00000000-0005-0000-0000-000019000000}"/>
    <cellStyle name="20% - Accent1 3" xfId="28" xr:uid="{00000000-0005-0000-0000-00001A000000}"/>
    <cellStyle name="20% - Accent1 4" xfId="29" xr:uid="{00000000-0005-0000-0000-00001B000000}"/>
    <cellStyle name="20% - Accent1 5" xfId="341" xr:uid="{00000000-0005-0000-0000-00001C000000}"/>
    <cellStyle name="20% - Accent2" xfId="30" xr:uid="{00000000-0005-0000-0000-00001D000000}"/>
    <cellStyle name="20% - Accent2 2" xfId="31" xr:uid="{00000000-0005-0000-0000-00001E000000}"/>
    <cellStyle name="20% - Accent2 3" xfId="32" xr:uid="{00000000-0005-0000-0000-00001F000000}"/>
    <cellStyle name="20% - Accent2 4" xfId="33" xr:uid="{00000000-0005-0000-0000-000020000000}"/>
    <cellStyle name="20% - Accent2 5" xfId="342" xr:uid="{00000000-0005-0000-0000-000021000000}"/>
    <cellStyle name="20% - Accent3" xfId="34" xr:uid="{00000000-0005-0000-0000-000022000000}"/>
    <cellStyle name="20% - Accent3 2" xfId="35" xr:uid="{00000000-0005-0000-0000-000023000000}"/>
    <cellStyle name="20% - Accent3 3" xfId="36" xr:uid="{00000000-0005-0000-0000-000024000000}"/>
    <cellStyle name="20% - Accent3 4" xfId="37" xr:uid="{00000000-0005-0000-0000-000025000000}"/>
    <cellStyle name="20% - Accent3 5" xfId="343" xr:uid="{00000000-0005-0000-0000-000026000000}"/>
    <cellStyle name="20% - Accent4" xfId="38" xr:uid="{00000000-0005-0000-0000-000027000000}"/>
    <cellStyle name="20% - Accent4 2" xfId="39" xr:uid="{00000000-0005-0000-0000-000028000000}"/>
    <cellStyle name="20% - Accent4 3" xfId="40" xr:uid="{00000000-0005-0000-0000-000029000000}"/>
    <cellStyle name="20% - Accent4 4" xfId="41" xr:uid="{00000000-0005-0000-0000-00002A000000}"/>
    <cellStyle name="20% - Accent4 5" xfId="344" xr:uid="{00000000-0005-0000-0000-00002B000000}"/>
    <cellStyle name="20% - Accent5" xfId="42" xr:uid="{00000000-0005-0000-0000-00002C000000}"/>
    <cellStyle name="20% - Accent5 2" xfId="43" xr:uid="{00000000-0005-0000-0000-00002D000000}"/>
    <cellStyle name="20% - Accent5 3" xfId="44" xr:uid="{00000000-0005-0000-0000-00002E000000}"/>
    <cellStyle name="20% - Accent5 4" xfId="45" xr:uid="{00000000-0005-0000-0000-00002F000000}"/>
    <cellStyle name="20% - Accent5 5" xfId="345" xr:uid="{00000000-0005-0000-0000-000030000000}"/>
    <cellStyle name="20% - Accent6" xfId="46" xr:uid="{00000000-0005-0000-0000-000031000000}"/>
    <cellStyle name="20% - Accent6 2" xfId="47" xr:uid="{00000000-0005-0000-0000-000032000000}"/>
    <cellStyle name="20% - Accent6 3" xfId="48" xr:uid="{00000000-0005-0000-0000-000033000000}"/>
    <cellStyle name="20% - Accent6 4" xfId="49" xr:uid="{00000000-0005-0000-0000-000034000000}"/>
    <cellStyle name="20% - Accent6 5" xfId="346" xr:uid="{00000000-0005-0000-0000-000035000000}"/>
    <cellStyle name="40 % - Markeringsfarve1 2" xfId="50" xr:uid="{00000000-0005-0000-0000-000036000000}"/>
    <cellStyle name="40 % - Markeringsfarve1 2 2" xfId="51" xr:uid="{00000000-0005-0000-0000-000037000000}"/>
    <cellStyle name="40 % - Markeringsfarve1 3" xfId="52" xr:uid="{00000000-0005-0000-0000-000038000000}"/>
    <cellStyle name="40 % - Markeringsfarve1 4" xfId="53" xr:uid="{00000000-0005-0000-0000-000039000000}"/>
    <cellStyle name="40 % - Markeringsfarve2 2" xfId="54" xr:uid="{00000000-0005-0000-0000-00003A000000}"/>
    <cellStyle name="40 % - Markeringsfarve2 2 2" xfId="55" xr:uid="{00000000-0005-0000-0000-00003B000000}"/>
    <cellStyle name="40 % - Markeringsfarve2 3" xfId="56" xr:uid="{00000000-0005-0000-0000-00003C000000}"/>
    <cellStyle name="40 % - Markeringsfarve2 4" xfId="57" xr:uid="{00000000-0005-0000-0000-00003D000000}"/>
    <cellStyle name="40 % - Markeringsfarve3 2" xfId="58" xr:uid="{00000000-0005-0000-0000-00003E000000}"/>
    <cellStyle name="40 % - Markeringsfarve3 2 2" xfId="59" xr:uid="{00000000-0005-0000-0000-00003F000000}"/>
    <cellStyle name="40 % - Markeringsfarve3 3" xfId="60" xr:uid="{00000000-0005-0000-0000-000040000000}"/>
    <cellStyle name="40 % - Markeringsfarve3 4" xfId="61" xr:uid="{00000000-0005-0000-0000-000041000000}"/>
    <cellStyle name="40 % - Markeringsfarve4 2" xfId="62" xr:uid="{00000000-0005-0000-0000-000042000000}"/>
    <cellStyle name="40 % - Markeringsfarve4 2 2" xfId="63" xr:uid="{00000000-0005-0000-0000-000043000000}"/>
    <cellStyle name="40 % - Markeringsfarve4 3" xfId="64" xr:uid="{00000000-0005-0000-0000-000044000000}"/>
    <cellStyle name="40 % - Markeringsfarve4 4" xfId="65" xr:uid="{00000000-0005-0000-0000-000045000000}"/>
    <cellStyle name="40 % - Markeringsfarve5 2" xfId="66" xr:uid="{00000000-0005-0000-0000-000046000000}"/>
    <cellStyle name="40 % - Markeringsfarve5 2 2" xfId="67" xr:uid="{00000000-0005-0000-0000-000047000000}"/>
    <cellStyle name="40 % - Markeringsfarve5 3" xfId="68" xr:uid="{00000000-0005-0000-0000-000048000000}"/>
    <cellStyle name="40 % - Markeringsfarve5 4" xfId="69" xr:uid="{00000000-0005-0000-0000-000049000000}"/>
    <cellStyle name="40 % - Markeringsfarve6 2" xfId="70" xr:uid="{00000000-0005-0000-0000-00004A000000}"/>
    <cellStyle name="40 % - Markeringsfarve6 2 2" xfId="71" xr:uid="{00000000-0005-0000-0000-00004B000000}"/>
    <cellStyle name="40 % - Markeringsfarve6 3" xfId="72" xr:uid="{00000000-0005-0000-0000-00004C000000}"/>
    <cellStyle name="40 % - Markeringsfarve6 4" xfId="73" xr:uid="{00000000-0005-0000-0000-00004D000000}"/>
    <cellStyle name="40% - Accent1" xfId="74" xr:uid="{00000000-0005-0000-0000-00004E000000}"/>
    <cellStyle name="40% - Accent1 2" xfId="75" xr:uid="{00000000-0005-0000-0000-00004F000000}"/>
    <cellStyle name="40% - Accent1 3" xfId="76" xr:uid="{00000000-0005-0000-0000-000050000000}"/>
    <cellStyle name="40% - Accent1 4" xfId="77" xr:uid="{00000000-0005-0000-0000-000051000000}"/>
    <cellStyle name="40% - Accent1 5" xfId="347" xr:uid="{00000000-0005-0000-0000-000052000000}"/>
    <cellStyle name="40% - Accent2" xfId="78" xr:uid="{00000000-0005-0000-0000-000053000000}"/>
    <cellStyle name="40% - Accent2 2" xfId="79" xr:uid="{00000000-0005-0000-0000-000054000000}"/>
    <cellStyle name="40% - Accent2 3" xfId="80" xr:uid="{00000000-0005-0000-0000-000055000000}"/>
    <cellStyle name="40% - Accent2 4" xfId="81" xr:uid="{00000000-0005-0000-0000-000056000000}"/>
    <cellStyle name="40% - Accent2 5" xfId="348" xr:uid="{00000000-0005-0000-0000-000057000000}"/>
    <cellStyle name="40% - Accent3" xfId="82" xr:uid="{00000000-0005-0000-0000-000058000000}"/>
    <cellStyle name="40% - Accent3 2" xfId="83" xr:uid="{00000000-0005-0000-0000-000059000000}"/>
    <cellStyle name="40% - Accent3 3" xfId="84" xr:uid="{00000000-0005-0000-0000-00005A000000}"/>
    <cellStyle name="40% - Accent3 4" xfId="85" xr:uid="{00000000-0005-0000-0000-00005B000000}"/>
    <cellStyle name="40% - Accent3 5" xfId="349" xr:uid="{00000000-0005-0000-0000-00005C000000}"/>
    <cellStyle name="40% - Accent4" xfId="86" xr:uid="{00000000-0005-0000-0000-00005D000000}"/>
    <cellStyle name="40% - Accent4 2" xfId="87" xr:uid="{00000000-0005-0000-0000-00005E000000}"/>
    <cellStyle name="40% - Accent4 3" xfId="88" xr:uid="{00000000-0005-0000-0000-00005F000000}"/>
    <cellStyle name="40% - Accent4 4" xfId="89" xr:uid="{00000000-0005-0000-0000-000060000000}"/>
    <cellStyle name="40% - Accent4 5" xfId="350" xr:uid="{00000000-0005-0000-0000-000061000000}"/>
    <cellStyle name="40% - Accent5" xfId="90" xr:uid="{00000000-0005-0000-0000-000062000000}"/>
    <cellStyle name="40% - Accent5 2" xfId="91" xr:uid="{00000000-0005-0000-0000-000063000000}"/>
    <cellStyle name="40% - Accent5 3" xfId="92" xr:uid="{00000000-0005-0000-0000-000064000000}"/>
    <cellStyle name="40% - Accent5 4" xfId="93" xr:uid="{00000000-0005-0000-0000-000065000000}"/>
    <cellStyle name="40% - Accent5 5" xfId="351" xr:uid="{00000000-0005-0000-0000-000066000000}"/>
    <cellStyle name="40% - Accent6" xfId="94" xr:uid="{00000000-0005-0000-0000-000067000000}"/>
    <cellStyle name="40% - Accent6 2" xfId="95" xr:uid="{00000000-0005-0000-0000-000068000000}"/>
    <cellStyle name="40% - Accent6 3" xfId="96" xr:uid="{00000000-0005-0000-0000-000069000000}"/>
    <cellStyle name="40% - Accent6 4" xfId="97" xr:uid="{00000000-0005-0000-0000-00006A000000}"/>
    <cellStyle name="40% - Accent6 5" xfId="352" xr:uid="{00000000-0005-0000-0000-00006B000000}"/>
    <cellStyle name="60 % - Markeringsfarve1 2" xfId="98" xr:uid="{00000000-0005-0000-0000-00006C000000}"/>
    <cellStyle name="60 % - Markeringsfarve1 2 2" xfId="99" xr:uid="{00000000-0005-0000-0000-00006D000000}"/>
    <cellStyle name="60 % - Markeringsfarve1 3" xfId="100" xr:uid="{00000000-0005-0000-0000-00006E000000}"/>
    <cellStyle name="60 % - Markeringsfarve1 4" xfId="101" xr:uid="{00000000-0005-0000-0000-00006F000000}"/>
    <cellStyle name="60 % - Markeringsfarve2 2" xfId="102" xr:uid="{00000000-0005-0000-0000-000070000000}"/>
    <cellStyle name="60 % - Markeringsfarve2 2 2" xfId="103" xr:uid="{00000000-0005-0000-0000-000071000000}"/>
    <cellStyle name="60 % - Markeringsfarve2 3" xfId="104" xr:uid="{00000000-0005-0000-0000-000072000000}"/>
    <cellStyle name="60 % - Markeringsfarve2 4" xfId="105" xr:uid="{00000000-0005-0000-0000-000073000000}"/>
    <cellStyle name="60 % - Markeringsfarve3 2" xfId="106" xr:uid="{00000000-0005-0000-0000-000074000000}"/>
    <cellStyle name="60 % - Markeringsfarve3 2 2" xfId="107" xr:uid="{00000000-0005-0000-0000-000075000000}"/>
    <cellStyle name="60 % - Markeringsfarve3 3" xfId="108" xr:uid="{00000000-0005-0000-0000-000076000000}"/>
    <cellStyle name="60 % - Markeringsfarve3 4" xfId="109" xr:uid="{00000000-0005-0000-0000-000077000000}"/>
    <cellStyle name="60 % - Markeringsfarve4 2" xfId="110" xr:uid="{00000000-0005-0000-0000-000078000000}"/>
    <cellStyle name="60 % - Markeringsfarve4 2 2" xfId="111" xr:uid="{00000000-0005-0000-0000-000079000000}"/>
    <cellStyle name="60 % - Markeringsfarve4 3" xfId="112" xr:uid="{00000000-0005-0000-0000-00007A000000}"/>
    <cellStyle name="60 % - Markeringsfarve4 4" xfId="113" xr:uid="{00000000-0005-0000-0000-00007B000000}"/>
    <cellStyle name="60 % - Markeringsfarve5 2" xfId="114" xr:uid="{00000000-0005-0000-0000-00007C000000}"/>
    <cellStyle name="60 % - Markeringsfarve5 2 2" xfId="115" xr:uid="{00000000-0005-0000-0000-00007D000000}"/>
    <cellStyle name="60 % - Markeringsfarve5 3" xfId="116" xr:uid="{00000000-0005-0000-0000-00007E000000}"/>
    <cellStyle name="60 % - Markeringsfarve5 4" xfId="117" xr:uid="{00000000-0005-0000-0000-00007F000000}"/>
    <cellStyle name="60 % - Markeringsfarve6 2" xfId="118" xr:uid="{00000000-0005-0000-0000-000080000000}"/>
    <cellStyle name="60 % - Markeringsfarve6 2 2" xfId="119" xr:uid="{00000000-0005-0000-0000-000081000000}"/>
    <cellStyle name="60 % - Markeringsfarve6 3" xfId="120" xr:uid="{00000000-0005-0000-0000-000082000000}"/>
    <cellStyle name="60 % - Markeringsfarve6 4" xfId="121" xr:uid="{00000000-0005-0000-0000-000083000000}"/>
    <cellStyle name="60% - Accent1" xfId="122" xr:uid="{00000000-0005-0000-0000-000084000000}"/>
    <cellStyle name="60% - Accent1 2" xfId="123" xr:uid="{00000000-0005-0000-0000-000085000000}"/>
    <cellStyle name="60% - Accent1 3" xfId="124" xr:uid="{00000000-0005-0000-0000-000086000000}"/>
    <cellStyle name="60% - Accent1 4" xfId="125" xr:uid="{00000000-0005-0000-0000-000087000000}"/>
    <cellStyle name="60% - Accent1 5" xfId="353" xr:uid="{00000000-0005-0000-0000-000088000000}"/>
    <cellStyle name="60% - Accent2" xfId="126" xr:uid="{00000000-0005-0000-0000-000089000000}"/>
    <cellStyle name="60% - Accent2 2" xfId="127" xr:uid="{00000000-0005-0000-0000-00008A000000}"/>
    <cellStyle name="60% - Accent2 3" xfId="128" xr:uid="{00000000-0005-0000-0000-00008B000000}"/>
    <cellStyle name="60% - Accent2 4" xfId="129" xr:uid="{00000000-0005-0000-0000-00008C000000}"/>
    <cellStyle name="60% - Accent2 5" xfId="354" xr:uid="{00000000-0005-0000-0000-00008D000000}"/>
    <cellStyle name="60% - Accent3" xfId="130" xr:uid="{00000000-0005-0000-0000-00008E000000}"/>
    <cellStyle name="60% - Accent3 2" xfId="131" xr:uid="{00000000-0005-0000-0000-00008F000000}"/>
    <cellStyle name="60% - Accent3 3" xfId="132" xr:uid="{00000000-0005-0000-0000-000090000000}"/>
    <cellStyle name="60% - Accent3 4" xfId="133" xr:uid="{00000000-0005-0000-0000-000091000000}"/>
    <cellStyle name="60% - Accent3 5" xfId="355" xr:uid="{00000000-0005-0000-0000-000092000000}"/>
    <cellStyle name="60% - Accent4" xfId="134" xr:uid="{00000000-0005-0000-0000-000093000000}"/>
    <cellStyle name="60% - Accent4 2" xfId="135" xr:uid="{00000000-0005-0000-0000-000094000000}"/>
    <cellStyle name="60% - Accent4 3" xfId="136" xr:uid="{00000000-0005-0000-0000-000095000000}"/>
    <cellStyle name="60% - Accent4 4" xfId="137" xr:uid="{00000000-0005-0000-0000-000096000000}"/>
    <cellStyle name="60% - Accent4 5" xfId="356" xr:uid="{00000000-0005-0000-0000-000097000000}"/>
    <cellStyle name="60% - Accent5" xfId="138" xr:uid="{00000000-0005-0000-0000-000098000000}"/>
    <cellStyle name="60% - Accent5 2" xfId="139" xr:uid="{00000000-0005-0000-0000-000099000000}"/>
    <cellStyle name="60% - Accent5 3" xfId="140" xr:uid="{00000000-0005-0000-0000-00009A000000}"/>
    <cellStyle name="60% - Accent5 4" xfId="141" xr:uid="{00000000-0005-0000-0000-00009B000000}"/>
    <cellStyle name="60% - Accent5 5" xfId="357" xr:uid="{00000000-0005-0000-0000-00009C000000}"/>
    <cellStyle name="60% - Accent6" xfId="142" xr:uid="{00000000-0005-0000-0000-00009D000000}"/>
    <cellStyle name="60% - Accent6 2" xfId="143" xr:uid="{00000000-0005-0000-0000-00009E000000}"/>
    <cellStyle name="60% - Accent6 3" xfId="144" xr:uid="{00000000-0005-0000-0000-00009F000000}"/>
    <cellStyle name="60% - Accent6 4" xfId="145" xr:uid="{00000000-0005-0000-0000-0000A0000000}"/>
    <cellStyle name="60% - Accent6 5" xfId="358" xr:uid="{00000000-0005-0000-0000-0000A1000000}"/>
    <cellStyle name="Accent1" xfId="146" xr:uid="{00000000-0005-0000-0000-0000A2000000}"/>
    <cellStyle name="Accent1 2" xfId="147" xr:uid="{00000000-0005-0000-0000-0000A3000000}"/>
    <cellStyle name="Accent1 3" xfId="148" xr:uid="{00000000-0005-0000-0000-0000A4000000}"/>
    <cellStyle name="Accent1 4" xfId="149" xr:uid="{00000000-0005-0000-0000-0000A5000000}"/>
    <cellStyle name="Accent1 5" xfId="359" xr:uid="{00000000-0005-0000-0000-0000A6000000}"/>
    <cellStyle name="Accent2" xfId="150" xr:uid="{00000000-0005-0000-0000-0000A7000000}"/>
    <cellStyle name="Accent2 2" xfId="151" xr:uid="{00000000-0005-0000-0000-0000A8000000}"/>
    <cellStyle name="Accent2 3" xfId="152" xr:uid="{00000000-0005-0000-0000-0000A9000000}"/>
    <cellStyle name="Accent2 4" xfId="153" xr:uid="{00000000-0005-0000-0000-0000AA000000}"/>
    <cellStyle name="Accent2 5" xfId="360" xr:uid="{00000000-0005-0000-0000-0000AB000000}"/>
    <cellStyle name="Accent3" xfId="154" xr:uid="{00000000-0005-0000-0000-0000AC000000}"/>
    <cellStyle name="Accent3 2" xfId="155" xr:uid="{00000000-0005-0000-0000-0000AD000000}"/>
    <cellStyle name="Accent3 3" xfId="156" xr:uid="{00000000-0005-0000-0000-0000AE000000}"/>
    <cellStyle name="Accent3 4" xfId="157" xr:uid="{00000000-0005-0000-0000-0000AF000000}"/>
    <cellStyle name="Accent3 5" xfId="361" xr:uid="{00000000-0005-0000-0000-0000B0000000}"/>
    <cellStyle name="Accent4" xfId="158" xr:uid="{00000000-0005-0000-0000-0000B1000000}"/>
    <cellStyle name="Accent4 2" xfId="363" xr:uid="{00000000-0005-0000-0000-0000B2000000}"/>
    <cellStyle name="Accent4 3" xfId="362" xr:uid="{00000000-0005-0000-0000-0000B3000000}"/>
    <cellStyle name="Accent5" xfId="159" xr:uid="{00000000-0005-0000-0000-0000B4000000}"/>
    <cellStyle name="Accent5 2" xfId="365" xr:uid="{00000000-0005-0000-0000-0000B5000000}"/>
    <cellStyle name="Accent5 3" xfId="364" xr:uid="{00000000-0005-0000-0000-0000B6000000}"/>
    <cellStyle name="Accent6" xfId="160" xr:uid="{00000000-0005-0000-0000-0000B7000000}"/>
    <cellStyle name="Accent6 2" xfId="161" xr:uid="{00000000-0005-0000-0000-0000B8000000}"/>
    <cellStyle name="Accent6 3" xfId="162" xr:uid="{00000000-0005-0000-0000-0000B9000000}"/>
    <cellStyle name="Accent6 4" xfId="163" xr:uid="{00000000-0005-0000-0000-0000BA000000}"/>
    <cellStyle name="Accent6 5" xfId="366" xr:uid="{00000000-0005-0000-0000-0000BB000000}"/>
    <cellStyle name="Advarselstekst 2" xfId="164" xr:uid="{00000000-0005-0000-0000-0000BC000000}"/>
    <cellStyle name="Advarselstekst 2 2" xfId="165" xr:uid="{00000000-0005-0000-0000-0000BD000000}"/>
    <cellStyle name="Advarselstekst 3" xfId="166" xr:uid="{00000000-0005-0000-0000-0000BE000000}"/>
    <cellStyle name="Advarselstekst 4" xfId="167" xr:uid="{00000000-0005-0000-0000-0000BF000000}"/>
    <cellStyle name="Bad" xfId="168" xr:uid="{00000000-0005-0000-0000-0000C0000000}"/>
    <cellStyle name="Bad 2" xfId="169" xr:uid="{00000000-0005-0000-0000-0000C1000000}"/>
    <cellStyle name="Bad 3" xfId="170" xr:uid="{00000000-0005-0000-0000-0000C2000000}"/>
    <cellStyle name="Bad 4" xfId="171" xr:uid="{00000000-0005-0000-0000-0000C3000000}"/>
    <cellStyle name="Bad 5" xfId="367" xr:uid="{00000000-0005-0000-0000-0000C4000000}"/>
    <cellStyle name="Bemærk! 2" xfId="172" xr:uid="{00000000-0005-0000-0000-0000C5000000}"/>
    <cellStyle name="Bemærk! 2 2" xfId="173" xr:uid="{00000000-0005-0000-0000-0000C6000000}"/>
    <cellStyle name="Bemærk! 3" xfId="174" xr:uid="{00000000-0005-0000-0000-0000C7000000}"/>
    <cellStyle name="Bemærk! 4" xfId="175" xr:uid="{00000000-0005-0000-0000-0000C8000000}"/>
    <cellStyle name="Beregning 2" xfId="176" xr:uid="{00000000-0005-0000-0000-0000C9000000}"/>
    <cellStyle name="Beregning 2 2" xfId="177" xr:uid="{00000000-0005-0000-0000-0000CA000000}"/>
    <cellStyle name="Beregning 3" xfId="178" xr:uid="{00000000-0005-0000-0000-0000CB000000}"/>
    <cellStyle name="Beregning 4" xfId="179" xr:uid="{00000000-0005-0000-0000-0000CC000000}"/>
    <cellStyle name="Ç¥ÁØ_´ë¿ìÃâÇÏ¿äÃ» " xfId="368" xr:uid="{00000000-0005-0000-0000-0000CD000000}"/>
    <cellStyle name="Calculation" xfId="180" xr:uid="{00000000-0005-0000-0000-0000CE000000}"/>
    <cellStyle name="Calculation 2" xfId="181" xr:uid="{00000000-0005-0000-0000-0000CF000000}"/>
    <cellStyle name="Calculation 3" xfId="182" xr:uid="{00000000-0005-0000-0000-0000D0000000}"/>
    <cellStyle name="Calculation 4" xfId="183" xr:uid="{00000000-0005-0000-0000-0000D1000000}"/>
    <cellStyle name="Calculation 5" xfId="369" xr:uid="{00000000-0005-0000-0000-0000D2000000}"/>
    <cellStyle name="Check Cell" xfId="184" xr:uid="{00000000-0005-0000-0000-0000D3000000}"/>
    <cellStyle name="Check Cell 2" xfId="185" xr:uid="{00000000-0005-0000-0000-0000D4000000}"/>
    <cellStyle name="Check Cell 3" xfId="186" xr:uid="{00000000-0005-0000-0000-0000D5000000}"/>
    <cellStyle name="Check Cell 4" xfId="187" xr:uid="{00000000-0005-0000-0000-0000D6000000}"/>
    <cellStyle name="Check Cell 5" xfId="370" xr:uid="{00000000-0005-0000-0000-0000D7000000}"/>
    <cellStyle name="Comma 2" xfId="371" xr:uid="{00000000-0005-0000-0000-0000D8000000}"/>
    <cellStyle name="Comma 3" xfId="372" xr:uid="{00000000-0005-0000-0000-0000D9000000}"/>
    <cellStyle name="Comma 4" xfId="373" xr:uid="{00000000-0005-0000-0000-0000DA000000}"/>
    <cellStyle name="Currency 2" xfId="374" xr:uid="{00000000-0005-0000-0000-0000DB000000}"/>
    <cellStyle name="Explanatory Text" xfId="188" xr:uid="{00000000-0005-0000-0000-0000DC000000}"/>
    <cellStyle name="Explanatory Text 2" xfId="376" xr:uid="{00000000-0005-0000-0000-0000DD000000}"/>
    <cellStyle name="Explanatory Text 3" xfId="375" xr:uid="{00000000-0005-0000-0000-0000DE000000}"/>
    <cellStyle name="FeltID" xfId="377" xr:uid="{00000000-0005-0000-0000-0000DF000000}"/>
    <cellStyle name="Forklarende tekst 2" xfId="189" xr:uid="{00000000-0005-0000-0000-0000E0000000}"/>
    <cellStyle name="Forklarende tekst 2 2" xfId="190" xr:uid="{00000000-0005-0000-0000-0000E1000000}"/>
    <cellStyle name="Forklarende tekst 3" xfId="191" xr:uid="{00000000-0005-0000-0000-0000E2000000}"/>
    <cellStyle name="Forklarende tekst 4" xfId="192" xr:uid="{00000000-0005-0000-0000-0000E3000000}"/>
    <cellStyle name="God 2" xfId="193" xr:uid="{00000000-0005-0000-0000-0000E4000000}"/>
    <cellStyle name="God 2 2" xfId="194" xr:uid="{00000000-0005-0000-0000-0000E5000000}"/>
    <cellStyle name="God 3" xfId="195" xr:uid="{00000000-0005-0000-0000-0000E6000000}"/>
    <cellStyle name="God 4" xfId="196" xr:uid="{00000000-0005-0000-0000-0000E7000000}"/>
    <cellStyle name="Good" xfId="197" xr:uid="{00000000-0005-0000-0000-0000E8000000}"/>
    <cellStyle name="Good 2" xfId="198" xr:uid="{00000000-0005-0000-0000-0000E9000000}"/>
    <cellStyle name="Good 3" xfId="199" xr:uid="{00000000-0005-0000-0000-0000EA000000}"/>
    <cellStyle name="Good 4" xfId="200" xr:uid="{00000000-0005-0000-0000-0000EB000000}"/>
    <cellStyle name="Good 5" xfId="378" xr:uid="{00000000-0005-0000-0000-0000EC000000}"/>
    <cellStyle name="GruppeOverskrift" xfId="379" xr:uid="{00000000-0005-0000-0000-0000ED000000}"/>
    <cellStyle name="Heading 1" xfId="201" xr:uid="{00000000-0005-0000-0000-0000EE000000}"/>
    <cellStyle name="Heading 1 2" xfId="202" xr:uid="{00000000-0005-0000-0000-0000EF000000}"/>
    <cellStyle name="Heading 1 3" xfId="203" xr:uid="{00000000-0005-0000-0000-0000F0000000}"/>
    <cellStyle name="Heading 1 4" xfId="204" xr:uid="{00000000-0005-0000-0000-0000F1000000}"/>
    <cellStyle name="Heading 1 5" xfId="380" xr:uid="{00000000-0005-0000-0000-0000F2000000}"/>
    <cellStyle name="Heading 2" xfId="205" xr:uid="{00000000-0005-0000-0000-0000F3000000}"/>
    <cellStyle name="Heading 2 2" xfId="206" xr:uid="{00000000-0005-0000-0000-0000F4000000}"/>
    <cellStyle name="Heading 2 3" xfId="207" xr:uid="{00000000-0005-0000-0000-0000F5000000}"/>
    <cellStyle name="Heading 2 4" xfId="208" xr:uid="{00000000-0005-0000-0000-0000F6000000}"/>
    <cellStyle name="Heading 2 5" xfId="381" xr:uid="{00000000-0005-0000-0000-0000F7000000}"/>
    <cellStyle name="Heading 3" xfId="209" xr:uid="{00000000-0005-0000-0000-0000F8000000}"/>
    <cellStyle name="Heading 3 2" xfId="210" xr:uid="{00000000-0005-0000-0000-0000F9000000}"/>
    <cellStyle name="Heading 3 3" xfId="211" xr:uid="{00000000-0005-0000-0000-0000FA000000}"/>
    <cellStyle name="Heading 3 4" xfId="212" xr:uid="{00000000-0005-0000-0000-0000FB000000}"/>
    <cellStyle name="Heading 3 5" xfId="382" xr:uid="{00000000-0005-0000-0000-0000FC000000}"/>
    <cellStyle name="Heading 4" xfId="213" xr:uid="{00000000-0005-0000-0000-0000FD000000}"/>
    <cellStyle name="Heading 4 2" xfId="384" xr:uid="{00000000-0005-0000-0000-0000FE000000}"/>
    <cellStyle name="Heading 4 3" xfId="383" xr:uid="{00000000-0005-0000-0000-0000FF000000}"/>
    <cellStyle name="HeadingTable" xfId="385" xr:uid="{00000000-0005-0000-0000-000000010000}"/>
    <cellStyle name="HeadingTable 2" xfId="418" xr:uid="{00000000-0005-0000-0000-000001010000}"/>
    <cellStyle name="Input 2" xfId="214" xr:uid="{00000000-0005-0000-0000-000002010000}"/>
    <cellStyle name="Input 2 2" xfId="215" xr:uid="{00000000-0005-0000-0000-000003010000}"/>
    <cellStyle name="Input 3" xfId="216" xr:uid="{00000000-0005-0000-0000-000004010000}"/>
    <cellStyle name="Input 4" xfId="217" xr:uid="{00000000-0005-0000-0000-000005010000}"/>
    <cellStyle name="Komma 2" xfId="218" xr:uid="{00000000-0005-0000-0000-000007010000}"/>
    <cellStyle name="Komma 2 2" xfId="219" xr:uid="{00000000-0005-0000-0000-000008010000}"/>
    <cellStyle name="Komma 2 3" xfId="220" xr:uid="{00000000-0005-0000-0000-000009010000}"/>
    <cellStyle name="Komma 2 3 2" xfId="386" xr:uid="{00000000-0005-0000-0000-00000A010000}"/>
    <cellStyle name="Komma 2 4" xfId="221" xr:uid="{00000000-0005-0000-0000-00000B010000}"/>
    <cellStyle name="Komma 3" xfId="222" xr:uid="{00000000-0005-0000-0000-00000C010000}"/>
    <cellStyle name="Komma 4" xfId="223" xr:uid="{00000000-0005-0000-0000-00000D010000}"/>
    <cellStyle name="Komma 4 2" xfId="224" xr:uid="{00000000-0005-0000-0000-00000E010000}"/>
    <cellStyle name="Komma 4 3" xfId="387" xr:uid="{00000000-0005-0000-0000-00000F010000}"/>
    <cellStyle name="Komma 5" xfId="225" xr:uid="{00000000-0005-0000-0000-000010010000}"/>
    <cellStyle name="Kontroller celle 2" xfId="226" xr:uid="{00000000-0005-0000-0000-000011010000}"/>
    <cellStyle name="Kontroller celle 2 2" xfId="227" xr:uid="{00000000-0005-0000-0000-000012010000}"/>
    <cellStyle name="Kontroller celle 3" xfId="228" xr:uid="{00000000-0005-0000-0000-000013010000}"/>
    <cellStyle name="Kontroller celle 4" xfId="229" xr:uid="{00000000-0005-0000-0000-000014010000}"/>
    <cellStyle name="Link" xfId="340" builtinId="8"/>
    <cellStyle name="Link 2" xfId="230" xr:uid="{00000000-0005-0000-0000-000016010000}"/>
    <cellStyle name="Linked Cell" xfId="231" xr:uid="{00000000-0005-0000-0000-000017010000}"/>
    <cellStyle name="Linked Cell 2" xfId="232" xr:uid="{00000000-0005-0000-0000-000018010000}"/>
    <cellStyle name="Linked Cell 3" xfId="233" xr:uid="{00000000-0005-0000-0000-000019010000}"/>
    <cellStyle name="Linked Cell 4" xfId="234" xr:uid="{00000000-0005-0000-0000-00001A010000}"/>
    <cellStyle name="Linked Cell 5" xfId="388" xr:uid="{00000000-0005-0000-0000-00001B010000}"/>
    <cellStyle name="Markeringsfarve1 2" xfId="235" xr:uid="{00000000-0005-0000-0000-00001C010000}"/>
    <cellStyle name="Markeringsfarve1 2 2" xfId="236" xr:uid="{00000000-0005-0000-0000-00001D010000}"/>
    <cellStyle name="Markeringsfarve1 3" xfId="237" xr:uid="{00000000-0005-0000-0000-00001E010000}"/>
    <cellStyle name="Markeringsfarve1 4" xfId="238" xr:uid="{00000000-0005-0000-0000-00001F010000}"/>
    <cellStyle name="Markeringsfarve2 2" xfId="239" xr:uid="{00000000-0005-0000-0000-000020010000}"/>
    <cellStyle name="Markeringsfarve2 2 2" xfId="240" xr:uid="{00000000-0005-0000-0000-000021010000}"/>
    <cellStyle name="Markeringsfarve2 3" xfId="241" xr:uid="{00000000-0005-0000-0000-000022010000}"/>
    <cellStyle name="Markeringsfarve2 4" xfId="242" xr:uid="{00000000-0005-0000-0000-000023010000}"/>
    <cellStyle name="Markeringsfarve3 2" xfId="243" xr:uid="{00000000-0005-0000-0000-000024010000}"/>
    <cellStyle name="Markeringsfarve3 2 2" xfId="244" xr:uid="{00000000-0005-0000-0000-000025010000}"/>
    <cellStyle name="Markeringsfarve3 3" xfId="245" xr:uid="{00000000-0005-0000-0000-000026010000}"/>
    <cellStyle name="Markeringsfarve3 4" xfId="246" xr:uid="{00000000-0005-0000-0000-000027010000}"/>
    <cellStyle name="Markeringsfarve4 2" xfId="247" xr:uid="{00000000-0005-0000-0000-000028010000}"/>
    <cellStyle name="Markeringsfarve4 2 2" xfId="248" xr:uid="{00000000-0005-0000-0000-000029010000}"/>
    <cellStyle name="Markeringsfarve4 3" xfId="249" xr:uid="{00000000-0005-0000-0000-00002A010000}"/>
    <cellStyle name="Markeringsfarve4 4" xfId="250" xr:uid="{00000000-0005-0000-0000-00002B010000}"/>
    <cellStyle name="Markeringsfarve5 2" xfId="251" xr:uid="{00000000-0005-0000-0000-00002C010000}"/>
    <cellStyle name="Markeringsfarve5 2 2" xfId="252" xr:uid="{00000000-0005-0000-0000-00002D010000}"/>
    <cellStyle name="Markeringsfarve5 3" xfId="253" xr:uid="{00000000-0005-0000-0000-00002E010000}"/>
    <cellStyle name="Markeringsfarve5 4" xfId="254" xr:uid="{00000000-0005-0000-0000-00002F010000}"/>
    <cellStyle name="Markeringsfarve6 2" xfId="255" xr:uid="{00000000-0005-0000-0000-000030010000}"/>
    <cellStyle name="Markeringsfarve6 2 2" xfId="256" xr:uid="{00000000-0005-0000-0000-000031010000}"/>
    <cellStyle name="Markeringsfarve6 3" xfId="257" xr:uid="{00000000-0005-0000-0000-000032010000}"/>
    <cellStyle name="Markeringsfarve6 4" xfId="258" xr:uid="{00000000-0005-0000-0000-000033010000}"/>
    <cellStyle name="Neutral 2" xfId="259" xr:uid="{00000000-0005-0000-0000-000034010000}"/>
    <cellStyle name="Neutral 2 2" xfId="260" xr:uid="{00000000-0005-0000-0000-000035010000}"/>
    <cellStyle name="Neutral 3" xfId="261" xr:uid="{00000000-0005-0000-0000-000036010000}"/>
    <cellStyle name="Neutral 4" xfId="262" xr:uid="{00000000-0005-0000-0000-000037010000}"/>
    <cellStyle name="Normal" xfId="0" builtinId="0"/>
    <cellStyle name="Normal 10" xfId="263" xr:uid="{00000000-0005-0000-0000-000039010000}"/>
    <cellStyle name="Normal 11" xfId="1" xr:uid="{00000000-0005-0000-0000-00003A010000}"/>
    <cellStyle name="Normal 11 2" xfId="264" xr:uid="{00000000-0005-0000-0000-00003B010000}"/>
    <cellStyle name="Normal 12" xfId="265" xr:uid="{00000000-0005-0000-0000-00003C010000}"/>
    <cellStyle name="Normal 12 2" xfId="266" xr:uid="{00000000-0005-0000-0000-00003D010000}"/>
    <cellStyle name="Normal 12 3" xfId="267" xr:uid="{00000000-0005-0000-0000-00003E010000}"/>
    <cellStyle name="Normal 13" xfId="268" xr:uid="{00000000-0005-0000-0000-00003F010000}"/>
    <cellStyle name="Normal 13 2" xfId="269" xr:uid="{00000000-0005-0000-0000-000040010000}"/>
    <cellStyle name="Normal 2" xfId="270" xr:uid="{00000000-0005-0000-0000-000041010000}"/>
    <cellStyle name="Normal 2 2" xfId="271" xr:uid="{00000000-0005-0000-0000-000042010000}"/>
    <cellStyle name="Normal 2 2 2" xfId="390" xr:uid="{00000000-0005-0000-0000-000043010000}"/>
    <cellStyle name="Normal 2 2 3" xfId="389" xr:uid="{00000000-0005-0000-0000-000044010000}"/>
    <cellStyle name="Normal 2 3" xfId="272" xr:uid="{00000000-0005-0000-0000-000045010000}"/>
    <cellStyle name="Normal 2 3 2" xfId="391" xr:uid="{00000000-0005-0000-0000-000046010000}"/>
    <cellStyle name="Normal 2 4" xfId="273" xr:uid="{00000000-0005-0000-0000-000047010000}"/>
    <cellStyle name="Normal 2 4 2" xfId="392" xr:uid="{00000000-0005-0000-0000-000048010000}"/>
    <cellStyle name="Normal 2 5" xfId="274" xr:uid="{00000000-0005-0000-0000-000049010000}"/>
    <cellStyle name="Normal 2 6" xfId="275" xr:uid="{00000000-0005-0000-0000-00004A010000}"/>
    <cellStyle name="Normal 2 6 2" xfId="393" xr:uid="{00000000-0005-0000-0000-00004B010000}"/>
    <cellStyle name="Normal 3" xfId="276" xr:uid="{00000000-0005-0000-0000-00004C010000}"/>
    <cellStyle name="Normal 3 2" xfId="277" xr:uid="{00000000-0005-0000-0000-00004D010000}"/>
    <cellStyle name="Normal 3 2 2" xfId="278" xr:uid="{00000000-0005-0000-0000-00004E010000}"/>
    <cellStyle name="Normal 3 2 3" xfId="279" xr:uid="{00000000-0005-0000-0000-00004F010000}"/>
    <cellStyle name="Normal 3 2 4" xfId="395" xr:uid="{00000000-0005-0000-0000-000050010000}"/>
    <cellStyle name="Normal 3 3" xfId="280" xr:uid="{00000000-0005-0000-0000-000051010000}"/>
    <cellStyle name="Normal 3 3 2" xfId="396" xr:uid="{00000000-0005-0000-0000-000052010000}"/>
    <cellStyle name="Normal 3 4" xfId="281" xr:uid="{00000000-0005-0000-0000-000053010000}"/>
    <cellStyle name="Normal 3 4 2" xfId="417" xr:uid="{00000000-0005-0000-0000-000054010000}"/>
    <cellStyle name="Normal 3 5" xfId="282" xr:uid="{00000000-0005-0000-0000-000055010000}"/>
    <cellStyle name="Normal 3 6" xfId="394" xr:uid="{00000000-0005-0000-0000-000056010000}"/>
    <cellStyle name="Normal 3_CIBOR 0.5Y" xfId="397" xr:uid="{00000000-0005-0000-0000-000057010000}"/>
    <cellStyle name="Normal 4" xfId="283" xr:uid="{00000000-0005-0000-0000-000058010000}"/>
    <cellStyle name="Normal 4 2" xfId="284" xr:uid="{00000000-0005-0000-0000-000059010000}"/>
    <cellStyle name="Normal 4 2 2" xfId="399" xr:uid="{00000000-0005-0000-0000-00005A010000}"/>
    <cellStyle name="Normal 4 3" xfId="285" xr:uid="{00000000-0005-0000-0000-00005B010000}"/>
    <cellStyle name="Normal 4 3 2" xfId="400" xr:uid="{00000000-0005-0000-0000-00005C010000}"/>
    <cellStyle name="Normal 4 4" xfId="398" xr:uid="{00000000-0005-0000-0000-00005D010000}"/>
    <cellStyle name="Normal 5" xfId="286" xr:uid="{00000000-0005-0000-0000-00005E010000}"/>
    <cellStyle name="Normal 5 2" xfId="287" xr:uid="{00000000-0005-0000-0000-00005F010000}"/>
    <cellStyle name="Normal 5 3" xfId="288" xr:uid="{00000000-0005-0000-0000-000060010000}"/>
    <cellStyle name="Normal 6" xfId="289" xr:uid="{00000000-0005-0000-0000-000061010000}"/>
    <cellStyle name="Normal 6 2" xfId="420" xr:uid="{00000000-0005-0000-0000-000062010000}"/>
    <cellStyle name="Normal 7" xfId="290" xr:uid="{00000000-0005-0000-0000-000063010000}"/>
    <cellStyle name="Normal 8" xfId="291" xr:uid="{00000000-0005-0000-0000-000064010000}"/>
    <cellStyle name="Normal 9" xfId="292" xr:uid="{00000000-0005-0000-0000-000065010000}"/>
    <cellStyle name="Normaali_Luokm_s" xfId="401" xr:uid="{00000000-0005-0000-0000-000066010000}"/>
    <cellStyle name="Note" xfId="293" xr:uid="{00000000-0005-0000-0000-000067010000}"/>
    <cellStyle name="Note 2" xfId="294" xr:uid="{00000000-0005-0000-0000-000068010000}"/>
    <cellStyle name="Note 2 2" xfId="403" xr:uid="{00000000-0005-0000-0000-000069010000}"/>
    <cellStyle name="Note 3" xfId="295" xr:uid="{00000000-0005-0000-0000-00006A010000}"/>
    <cellStyle name="Note 4" xfId="296" xr:uid="{00000000-0005-0000-0000-00006B010000}"/>
    <cellStyle name="Note 5" xfId="402" xr:uid="{00000000-0005-0000-0000-00006C010000}"/>
    <cellStyle name="Output 2" xfId="297" xr:uid="{00000000-0005-0000-0000-00006D010000}"/>
    <cellStyle name="Output 3" xfId="298" xr:uid="{00000000-0005-0000-0000-00006E010000}"/>
    <cellStyle name="Output 3 2" xfId="299" xr:uid="{00000000-0005-0000-0000-00006F010000}"/>
    <cellStyle name="Output 4" xfId="300" xr:uid="{00000000-0005-0000-0000-000070010000}"/>
    <cellStyle name="Output 5" xfId="301" xr:uid="{00000000-0005-0000-0000-000071010000}"/>
    <cellStyle name="Overskrift 1 2" xfId="302" xr:uid="{00000000-0005-0000-0000-000072010000}"/>
    <cellStyle name="Overskrift 1 2 2" xfId="303" xr:uid="{00000000-0005-0000-0000-000073010000}"/>
    <cellStyle name="Overskrift 1 3" xfId="304" xr:uid="{00000000-0005-0000-0000-000074010000}"/>
    <cellStyle name="Overskrift 1 4" xfId="305" xr:uid="{00000000-0005-0000-0000-000075010000}"/>
    <cellStyle name="Overskrift 2 2" xfId="306" xr:uid="{00000000-0005-0000-0000-000076010000}"/>
    <cellStyle name="Overskrift 2 2 2" xfId="307" xr:uid="{00000000-0005-0000-0000-000077010000}"/>
    <cellStyle name="Overskrift 2 3" xfId="308" xr:uid="{00000000-0005-0000-0000-000078010000}"/>
    <cellStyle name="Overskrift 2 4" xfId="309" xr:uid="{00000000-0005-0000-0000-000079010000}"/>
    <cellStyle name="Overskrift 3 2" xfId="310" xr:uid="{00000000-0005-0000-0000-00007A010000}"/>
    <cellStyle name="Overskrift 3 2 2" xfId="311" xr:uid="{00000000-0005-0000-0000-00007B010000}"/>
    <cellStyle name="Overskrift 3 3" xfId="312" xr:uid="{00000000-0005-0000-0000-00007C010000}"/>
    <cellStyle name="Overskrift 3 4" xfId="313" xr:uid="{00000000-0005-0000-0000-00007D010000}"/>
    <cellStyle name="Overskrift 4 2" xfId="314" xr:uid="{00000000-0005-0000-0000-00007E010000}"/>
    <cellStyle name="Overskrift 4 2 2" xfId="315" xr:uid="{00000000-0005-0000-0000-00007F010000}"/>
    <cellStyle name="Overskrift 4 3" xfId="316" xr:uid="{00000000-0005-0000-0000-000080010000}"/>
    <cellStyle name="Overskrift 4 4" xfId="317" xr:uid="{00000000-0005-0000-0000-000081010000}"/>
    <cellStyle name="Percent 2" xfId="404" xr:uid="{00000000-0005-0000-0000-000082010000}"/>
    <cellStyle name="Procent 2" xfId="318" xr:uid="{00000000-0005-0000-0000-000084010000}"/>
    <cellStyle name="Procent 2 2" xfId="319" xr:uid="{00000000-0005-0000-0000-000085010000}"/>
    <cellStyle name="Procent 2 2 2" xfId="405" xr:uid="{00000000-0005-0000-0000-000086010000}"/>
    <cellStyle name="Procent 3" xfId="320" xr:uid="{00000000-0005-0000-0000-000087010000}"/>
    <cellStyle name="RaekkeNiv1" xfId="406" xr:uid="{00000000-0005-0000-0000-000088010000}"/>
    <cellStyle name="RaekkeNiv2" xfId="407" xr:uid="{00000000-0005-0000-0000-000089010000}"/>
    <cellStyle name="Results" xfId="408" xr:uid="{00000000-0005-0000-0000-00008A010000}"/>
    <cellStyle name="Results 2" xfId="419" xr:uid="{00000000-0005-0000-0000-00008B010000}"/>
    <cellStyle name="Sammenkædet celle 2" xfId="321" xr:uid="{00000000-0005-0000-0000-00008C010000}"/>
    <cellStyle name="Sammenkædet celle 2 2" xfId="322" xr:uid="{00000000-0005-0000-0000-00008D010000}"/>
    <cellStyle name="Sammenkædet celle 3" xfId="323" xr:uid="{00000000-0005-0000-0000-00008E010000}"/>
    <cellStyle name="Sammenkædet celle 4" xfId="324" xr:uid="{00000000-0005-0000-0000-00008F010000}"/>
    <cellStyle name="Titel 2" xfId="325" xr:uid="{00000000-0005-0000-0000-000090010000}"/>
    <cellStyle name="Titel 2 2" xfId="326" xr:uid="{00000000-0005-0000-0000-000091010000}"/>
    <cellStyle name="Titel 3" xfId="327" xr:uid="{00000000-0005-0000-0000-000092010000}"/>
    <cellStyle name="Titel 4" xfId="328" xr:uid="{00000000-0005-0000-0000-000093010000}"/>
    <cellStyle name="Title" xfId="329" xr:uid="{00000000-0005-0000-0000-000094010000}"/>
    <cellStyle name="Title 2" xfId="410" xr:uid="{00000000-0005-0000-0000-000095010000}"/>
    <cellStyle name="Title 3" xfId="409" xr:uid="{00000000-0005-0000-0000-000096010000}"/>
    <cellStyle name="Total 2" xfId="330" xr:uid="{00000000-0005-0000-0000-000097010000}"/>
    <cellStyle name="Total 3" xfId="331" xr:uid="{00000000-0005-0000-0000-000098010000}"/>
    <cellStyle name="Total 3 2" xfId="332" xr:uid="{00000000-0005-0000-0000-000099010000}"/>
    <cellStyle name="Total 4" xfId="333" xr:uid="{00000000-0005-0000-0000-00009A010000}"/>
    <cellStyle name="Total 5" xfId="334" xr:uid="{00000000-0005-0000-0000-00009B010000}"/>
    <cellStyle name="Ugyldig 2" xfId="335" xr:uid="{00000000-0005-0000-0000-00009C010000}"/>
    <cellStyle name="Ugyldig 2 2" xfId="336" xr:uid="{00000000-0005-0000-0000-00009D010000}"/>
    <cellStyle name="Ugyldig 3" xfId="337" xr:uid="{00000000-0005-0000-0000-00009E010000}"/>
    <cellStyle name="Ugyldig 4" xfId="338" xr:uid="{00000000-0005-0000-0000-00009F010000}"/>
    <cellStyle name="Warning Text" xfId="339" xr:uid="{00000000-0005-0000-0000-0000A0010000}"/>
    <cellStyle name="Warning Text 2" xfId="412" xr:uid="{00000000-0005-0000-0000-0000A1010000}"/>
    <cellStyle name="Warning Text 3" xfId="411" xr:uid="{00000000-0005-0000-0000-0000A2010000}"/>
    <cellStyle name="ÄÞ¸¶ [0]_´ë¿ìÃâÇÏ¿äÃ» " xfId="413" xr:uid="{00000000-0005-0000-0000-0000A3010000}"/>
    <cellStyle name="ÄÞ¸¶_´ë¿ìÃâÇÏ¿äÃ» " xfId="414" xr:uid="{00000000-0005-0000-0000-0000A4010000}"/>
    <cellStyle name="ÅëÈ­ [0]_´ë¿ìÃâÇÏ¿äÃ» " xfId="415" xr:uid="{00000000-0005-0000-0000-0000A5010000}"/>
    <cellStyle name="ÅëÈ­_´ë¿ìÃâÇÏ¿äÃ» " xfId="416" xr:uid="{00000000-0005-0000-0000-0000A6010000}"/>
  </cellStyles>
  <dxfs count="109">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
      <font>
        <b val="0"/>
        <strike val="0"/>
        <outline val="0"/>
        <shadow val="0"/>
        <u val="none"/>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19" formatCode="dd/mm/yyyy"/>
      <fill>
        <patternFill patternType="solid">
          <fgColor indexed="64"/>
          <bgColor theme="0"/>
        </patternFill>
      </fill>
    </dxf>
    <dxf>
      <font>
        <strike val="0"/>
        <outline val="0"/>
        <shadow val="0"/>
        <vertAlign val="baseline"/>
        <sz val="10"/>
        <name val="Franklin Gothic Book"/>
        <family val="2"/>
        <scheme val="none"/>
      </font>
      <fill>
        <patternFill patternType="solid">
          <fgColor indexed="64"/>
          <bgColor theme="0"/>
        </patternFill>
      </fill>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scheme val="none"/>
      </font>
    </dxf>
    <dxf>
      <font>
        <strike val="0"/>
        <outline val="0"/>
        <shadow val="0"/>
        <u val="none"/>
        <vertAlign val="baseline"/>
        <sz val="10"/>
        <color theme="1"/>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s>
  <tableStyles count="0" defaultTableStyle="TableStyleMedium2" defaultPivotStyle="PivotStyleLight16"/>
  <colors>
    <mruColors>
      <color rgb="FFEA6852"/>
      <color rgb="FFF4A997"/>
      <color rgb="FFF7EE69"/>
      <color rgb="FF71CDB1"/>
      <color rgb="FF002060"/>
      <color rgb="FF58FE3C"/>
      <color rgb="FFFFFFFF"/>
      <color rgb="FFD9D9D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8.xml"/><Relationship Id="rId26" Type="http://schemas.openxmlformats.org/officeDocument/2006/relationships/chartsheet" Target="chartsheets/sheet12.xml"/><Relationship Id="rId39" Type="http://schemas.openxmlformats.org/officeDocument/2006/relationships/calcChain" Target="calcChain.xml"/><Relationship Id="rId21" Type="http://schemas.openxmlformats.org/officeDocument/2006/relationships/worksheet" Target="worksheets/sheet12.xml"/><Relationship Id="rId34" Type="http://schemas.openxmlformats.org/officeDocument/2006/relationships/externalLink" Target="externalLinks/externalLink1.xml"/><Relationship Id="rId7" Type="http://schemas.openxmlformats.org/officeDocument/2006/relationships/worksheet" Target="worksheets/sheet5.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worksheet" Target="worksheets/sheet1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9.xml"/><Relationship Id="rId29"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7.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4.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connections" Target="connections.xml"/><Relationship Id="rId10" Type="http://schemas.openxmlformats.org/officeDocument/2006/relationships/chartsheet" Target="chartsheets/sheet4.xml"/><Relationship Id="rId19" Type="http://schemas.openxmlformats.org/officeDocument/2006/relationships/worksheet" Target="worksheets/sheet11.xml"/><Relationship Id="rId31" Type="http://schemas.openxmlformats.org/officeDocument/2006/relationships/worksheet" Target="worksheets/sheet17.xml"/><Relationship Id="rId4" Type="http://schemas.openxmlformats.org/officeDocument/2006/relationships/chartsheet" Target="chartsheets/sheet1.xml"/><Relationship Id="rId9" Type="http://schemas.openxmlformats.org/officeDocument/2006/relationships/worksheet" Target="worksheets/sheet6.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theme" Target="theme/theme1.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63890747024072E-2"/>
          <c:y val="6.9445925558517779E-2"/>
          <c:w val="0.93958432217048449"/>
          <c:h val="0.80652151415932916"/>
        </c:manualLayout>
      </c:layout>
      <c:areaChart>
        <c:grouping val="stacked"/>
        <c:varyColors val="0"/>
        <c:ser>
          <c:idx val="1"/>
          <c:order val="1"/>
          <c:tx>
            <c:strRef>
              <c:f>'Finansiel stressindikator'!$C$7</c:f>
              <c:strCache>
                <c:ptCount val="1"/>
                <c:pt idx="0">
                  <c:v>Pengemarkedet</c:v>
                </c:pt>
              </c:strCache>
            </c:strRef>
          </c:tx>
          <c:spPr>
            <a:solidFill>
              <a:schemeClr val="accent4"/>
            </a:solidFill>
          </c:spPr>
          <c:cat>
            <c:numRef>
              <c:f>'Finansiel stressindikator'!$A$8:$A$1170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'Finansiel stressindikator'!$C$8:$C$1170</c:f>
              <c:numCache>
                <c:formatCode>0,000</c:formatCode>
                <c:ptCount val="1163"/>
                <c:pt idx="0">
                  <c:v>4.5892610933211245E-2</c:v>
                </c:pt>
                <c:pt idx="1">
                  <c:v>5.0003046842978127E-2</c:v>
                </c:pt>
                <c:pt idx="2">
                  <c:v>5.5594037980840144E-2</c:v>
                </c:pt>
                <c:pt idx="3">
                  <c:v>6.1962748135712994E-2</c:v>
                </c:pt>
                <c:pt idx="4">
                  <c:v>6.4205325787987599E-2</c:v>
                </c:pt>
                <c:pt idx="5">
                  <c:v>6.2589526587668948E-2</c:v>
                </c:pt>
                <c:pt idx="6">
                  <c:v>5.4930615651125399E-2</c:v>
                </c:pt>
                <c:pt idx="7">
                  <c:v>5.5939530322249159E-2</c:v>
                </c:pt>
                <c:pt idx="8">
                  <c:v>5.9048919199016177E-2</c:v>
                </c:pt>
                <c:pt idx="9">
                  <c:v>5.5930083158846608E-2</c:v>
                </c:pt>
                <c:pt idx="10">
                  <c:v>6.1226234576292171E-2</c:v>
                </c:pt>
                <c:pt idx="11">
                  <c:v>5.742548044053334E-2</c:v>
                </c:pt>
                <c:pt idx="12">
                  <c:v>5.6339532900276323E-2</c:v>
                </c:pt>
                <c:pt idx="13">
                  <c:v>5.4960173828105384E-2</c:v>
                </c:pt>
                <c:pt idx="14">
                  <c:v>4.9072427862183396E-2</c:v>
                </c:pt>
                <c:pt idx="15">
                  <c:v>5.3430018410329218E-2</c:v>
                </c:pt>
                <c:pt idx="16">
                  <c:v>5.2282847993249427E-2</c:v>
                </c:pt>
                <c:pt idx="17">
                  <c:v>5.4803337951334671E-2</c:v>
                </c:pt>
                <c:pt idx="18">
                  <c:v>5.7173955142996065E-2</c:v>
                </c:pt>
                <c:pt idx="19">
                  <c:v>5.5674099028898444E-2</c:v>
                </c:pt>
                <c:pt idx="20">
                  <c:v>5.644649564593595E-2</c:v>
                </c:pt>
                <c:pt idx="21">
                  <c:v>5.5167082933760825E-2</c:v>
                </c:pt>
                <c:pt idx="22">
                  <c:v>5.4723404055008376E-2</c:v>
                </c:pt>
                <c:pt idx="23">
                  <c:v>4.6215456918450318E-2</c:v>
                </c:pt>
                <c:pt idx="24">
                  <c:v>3.9053412874959746E-2</c:v>
                </c:pt>
                <c:pt idx="25">
                  <c:v>3.4584392129702921E-2</c:v>
                </c:pt>
                <c:pt idx="26">
                  <c:v>2.9892039670346399E-2</c:v>
                </c:pt>
                <c:pt idx="27">
                  <c:v>3.2673509006507569E-2</c:v>
                </c:pt>
                <c:pt idx="28">
                  <c:v>3.7249587125975349E-2</c:v>
                </c:pt>
                <c:pt idx="29">
                  <c:v>3.800729036311612E-2</c:v>
                </c:pt>
                <c:pt idx="30">
                  <c:v>3.8712585662037891E-2</c:v>
                </c:pt>
                <c:pt idx="31">
                  <c:v>3.4536537553512915E-2</c:v>
                </c:pt>
                <c:pt idx="32">
                  <c:v>3.2330919739279207E-2</c:v>
                </c:pt>
                <c:pt idx="33">
                  <c:v>2.8974331766223372E-2</c:v>
                </c:pt>
                <c:pt idx="34">
                  <c:v>2.4865403873049034E-2</c:v>
                </c:pt>
                <c:pt idx="35">
                  <c:v>2.4647213707468398E-2</c:v>
                </c:pt>
                <c:pt idx="36">
                  <c:v>2.3622132824833032E-2</c:v>
                </c:pt>
                <c:pt idx="37">
                  <c:v>2.6221752577309302E-2</c:v>
                </c:pt>
                <c:pt idx="38">
                  <c:v>3.1454052360686678E-2</c:v>
                </c:pt>
                <c:pt idx="39">
                  <c:v>3.4087086148564781E-2</c:v>
                </c:pt>
                <c:pt idx="40">
                  <c:v>3.684827278293841E-2</c:v>
                </c:pt>
                <c:pt idx="41">
                  <c:v>3.9544608219169622E-2</c:v>
                </c:pt>
                <c:pt idx="42">
                  <c:v>3.7010329955266374E-2</c:v>
                </c:pt>
                <c:pt idx="43">
                  <c:v>3.3625152478218297E-2</c:v>
                </c:pt>
                <c:pt idx="44">
                  <c:v>2.7978849625357526E-2</c:v>
                </c:pt>
                <c:pt idx="45">
                  <c:v>2.2777027745668726E-2</c:v>
                </c:pt>
                <c:pt idx="46">
                  <c:v>2.3432139599945015E-2</c:v>
                </c:pt>
                <c:pt idx="47">
                  <c:v>2.3734898548664504E-2</c:v>
                </c:pt>
                <c:pt idx="48">
                  <c:v>2.2644314435638725E-2</c:v>
                </c:pt>
                <c:pt idx="49">
                  <c:v>2.1693925019147499E-2</c:v>
                </c:pt>
                <c:pt idx="50">
                  <c:v>2.2500315562681138E-2</c:v>
                </c:pt>
                <c:pt idx="51">
                  <c:v>2.4716681981928793E-2</c:v>
                </c:pt>
                <c:pt idx="52">
                  <c:v>2.7967184649332427E-2</c:v>
                </c:pt>
                <c:pt idx="53">
                  <c:v>3.4183046144600812E-2</c:v>
                </c:pt>
                <c:pt idx="54">
                  <c:v>3.1404666557429899E-2</c:v>
                </c:pt>
                <c:pt idx="55">
                  <c:v>3.1416977153586823E-2</c:v>
                </c:pt>
                <c:pt idx="56">
                  <c:v>2.9054291055848863E-2</c:v>
                </c:pt>
                <c:pt idx="57">
                  <c:v>2.3795087150032073E-2</c:v>
                </c:pt>
                <c:pt idx="58">
                  <c:v>2.7300795752868499E-2</c:v>
                </c:pt>
                <c:pt idx="59">
                  <c:v>2.5497190689569533E-2</c:v>
                </c:pt>
                <c:pt idx="60">
                  <c:v>2.6645929207645375E-2</c:v>
                </c:pt>
                <c:pt idx="61">
                  <c:v>2.963555756010465E-2</c:v>
                </c:pt>
                <c:pt idx="62">
                  <c:v>3.0263215672210034E-2</c:v>
                </c:pt>
                <c:pt idx="63">
                  <c:v>3.3370161719597988E-2</c:v>
                </c:pt>
                <c:pt idx="64">
                  <c:v>3.1762008729007425E-2</c:v>
                </c:pt>
                <c:pt idx="65">
                  <c:v>2.9964892502617281E-2</c:v>
                </c:pt>
                <c:pt idx="66">
                  <c:v>2.7229540570864214E-2</c:v>
                </c:pt>
                <c:pt idx="67">
                  <c:v>2.6116121271946062E-2</c:v>
                </c:pt>
                <c:pt idx="68">
                  <c:v>2.7660661974771378E-2</c:v>
                </c:pt>
                <c:pt idx="69">
                  <c:v>2.8008772826412245E-2</c:v>
                </c:pt>
                <c:pt idx="70">
                  <c:v>2.4342581426952253E-2</c:v>
                </c:pt>
                <c:pt idx="71">
                  <c:v>2.0243435874465081E-2</c:v>
                </c:pt>
                <c:pt idx="72">
                  <c:v>1.7813380506189178E-2</c:v>
                </c:pt>
                <c:pt idx="73">
                  <c:v>1.6005825548238435E-2</c:v>
                </c:pt>
                <c:pt idx="74">
                  <c:v>1.5107783157042479E-2</c:v>
                </c:pt>
                <c:pt idx="75">
                  <c:v>1.7134497635528746E-2</c:v>
                </c:pt>
                <c:pt idx="76">
                  <c:v>1.5404801147573553E-2</c:v>
                </c:pt>
                <c:pt idx="77">
                  <c:v>1.3916266053772434E-2</c:v>
                </c:pt>
                <c:pt idx="78">
                  <c:v>1.4864405071791788E-2</c:v>
                </c:pt>
                <c:pt idx="79">
                  <c:v>1.301285943569463E-2</c:v>
                </c:pt>
                <c:pt idx="80">
                  <c:v>1.4186669486563231E-2</c:v>
                </c:pt>
                <c:pt idx="81">
                  <c:v>1.359773349968218E-2</c:v>
                </c:pt>
                <c:pt idx="82">
                  <c:v>1.3779105226105764E-2</c:v>
                </c:pt>
                <c:pt idx="83">
                  <c:v>1.2917553628086787E-2</c:v>
                </c:pt>
                <c:pt idx="84">
                  <c:v>1.1856837052007378E-2</c:v>
                </c:pt>
                <c:pt idx="85">
                  <c:v>1.1298837910813419E-2</c:v>
                </c:pt>
                <c:pt idx="86">
                  <c:v>9.9055323218062465E-3</c:v>
                </c:pt>
                <c:pt idx="87">
                  <c:v>9.0401797445008314E-3</c:v>
                </c:pt>
                <c:pt idx="88">
                  <c:v>8.5225700988629145E-3</c:v>
                </c:pt>
                <c:pt idx="89">
                  <c:v>7.6309477383925536E-3</c:v>
                </c:pt>
                <c:pt idx="90">
                  <c:v>7.3474876737980787E-3</c:v>
                </c:pt>
                <c:pt idx="91">
                  <c:v>8.2286236199940778E-3</c:v>
                </c:pt>
                <c:pt idx="92">
                  <c:v>9.7202865221399648E-3</c:v>
                </c:pt>
                <c:pt idx="93">
                  <c:v>1.0713301451713703E-2</c:v>
                </c:pt>
                <c:pt idx="94">
                  <c:v>1.162289719020429E-2</c:v>
                </c:pt>
                <c:pt idx="95">
                  <c:v>1.0101340371303533E-2</c:v>
                </c:pt>
                <c:pt idx="96">
                  <c:v>8.3965422363718387E-3</c:v>
                </c:pt>
                <c:pt idx="97">
                  <c:v>1.300156925242359E-2</c:v>
                </c:pt>
                <c:pt idx="98">
                  <c:v>1.4262180976199496E-2</c:v>
                </c:pt>
                <c:pt idx="99">
                  <c:v>1.5900833629330518E-2</c:v>
                </c:pt>
                <c:pt idx="100">
                  <c:v>1.5914494449056033E-2</c:v>
                </c:pt>
                <c:pt idx="101">
                  <c:v>1.3439790442434704E-2</c:v>
                </c:pt>
                <c:pt idx="102">
                  <c:v>1.2269286439638505E-2</c:v>
                </c:pt>
                <c:pt idx="103">
                  <c:v>1.1402570710926716E-2</c:v>
                </c:pt>
                <c:pt idx="104">
                  <c:v>1.1200437904777226E-2</c:v>
                </c:pt>
                <c:pt idx="105">
                  <c:v>9.8477599098171706E-3</c:v>
                </c:pt>
                <c:pt idx="106">
                  <c:v>1.0356186120650302E-2</c:v>
                </c:pt>
                <c:pt idx="107">
                  <c:v>9.5349043128351314E-3</c:v>
                </c:pt>
                <c:pt idx="108">
                  <c:v>9.3589280032371942E-3</c:v>
                </c:pt>
                <c:pt idx="109">
                  <c:v>7.1398280571011805E-3</c:v>
                </c:pt>
                <c:pt idx="110">
                  <c:v>5.1578842554626629E-3</c:v>
                </c:pt>
                <c:pt idx="111">
                  <c:v>4.7119829579011872E-3</c:v>
                </c:pt>
                <c:pt idx="112">
                  <c:v>5.100014515550806E-3</c:v>
                </c:pt>
                <c:pt idx="113">
                  <c:v>5.537220482728672E-3</c:v>
                </c:pt>
                <c:pt idx="114">
                  <c:v>5.7622484341727006E-3</c:v>
                </c:pt>
                <c:pt idx="115">
                  <c:v>6.0574426231591316E-3</c:v>
                </c:pt>
                <c:pt idx="116">
                  <c:v>5.2777292148060238E-3</c:v>
                </c:pt>
                <c:pt idx="117">
                  <c:v>4.8870543892177614E-3</c:v>
                </c:pt>
                <c:pt idx="118">
                  <c:v>8.4675462994412403E-3</c:v>
                </c:pt>
                <c:pt idx="119">
                  <c:v>1.0335005927262032E-2</c:v>
                </c:pt>
                <c:pt idx="120">
                  <c:v>1.2460495228999321E-2</c:v>
                </c:pt>
                <c:pt idx="121">
                  <c:v>1.2607382002580473E-2</c:v>
                </c:pt>
                <c:pt idx="122">
                  <c:v>9.3837984089170639E-3</c:v>
                </c:pt>
                <c:pt idx="123">
                  <c:v>9.4823631579906576E-3</c:v>
                </c:pt>
                <c:pt idx="124">
                  <c:v>8.3277405274662895E-3</c:v>
                </c:pt>
                <c:pt idx="125">
                  <c:v>9.0680831029893612E-3</c:v>
                </c:pt>
                <c:pt idx="126">
                  <c:v>9.9004329021298645E-3</c:v>
                </c:pt>
                <c:pt idx="127">
                  <c:v>8.7690976635882018E-3</c:v>
                </c:pt>
                <c:pt idx="128">
                  <c:v>9.0053113593118496E-3</c:v>
                </c:pt>
                <c:pt idx="129">
                  <c:v>8.2318805498252361E-3</c:v>
                </c:pt>
                <c:pt idx="130">
                  <c:v>6.6236627338038916E-3</c:v>
                </c:pt>
                <c:pt idx="131">
                  <c:v>5.3254483344157416E-3</c:v>
                </c:pt>
                <c:pt idx="132">
                  <c:v>3.8450524372276151E-3</c:v>
                </c:pt>
                <c:pt idx="133">
                  <c:v>3.8053178686975903E-3</c:v>
                </c:pt>
                <c:pt idx="134">
                  <c:v>3.5230954854367489E-3</c:v>
                </c:pt>
                <c:pt idx="135">
                  <c:v>3.742764753123037E-3</c:v>
                </c:pt>
                <c:pt idx="136">
                  <c:v>5.0126654611538368E-3</c:v>
                </c:pt>
                <c:pt idx="137">
                  <c:v>4.6722308294915868E-3</c:v>
                </c:pt>
                <c:pt idx="138">
                  <c:v>4.7041836931876859E-3</c:v>
                </c:pt>
                <c:pt idx="139">
                  <c:v>4.7373545152385932E-3</c:v>
                </c:pt>
                <c:pt idx="140">
                  <c:v>3.7224021124498594E-3</c:v>
                </c:pt>
                <c:pt idx="141">
                  <c:v>3.6852057831977189E-3</c:v>
                </c:pt>
                <c:pt idx="142">
                  <c:v>4.1001939383088579E-3</c:v>
                </c:pt>
                <c:pt idx="143">
                  <c:v>6.349212825940022E-3</c:v>
                </c:pt>
                <c:pt idx="144">
                  <c:v>7.6776224154555166E-3</c:v>
                </c:pt>
                <c:pt idx="145">
                  <c:v>8.681517250037029E-3</c:v>
                </c:pt>
                <c:pt idx="146">
                  <c:v>1.1208011305680849E-2</c:v>
                </c:pt>
                <c:pt idx="147">
                  <c:v>1.2063348081070039E-2</c:v>
                </c:pt>
                <c:pt idx="148">
                  <c:v>1.4598155019824382E-2</c:v>
                </c:pt>
                <c:pt idx="149">
                  <c:v>1.6484583118717862E-2</c:v>
                </c:pt>
                <c:pt idx="150">
                  <c:v>1.3855613718509737E-2</c:v>
                </c:pt>
                <c:pt idx="151">
                  <c:v>1.0813054095389015E-2</c:v>
                </c:pt>
                <c:pt idx="152">
                  <c:v>6.9960994500727477E-3</c:v>
                </c:pt>
                <c:pt idx="153">
                  <c:v>3.909315401418036E-3</c:v>
                </c:pt>
                <c:pt idx="154">
                  <c:v>5.4650721256909764E-3</c:v>
                </c:pt>
                <c:pt idx="155">
                  <c:v>6.886833244008796E-3</c:v>
                </c:pt>
                <c:pt idx="156">
                  <c:v>6.8275853568005663E-3</c:v>
                </c:pt>
                <c:pt idx="157">
                  <c:v>7.1632571707766768E-3</c:v>
                </c:pt>
                <c:pt idx="158">
                  <c:v>5.5765418654005593E-3</c:v>
                </c:pt>
                <c:pt idx="159">
                  <c:v>3.735190661474071E-3</c:v>
                </c:pt>
                <c:pt idx="160">
                  <c:v>4.4932047687946987E-3</c:v>
                </c:pt>
                <c:pt idx="161">
                  <c:v>7.0131160355688393E-3</c:v>
                </c:pt>
                <c:pt idx="162">
                  <c:v>8.3534803830129286E-3</c:v>
                </c:pt>
                <c:pt idx="163">
                  <c:v>1.0534118810255014E-2</c:v>
                </c:pt>
                <c:pt idx="164">
                  <c:v>1.0935906056257452E-2</c:v>
                </c:pt>
                <c:pt idx="165">
                  <c:v>1.083683417688781E-2</c:v>
                </c:pt>
                <c:pt idx="166">
                  <c:v>1.2949176613180829E-2</c:v>
                </c:pt>
                <c:pt idx="167">
                  <c:v>1.8140334878023703E-2</c:v>
                </c:pt>
                <c:pt idx="168">
                  <c:v>1.9315281149089925E-2</c:v>
                </c:pt>
                <c:pt idx="169">
                  <c:v>1.8582133111645364E-2</c:v>
                </c:pt>
                <c:pt idx="170">
                  <c:v>1.6869019729919166E-2</c:v>
                </c:pt>
                <c:pt idx="171">
                  <c:v>1.3300929196909349E-2</c:v>
                </c:pt>
                <c:pt idx="172">
                  <c:v>1.3780099318351207E-2</c:v>
                </c:pt>
                <c:pt idx="173">
                  <c:v>1.6423075690963705E-2</c:v>
                </c:pt>
                <c:pt idx="174">
                  <c:v>1.761545182094618E-2</c:v>
                </c:pt>
                <c:pt idx="175">
                  <c:v>1.7672974198275872E-2</c:v>
                </c:pt>
                <c:pt idx="176">
                  <c:v>2.2782978641499665E-2</c:v>
                </c:pt>
                <c:pt idx="177">
                  <c:v>2.110326477501093E-2</c:v>
                </c:pt>
                <c:pt idx="178">
                  <c:v>2.0424309581500565E-2</c:v>
                </c:pt>
                <c:pt idx="179">
                  <c:v>2.296316711457605E-2</c:v>
                </c:pt>
                <c:pt idx="180">
                  <c:v>1.6187497698567747E-2</c:v>
                </c:pt>
                <c:pt idx="181">
                  <c:v>1.4544493665179296E-2</c:v>
                </c:pt>
                <c:pt idx="182">
                  <c:v>1.3723169514256135E-2</c:v>
                </c:pt>
                <c:pt idx="183">
                  <c:v>8.2023600619314675E-3</c:v>
                </c:pt>
                <c:pt idx="184">
                  <c:v>1.0653913643219161E-2</c:v>
                </c:pt>
                <c:pt idx="185">
                  <c:v>9.9190436717541079E-3</c:v>
                </c:pt>
                <c:pt idx="186">
                  <c:v>9.1331186560083769E-3</c:v>
                </c:pt>
                <c:pt idx="187">
                  <c:v>1.0604980643429192E-2</c:v>
                </c:pt>
                <c:pt idx="188">
                  <c:v>8.3059924981884782E-3</c:v>
                </c:pt>
                <c:pt idx="189">
                  <c:v>9.0104055065536315E-3</c:v>
                </c:pt>
                <c:pt idx="190">
                  <c:v>9.5072627421830015E-3</c:v>
                </c:pt>
                <c:pt idx="191">
                  <c:v>9.2697357102417381E-3</c:v>
                </c:pt>
                <c:pt idx="192">
                  <c:v>1.0453664818227414E-2</c:v>
                </c:pt>
                <c:pt idx="193">
                  <c:v>1.2374113635763491E-2</c:v>
                </c:pt>
                <c:pt idx="194">
                  <c:v>1.2210579034129887E-2</c:v>
                </c:pt>
                <c:pt idx="195">
                  <c:v>1.2589268112091774E-2</c:v>
                </c:pt>
                <c:pt idx="196">
                  <c:v>1.2610551277618042E-2</c:v>
                </c:pt>
                <c:pt idx="197">
                  <c:v>1.5630276530256275E-2</c:v>
                </c:pt>
                <c:pt idx="198">
                  <c:v>1.7090484598695329E-2</c:v>
                </c:pt>
                <c:pt idx="199">
                  <c:v>1.8801896325484659E-2</c:v>
                </c:pt>
                <c:pt idx="200">
                  <c:v>2.0383096919808164E-2</c:v>
                </c:pt>
                <c:pt idx="201">
                  <c:v>1.8355727245837485E-2</c:v>
                </c:pt>
                <c:pt idx="202">
                  <c:v>1.9639939298072139E-2</c:v>
                </c:pt>
                <c:pt idx="203">
                  <c:v>2.1130748951525842E-2</c:v>
                </c:pt>
                <c:pt idx="204">
                  <c:v>2.0695519274895904E-2</c:v>
                </c:pt>
                <c:pt idx="205">
                  <c:v>1.9746183121594707E-2</c:v>
                </c:pt>
                <c:pt idx="206">
                  <c:v>2.200128967307674E-2</c:v>
                </c:pt>
                <c:pt idx="207">
                  <c:v>2.2924864207546955E-2</c:v>
                </c:pt>
                <c:pt idx="208">
                  <c:v>2.1892420419458998E-2</c:v>
                </c:pt>
                <c:pt idx="209">
                  <c:v>2.2226051027294386E-2</c:v>
                </c:pt>
                <c:pt idx="210">
                  <c:v>2.0508733901661951E-2</c:v>
                </c:pt>
                <c:pt idx="211">
                  <c:v>1.8856042089171281E-2</c:v>
                </c:pt>
                <c:pt idx="212">
                  <c:v>1.9147432045311202E-2</c:v>
                </c:pt>
                <c:pt idx="213">
                  <c:v>1.8745653661706295E-2</c:v>
                </c:pt>
                <c:pt idx="214">
                  <c:v>1.9348894598866222E-2</c:v>
                </c:pt>
                <c:pt idx="215">
                  <c:v>2.0444315898459339E-2</c:v>
                </c:pt>
                <c:pt idx="216">
                  <c:v>2.3697155190725575E-2</c:v>
                </c:pt>
                <c:pt idx="217">
                  <c:v>2.5007203833005649E-2</c:v>
                </c:pt>
                <c:pt idx="218">
                  <c:v>2.4010607030171265E-2</c:v>
                </c:pt>
                <c:pt idx="219">
                  <c:v>2.2568601396582375E-2</c:v>
                </c:pt>
                <c:pt idx="220">
                  <c:v>1.9860408225237179E-2</c:v>
                </c:pt>
                <c:pt idx="221">
                  <c:v>1.9169399302348816E-2</c:v>
                </c:pt>
                <c:pt idx="222">
                  <c:v>1.9045346823457328E-2</c:v>
                </c:pt>
                <c:pt idx="223">
                  <c:v>1.9226031791644879E-2</c:v>
                </c:pt>
                <c:pt idx="224">
                  <c:v>1.9198074123355838E-2</c:v>
                </c:pt>
                <c:pt idx="225">
                  <c:v>2.0195030245955467E-2</c:v>
                </c:pt>
                <c:pt idx="226">
                  <c:v>1.9707835098817267E-2</c:v>
                </c:pt>
                <c:pt idx="227">
                  <c:v>1.8965996454624559E-2</c:v>
                </c:pt>
                <c:pt idx="228">
                  <c:v>2.1486996929129761E-2</c:v>
                </c:pt>
                <c:pt idx="229">
                  <c:v>2.2483424297317832E-2</c:v>
                </c:pt>
                <c:pt idx="230">
                  <c:v>2.5727645230526439E-2</c:v>
                </c:pt>
                <c:pt idx="231">
                  <c:v>2.6326895925875022E-2</c:v>
                </c:pt>
                <c:pt idx="232">
                  <c:v>2.7310180034010395E-2</c:v>
                </c:pt>
                <c:pt idx="233">
                  <c:v>2.7472854166643666E-2</c:v>
                </c:pt>
                <c:pt idx="234">
                  <c:v>2.5801026515762542E-2</c:v>
                </c:pt>
                <c:pt idx="235">
                  <c:v>3.2867827362284364E-2</c:v>
                </c:pt>
                <c:pt idx="236">
                  <c:v>3.4566104953246107E-2</c:v>
                </c:pt>
                <c:pt idx="237">
                  <c:v>4.4228270560154215E-2</c:v>
                </c:pt>
                <c:pt idx="238">
                  <c:v>5.5341199992415387E-2</c:v>
                </c:pt>
                <c:pt idx="239">
                  <c:v>6.2591709842970106E-2</c:v>
                </c:pt>
                <c:pt idx="240">
                  <c:v>7.178180629682189E-2</c:v>
                </c:pt>
                <c:pt idx="241">
                  <c:v>7.1243096308116358E-2</c:v>
                </c:pt>
                <c:pt idx="242">
                  <c:v>6.9157656619811672E-2</c:v>
                </c:pt>
                <c:pt idx="243">
                  <c:v>6.7553601502859134E-2</c:v>
                </c:pt>
                <c:pt idx="244">
                  <c:v>6.3770801057257243E-2</c:v>
                </c:pt>
                <c:pt idx="245">
                  <c:v>6.0417922687172984E-2</c:v>
                </c:pt>
                <c:pt idx="246">
                  <c:v>6.0879959441530442E-2</c:v>
                </c:pt>
                <c:pt idx="247">
                  <c:v>5.770527638222931E-2</c:v>
                </c:pt>
                <c:pt idx="248">
                  <c:v>6.3711724219780386E-2</c:v>
                </c:pt>
                <c:pt idx="249">
                  <c:v>6.7899408883698081E-2</c:v>
                </c:pt>
                <c:pt idx="250">
                  <c:v>6.5767168471909873E-2</c:v>
                </c:pt>
                <c:pt idx="251">
                  <c:v>6.614789319649432E-2</c:v>
                </c:pt>
                <c:pt idx="252">
                  <c:v>6.4001254770199079E-2</c:v>
                </c:pt>
                <c:pt idx="253">
                  <c:v>6.9257235543630585E-2</c:v>
                </c:pt>
                <c:pt idx="254">
                  <c:v>7.2006827797504433E-2</c:v>
                </c:pt>
                <c:pt idx="255">
                  <c:v>6.9208654137386874E-2</c:v>
                </c:pt>
                <c:pt idx="256">
                  <c:v>6.5769502282151754E-2</c:v>
                </c:pt>
                <c:pt idx="257">
                  <c:v>5.6570079280767044E-2</c:v>
                </c:pt>
                <c:pt idx="258">
                  <c:v>5.6527294324371868E-2</c:v>
                </c:pt>
                <c:pt idx="259">
                  <c:v>6.0826371282237918E-2</c:v>
                </c:pt>
                <c:pt idx="260">
                  <c:v>6.7810432503755944E-2</c:v>
                </c:pt>
                <c:pt idx="261">
                  <c:v>8.4084993685591858E-2</c:v>
                </c:pt>
                <c:pt idx="262">
                  <c:v>9.0615487879360856E-2</c:v>
                </c:pt>
                <c:pt idx="263">
                  <c:v>0.10000808351375964</c:v>
                </c:pt>
                <c:pt idx="264">
                  <c:v>9.9518322485813132E-2</c:v>
                </c:pt>
                <c:pt idx="265">
                  <c:v>9.2516218029761371E-2</c:v>
                </c:pt>
                <c:pt idx="266">
                  <c:v>9.274413560010622E-2</c:v>
                </c:pt>
                <c:pt idx="267">
                  <c:v>8.9506501599557267E-2</c:v>
                </c:pt>
                <c:pt idx="268">
                  <c:v>8.8645016339197968E-2</c:v>
                </c:pt>
                <c:pt idx="269">
                  <c:v>9.3154687308020706E-2</c:v>
                </c:pt>
                <c:pt idx="270">
                  <c:v>8.8569293729521895E-2</c:v>
                </c:pt>
                <c:pt idx="271">
                  <c:v>8.7837771209926307E-2</c:v>
                </c:pt>
                <c:pt idx="272">
                  <c:v>8.8669961836625288E-2</c:v>
                </c:pt>
                <c:pt idx="273">
                  <c:v>8.4569132449427334E-2</c:v>
                </c:pt>
                <c:pt idx="274">
                  <c:v>9.2560453588826155E-2</c:v>
                </c:pt>
                <c:pt idx="275">
                  <c:v>8.6638333472453116E-2</c:v>
                </c:pt>
                <c:pt idx="276">
                  <c:v>8.4676945641332019E-2</c:v>
                </c:pt>
                <c:pt idx="277">
                  <c:v>7.772575214525218E-2</c:v>
                </c:pt>
                <c:pt idx="278">
                  <c:v>7.2770456765900701E-2</c:v>
                </c:pt>
                <c:pt idx="279">
                  <c:v>8.2258638494970462E-2</c:v>
                </c:pt>
                <c:pt idx="280">
                  <c:v>8.4820115028673926E-2</c:v>
                </c:pt>
                <c:pt idx="281">
                  <c:v>9.3900408154507148E-2</c:v>
                </c:pt>
                <c:pt idx="282">
                  <c:v>9.759998055048999E-2</c:v>
                </c:pt>
                <c:pt idx="283">
                  <c:v>9.6450936183345604E-2</c:v>
                </c:pt>
                <c:pt idx="284">
                  <c:v>9.9386044368836704E-2</c:v>
                </c:pt>
                <c:pt idx="285">
                  <c:v>9.2850473842279152E-2</c:v>
                </c:pt>
                <c:pt idx="286">
                  <c:v>9.1628466847343742E-2</c:v>
                </c:pt>
                <c:pt idx="287">
                  <c:v>9.19747818352427E-2</c:v>
                </c:pt>
                <c:pt idx="288">
                  <c:v>8.3416013902434888E-2</c:v>
                </c:pt>
                <c:pt idx="289">
                  <c:v>9.2543694026820639E-2</c:v>
                </c:pt>
                <c:pt idx="290">
                  <c:v>9.5279907188333304E-2</c:v>
                </c:pt>
                <c:pt idx="291">
                  <c:v>9.7410052541339678E-2</c:v>
                </c:pt>
                <c:pt idx="292">
                  <c:v>0.10581013777543276</c:v>
                </c:pt>
                <c:pt idx="293">
                  <c:v>0.10816317076206848</c:v>
                </c:pt>
                <c:pt idx="294">
                  <c:v>0.1130171011402898</c:v>
                </c:pt>
                <c:pt idx="295">
                  <c:v>0.11869473979898024</c:v>
                </c:pt>
                <c:pt idx="296">
                  <c:v>0.12575879429884904</c:v>
                </c:pt>
                <c:pt idx="297">
                  <c:v>0.12963891171776518</c:v>
                </c:pt>
                <c:pt idx="298">
                  <c:v>0.13300909806955732</c:v>
                </c:pt>
                <c:pt idx="299">
                  <c:v>0.13410357093105069</c:v>
                </c:pt>
                <c:pt idx="300">
                  <c:v>0.13668880153660651</c:v>
                </c:pt>
                <c:pt idx="301">
                  <c:v>0.13512989021504951</c:v>
                </c:pt>
                <c:pt idx="302">
                  <c:v>0.13433354822010568</c:v>
                </c:pt>
                <c:pt idx="303">
                  <c:v>0.13405406215600438</c:v>
                </c:pt>
                <c:pt idx="304">
                  <c:v>0.13255797697633054</c:v>
                </c:pt>
                <c:pt idx="305">
                  <c:v>0.13505875717249821</c:v>
                </c:pt>
                <c:pt idx="306">
                  <c:v>0.13568365426798953</c:v>
                </c:pt>
                <c:pt idx="307">
                  <c:v>0.13606822155353929</c:v>
                </c:pt>
                <c:pt idx="308">
                  <c:v>0.13370493749118051</c:v>
                </c:pt>
                <c:pt idx="309">
                  <c:v>0.12856207125199698</c:v>
                </c:pt>
                <c:pt idx="310">
                  <c:v>0.12112419303519747</c:v>
                </c:pt>
                <c:pt idx="311">
                  <c:v>0.12107548677426258</c:v>
                </c:pt>
                <c:pt idx="312">
                  <c:v>0.12269110757809287</c:v>
                </c:pt>
                <c:pt idx="313">
                  <c:v>0.12583866279749503</c:v>
                </c:pt>
                <c:pt idx="314">
                  <c:v>0.12886451235327626</c:v>
                </c:pt>
                <c:pt idx="315">
                  <c:v>0.11956778117175307</c:v>
                </c:pt>
                <c:pt idx="316">
                  <c:v>0.11042194103870509</c:v>
                </c:pt>
                <c:pt idx="317">
                  <c:v>0.1113700408823569</c:v>
                </c:pt>
                <c:pt idx="318">
                  <c:v>0.11373867233772397</c:v>
                </c:pt>
                <c:pt idx="319">
                  <c:v>0.12193561005443039</c:v>
                </c:pt>
                <c:pt idx="320">
                  <c:v>0.13010602351523939</c:v>
                </c:pt>
                <c:pt idx="321">
                  <c:v>0.12556257785890712</c:v>
                </c:pt>
                <c:pt idx="322">
                  <c:v>0.12372946281176855</c:v>
                </c:pt>
                <c:pt idx="323">
                  <c:v>0.12288620831702216</c:v>
                </c:pt>
                <c:pt idx="324">
                  <c:v>0.11764710271367475</c:v>
                </c:pt>
                <c:pt idx="325">
                  <c:v>0.11952082968592818</c:v>
                </c:pt>
                <c:pt idx="326">
                  <c:v>0.11718652071926322</c:v>
                </c:pt>
                <c:pt idx="327">
                  <c:v>0.11223609139258295</c:v>
                </c:pt>
                <c:pt idx="328">
                  <c:v>0.10974901428980899</c:v>
                </c:pt>
                <c:pt idx="329">
                  <c:v>0.10604268638050295</c:v>
                </c:pt>
                <c:pt idx="330">
                  <c:v>0.105650866590784</c:v>
                </c:pt>
                <c:pt idx="331">
                  <c:v>0.1002079297235229</c:v>
                </c:pt>
                <c:pt idx="332">
                  <c:v>9.5926392722218659E-2</c:v>
                </c:pt>
                <c:pt idx="333">
                  <c:v>9.1595881949094848E-2</c:v>
                </c:pt>
                <c:pt idx="334">
                  <c:v>8.5746541542991953E-2</c:v>
                </c:pt>
                <c:pt idx="335">
                  <c:v>9.1115385462164356E-2</c:v>
                </c:pt>
                <c:pt idx="336">
                  <c:v>9.4574522056875179E-2</c:v>
                </c:pt>
                <c:pt idx="337">
                  <c:v>9.3400451690755351E-2</c:v>
                </c:pt>
                <c:pt idx="338">
                  <c:v>9.5324604422000234E-2</c:v>
                </c:pt>
                <c:pt idx="339">
                  <c:v>8.7734424926865895E-2</c:v>
                </c:pt>
                <c:pt idx="340">
                  <c:v>8.3809659245244347E-2</c:v>
                </c:pt>
                <c:pt idx="341">
                  <c:v>8.4040038859038949E-2</c:v>
                </c:pt>
                <c:pt idx="342">
                  <c:v>8.4174784799777275E-2</c:v>
                </c:pt>
                <c:pt idx="343">
                  <c:v>8.4334875731600104E-2</c:v>
                </c:pt>
                <c:pt idx="344">
                  <c:v>8.5774907252622712E-2</c:v>
                </c:pt>
                <c:pt idx="345">
                  <c:v>8.4791832488394031E-2</c:v>
                </c:pt>
                <c:pt idx="346">
                  <c:v>7.7027363218927877E-2</c:v>
                </c:pt>
                <c:pt idx="347">
                  <c:v>7.2670076852647883E-2</c:v>
                </c:pt>
                <c:pt idx="348">
                  <c:v>7.149464929847546E-2</c:v>
                </c:pt>
                <c:pt idx="349">
                  <c:v>7.4096231149093639E-2</c:v>
                </c:pt>
                <c:pt idx="350">
                  <c:v>7.9756305842769881E-2</c:v>
                </c:pt>
                <c:pt idx="351">
                  <c:v>8.5096824978649427E-2</c:v>
                </c:pt>
                <c:pt idx="352">
                  <c:v>8.0255863317971757E-2</c:v>
                </c:pt>
                <c:pt idx="353">
                  <c:v>8.0365985405332366E-2</c:v>
                </c:pt>
                <c:pt idx="354">
                  <c:v>7.7789603501139878E-2</c:v>
                </c:pt>
                <c:pt idx="355">
                  <c:v>7.4655047326389057E-2</c:v>
                </c:pt>
                <c:pt idx="356">
                  <c:v>8.2267791730853329E-2</c:v>
                </c:pt>
                <c:pt idx="357">
                  <c:v>7.5814425282350412E-2</c:v>
                </c:pt>
                <c:pt idx="358">
                  <c:v>7.8204906951850034E-2</c:v>
                </c:pt>
                <c:pt idx="359">
                  <c:v>7.8207472973374617E-2</c:v>
                </c:pt>
                <c:pt idx="360">
                  <c:v>7.5628252828973702E-2</c:v>
                </c:pt>
                <c:pt idx="361">
                  <c:v>7.3562717237740965E-2</c:v>
                </c:pt>
                <c:pt idx="362">
                  <c:v>6.9816860836284911E-2</c:v>
                </c:pt>
                <c:pt idx="363">
                  <c:v>7.4235529116119497E-2</c:v>
                </c:pt>
                <c:pt idx="364">
                  <c:v>7.7456915107939034E-2</c:v>
                </c:pt>
                <c:pt idx="365">
                  <c:v>8.0504900776158905E-2</c:v>
                </c:pt>
                <c:pt idx="366">
                  <c:v>7.8419283274819798E-2</c:v>
                </c:pt>
                <c:pt idx="367">
                  <c:v>7.2801307744714022E-2</c:v>
                </c:pt>
                <c:pt idx="368">
                  <c:v>6.6096455246894253E-2</c:v>
                </c:pt>
                <c:pt idx="369">
                  <c:v>6.707983097385517E-2</c:v>
                </c:pt>
                <c:pt idx="370">
                  <c:v>7.0418316936592146E-2</c:v>
                </c:pt>
                <c:pt idx="371">
                  <c:v>7.3499565404252704E-2</c:v>
                </c:pt>
                <c:pt idx="372">
                  <c:v>7.129604048126989E-2</c:v>
                </c:pt>
                <c:pt idx="373">
                  <c:v>6.6546952962640057E-2</c:v>
                </c:pt>
                <c:pt idx="374">
                  <c:v>6.8740015425376111E-2</c:v>
                </c:pt>
                <c:pt idx="375">
                  <c:v>6.5502411851953435E-2</c:v>
                </c:pt>
                <c:pt idx="376">
                  <c:v>6.7441448283352107E-2</c:v>
                </c:pt>
                <c:pt idx="377">
                  <c:v>7.2388737225724961E-2</c:v>
                </c:pt>
                <c:pt idx="378">
                  <c:v>7.0679666320237644E-2</c:v>
                </c:pt>
                <c:pt idx="379">
                  <c:v>7.3565582806887075E-2</c:v>
                </c:pt>
                <c:pt idx="380">
                  <c:v>8.4838801607762346E-2</c:v>
                </c:pt>
                <c:pt idx="381">
                  <c:v>8.8759455183481925E-2</c:v>
                </c:pt>
                <c:pt idx="382">
                  <c:v>9.6259293562826864E-2</c:v>
                </c:pt>
                <c:pt idx="383">
                  <c:v>0.10573446528929255</c:v>
                </c:pt>
                <c:pt idx="384">
                  <c:v>0.10101246159774083</c:v>
                </c:pt>
                <c:pt idx="385">
                  <c:v>9.6493870691750444E-2</c:v>
                </c:pt>
                <c:pt idx="386">
                  <c:v>8.9221892963214297E-2</c:v>
                </c:pt>
                <c:pt idx="387">
                  <c:v>8.4152247286658724E-2</c:v>
                </c:pt>
                <c:pt idx="388">
                  <c:v>8.6708803668056264E-2</c:v>
                </c:pt>
                <c:pt idx="389">
                  <c:v>9.0060628790959565E-2</c:v>
                </c:pt>
                <c:pt idx="390">
                  <c:v>9.1513584378204532E-2</c:v>
                </c:pt>
                <c:pt idx="391">
                  <c:v>8.277484700120856E-2</c:v>
                </c:pt>
                <c:pt idx="392">
                  <c:v>7.6536660439788295E-2</c:v>
                </c:pt>
                <c:pt idx="393">
                  <c:v>6.851201981082379E-2</c:v>
                </c:pt>
                <c:pt idx="394">
                  <c:v>6.7081610536536565E-2</c:v>
                </c:pt>
                <c:pt idx="395">
                  <c:v>7.2519181994006948E-2</c:v>
                </c:pt>
                <c:pt idx="396">
                  <c:v>7.080550907923075E-2</c:v>
                </c:pt>
                <c:pt idx="397">
                  <c:v>7.3143259349649409E-2</c:v>
                </c:pt>
                <c:pt idx="398">
                  <c:v>7.0862408415737876E-2</c:v>
                </c:pt>
                <c:pt idx="399">
                  <c:v>6.8423180721253848E-2</c:v>
                </c:pt>
                <c:pt idx="400">
                  <c:v>6.6232598390230407E-2</c:v>
                </c:pt>
                <c:pt idx="401">
                  <c:v>6.8509845762441221E-2</c:v>
                </c:pt>
                <c:pt idx="402">
                  <c:v>6.4649229058321003E-2</c:v>
                </c:pt>
                <c:pt idx="403">
                  <c:v>6.2613180353800382E-2</c:v>
                </c:pt>
                <c:pt idx="404">
                  <c:v>6.6365101501056206E-2</c:v>
                </c:pt>
                <c:pt idx="405">
                  <c:v>6.6328040009769787E-2</c:v>
                </c:pt>
                <c:pt idx="406">
                  <c:v>6.6049915934928288E-2</c:v>
                </c:pt>
                <c:pt idx="407">
                  <c:v>6.556865045945949E-2</c:v>
                </c:pt>
                <c:pt idx="408">
                  <c:v>6.0719275572576129E-2</c:v>
                </c:pt>
                <c:pt idx="409">
                  <c:v>5.9021273196313104E-2</c:v>
                </c:pt>
                <c:pt idx="410">
                  <c:v>6.4685346052374387E-2</c:v>
                </c:pt>
                <c:pt idx="411">
                  <c:v>6.3715003622138333E-2</c:v>
                </c:pt>
                <c:pt idx="412">
                  <c:v>6.4001963570998549E-2</c:v>
                </c:pt>
                <c:pt idx="413">
                  <c:v>6.1637110183742086E-2</c:v>
                </c:pt>
                <c:pt idx="414">
                  <c:v>5.8741248302473903E-2</c:v>
                </c:pt>
                <c:pt idx="415">
                  <c:v>5.7989599082716704E-2</c:v>
                </c:pt>
                <c:pt idx="416">
                  <c:v>6.0397407118927007E-2</c:v>
                </c:pt>
                <c:pt idx="417">
                  <c:v>6.376961118329133E-2</c:v>
                </c:pt>
                <c:pt idx="418">
                  <c:v>6.3244563692029937E-2</c:v>
                </c:pt>
                <c:pt idx="419">
                  <c:v>6.6931841240663231E-2</c:v>
                </c:pt>
                <c:pt idx="420">
                  <c:v>6.5908219140517907E-2</c:v>
                </c:pt>
                <c:pt idx="421">
                  <c:v>5.8678715735385932E-2</c:v>
                </c:pt>
                <c:pt idx="422">
                  <c:v>5.9251449814433241E-2</c:v>
                </c:pt>
                <c:pt idx="423">
                  <c:v>5.9038615389366694E-2</c:v>
                </c:pt>
                <c:pt idx="424">
                  <c:v>5.770959462420705E-2</c:v>
                </c:pt>
                <c:pt idx="425">
                  <c:v>6.2562817848322544E-2</c:v>
                </c:pt>
                <c:pt idx="426">
                  <c:v>5.9496492871505852E-2</c:v>
                </c:pt>
                <c:pt idx="427">
                  <c:v>5.4947350511960764E-2</c:v>
                </c:pt>
                <c:pt idx="428">
                  <c:v>5.3129682617532273E-2</c:v>
                </c:pt>
                <c:pt idx="429">
                  <c:v>5.0520549788589018E-2</c:v>
                </c:pt>
                <c:pt idx="430">
                  <c:v>5.1492123936875238E-2</c:v>
                </c:pt>
                <c:pt idx="431">
                  <c:v>5.0760726103179721E-2</c:v>
                </c:pt>
                <c:pt idx="432">
                  <c:v>5.1751370347440637E-2</c:v>
                </c:pt>
                <c:pt idx="433">
                  <c:v>5.6082615751643201E-2</c:v>
                </c:pt>
                <c:pt idx="434">
                  <c:v>5.49143035648521E-2</c:v>
                </c:pt>
                <c:pt idx="435">
                  <c:v>5.5291331851831521E-2</c:v>
                </c:pt>
                <c:pt idx="436">
                  <c:v>5.2248213252738235E-2</c:v>
                </c:pt>
                <c:pt idx="437">
                  <c:v>5.111750635022641E-2</c:v>
                </c:pt>
                <c:pt idx="438">
                  <c:v>4.8674353305392902E-2</c:v>
                </c:pt>
                <c:pt idx="439">
                  <c:v>5.0496275580972715E-2</c:v>
                </c:pt>
                <c:pt idx="440">
                  <c:v>5.8884331955346855E-2</c:v>
                </c:pt>
                <c:pt idx="441">
                  <c:v>5.996924669672947E-2</c:v>
                </c:pt>
                <c:pt idx="442">
                  <c:v>6.7168067536561293E-2</c:v>
                </c:pt>
                <c:pt idx="443">
                  <c:v>6.9593794597328187E-2</c:v>
                </c:pt>
                <c:pt idx="444">
                  <c:v>6.5097468297658542E-2</c:v>
                </c:pt>
                <c:pt idx="445">
                  <c:v>6.9226713298785658E-2</c:v>
                </c:pt>
                <c:pt idx="446">
                  <c:v>7.2489056500538121E-2</c:v>
                </c:pt>
                <c:pt idx="447">
                  <c:v>7.544438408519713E-2</c:v>
                </c:pt>
                <c:pt idx="448">
                  <c:v>7.8672874506536816E-2</c:v>
                </c:pt>
                <c:pt idx="449">
                  <c:v>7.4854754097074316E-2</c:v>
                </c:pt>
                <c:pt idx="450">
                  <c:v>7.336731885005715E-2</c:v>
                </c:pt>
                <c:pt idx="451">
                  <c:v>7.2127605032537123E-2</c:v>
                </c:pt>
                <c:pt idx="452">
                  <c:v>7.1768119712565748E-2</c:v>
                </c:pt>
                <c:pt idx="453">
                  <c:v>7.3579507938848709E-2</c:v>
                </c:pt>
                <c:pt idx="454">
                  <c:v>6.9835903627461116E-2</c:v>
                </c:pt>
                <c:pt idx="455">
                  <c:v>6.5632672003053755E-2</c:v>
                </c:pt>
                <c:pt idx="456">
                  <c:v>5.9485190457034556E-2</c:v>
                </c:pt>
                <c:pt idx="457">
                  <c:v>5.4172951928187475E-2</c:v>
                </c:pt>
                <c:pt idx="458">
                  <c:v>5.7010747929771635E-2</c:v>
                </c:pt>
                <c:pt idx="459">
                  <c:v>5.9978830106609357E-2</c:v>
                </c:pt>
                <c:pt idx="460">
                  <c:v>5.8904462520179446E-2</c:v>
                </c:pt>
                <c:pt idx="461">
                  <c:v>6.2244753031440912E-2</c:v>
                </c:pt>
                <c:pt idx="462">
                  <c:v>6.125045540505155E-2</c:v>
                </c:pt>
                <c:pt idx="463">
                  <c:v>5.9004851537379742E-2</c:v>
                </c:pt>
                <c:pt idx="464">
                  <c:v>6.1446955156190017E-2</c:v>
                </c:pt>
                <c:pt idx="465">
                  <c:v>5.6746716184651581E-2</c:v>
                </c:pt>
                <c:pt idx="466">
                  <c:v>4.7224086042818886E-2</c:v>
                </c:pt>
                <c:pt idx="467">
                  <c:v>4.7594208539035163E-2</c:v>
                </c:pt>
                <c:pt idx="468">
                  <c:v>4.3616078786185758E-2</c:v>
                </c:pt>
                <c:pt idx="469">
                  <c:v>4.2975694505959866E-2</c:v>
                </c:pt>
                <c:pt idx="470">
                  <c:v>4.5814526910432057E-2</c:v>
                </c:pt>
                <c:pt idx="471">
                  <c:v>3.9040177596552428E-2</c:v>
                </c:pt>
                <c:pt idx="472">
                  <c:v>3.9551442281032703E-2</c:v>
                </c:pt>
                <c:pt idx="473">
                  <c:v>4.172860310840721E-2</c:v>
                </c:pt>
                <c:pt idx="474">
                  <c:v>3.9029693061548312E-2</c:v>
                </c:pt>
                <c:pt idx="475">
                  <c:v>4.6374533125438711E-2</c:v>
                </c:pt>
                <c:pt idx="476">
                  <c:v>5.2871073573386614E-2</c:v>
                </c:pt>
                <c:pt idx="477">
                  <c:v>5.7369599379640604E-2</c:v>
                </c:pt>
                <c:pt idx="478">
                  <c:v>6.1632442575566035E-2</c:v>
                </c:pt>
                <c:pt idx="479">
                  <c:v>6.6481555888827246E-2</c:v>
                </c:pt>
                <c:pt idx="480">
                  <c:v>6.2529638329832146E-2</c:v>
                </c:pt>
                <c:pt idx="481">
                  <c:v>5.5901613702238485E-2</c:v>
                </c:pt>
                <c:pt idx="482">
                  <c:v>5.9375380033605402E-2</c:v>
                </c:pt>
                <c:pt idx="483">
                  <c:v>4.9065639956866317E-2</c:v>
                </c:pt>
                <c:pt idx="484">
                  <c:v>5.0838842010337885E-2</c:v>
                </c:pt>
                <c:pt idx="485">
                  <c:v>5.2131846895260667E-2</c:v>
                </c:pt>
                <c:pt idx="486">
                  <c:v>5.0692416519639683E-2</c:v>
                </c:pt>
                <c:pt idx="487">
                  <c:v>6.0345324793164005E-2</c:v>
                </c:pt>
                <c:pt idx="488">
                  <c:v>6.443751009566942E-2</c:v>
                </c:pt>
                <c:pt idx="489">
                  <c:v>7.1188833093075818E-2</c:v>
                </c:pt>
                <c:pt idx="490">
                  <c:v>7.3649655549834936E-2</c:v>
                </c:pt>
                <c:pt idx="491">
                  <c:v>7.2957881450191525E-2</c:v>
                </c:pt>
                <c:pt idx="492">
                  <c:v>7.0895539263696003E-2</c:v>
                </c:pt>
                <c:pt idx="493">
                  <c:v>7.0859621530001707E-2</c:v>
                </c:pt>
                <c:pt idx="494">
                  <c:v>6.4385184632843512E-2</c:v>
                </c:pt>
                <c:pt idx="495">
                  <c:v>6.0541455448221697E-2</c:v>
                </c:pt>
                <c:pt idx="496">
                  <c:v>6.1520361303099583E-2</c:v>
                </c:pt>
                <c:pt idx="497">
                  <c:v>5.7093213949828039E-2</c:v>
                </c:pt>
                <c:pt idx="498">
                  <c:v>5.8757748392197176E-2</c:v>
                </c:pt>
                <c:pt idx="499">
                  <c:v>5.990005540753511E-2</c:v>
                </c:pt>
                <c:pt idx="500">
                  <c:v>6.0486780671382828E-2</c:v>
                </c:pt>
                <c:pt idx="501">
                  <c:v>5.7442898963390242E-2</c:v>
                </c:pt>
                <c:pt idx="502">
                  <c:v>5.9754880832908433E-2</c:v>
                </c:pt>
                <c:pt idx="503">
                  <c:v>6.1662502068092193E-2</c:v>
                </c:pt>
                <c:pt idx="504">
                  <c:v>5.6544868400979276E-2</c:v>
                </c:pt>
                <c:pt idx="505">
                  <c:v>5.8885628587827622E-2</c:v>
                </c:pt>
                <c:pt idx="506">
                  <c:v>5.527190318704886E-2</c:v>
                </c:pt>
                <c:pt idx="507">
                  <c:v>4.9578679474980132E-2</c:v>
                </c:pt>
                <c:pt idx="508">
                  <c:v>4.8700922391076318E-2</c:v>
                </c:pt>
                <c:pt idx="509">
                  <c:v>5.5535164037411149E-2</c:v>
                </c:pt>
                <c:pt idx="510">
                  <c:v>5.7167801654416268E-2</c:v>
                </c:pt>
                <c:pt idx="511">
                  <c:v>6.2886654886418564E-2</c:v>
                </c:pt>
                <c:pt idx="512">
                  <c:v>6.7299794815108199E-2</c:v>
                </c:pt>
                <c:pt idx="513">
                  <c:v>6.1454993705862902E-2</c:v>
                </c:pt>
                <c:pt idx="514">
                  <c:v>6.158873816748564E-2</c:v>
                </c:pt>
                <c:pt idx="515">
                  <c:v>5.4661472019930671E-2</c:v>
                </c:pt>
                <c:pt idx="516">
                  <c:v>5.189839788640923E-2</c:v>
                </c:pt>
                <c:pt idx="517">
                  <c:v>5.0292086186370002E-2</c:v>
                </c:pt>
                <c:pt idx="518">
                  <c:v>4.8404819590972217E-2</c:v>
                </c:pt>
                <c:pt idx="519">
                  <c:v>5.1517785533401014E-2</c:v>
                </c:pt>
                <c:pt idx="520">
                  <c:v>5.22458640232892E-2</c:v>
                </c:pt>
                <c:pt idx="521">
                  <c:v>5.0999248902354785E-2</c:v>
                </c:pt>
                <c:pt idx="522">
                  <c:v>4.9918067466919278E-2</c:v>
                </c:pt>
                <c:pt idx="523">
                  <c:v>4.9595653371700896E-2</c:v>
                </c:pt>
                <c:pt idx="524">
                  <c:v>5.0394573947502345E-2</c:v>
                </c:pt>
                <c:pt idx="525">
                  <c:v>4.9249206599221405E-2</c:v>
                </c:pt>
                <c:pt idx="526">
                  <c:v>5.0331135813088124E-2</c:v>
                </c:pt>
                <c:pt idx="527">
                  <c:v>4.8887135610491211E-2</c:v>
                </c:pt>
                <c:pt idx="528">
                  <c:v>4.6852980104532385E-2</c:v>
                </c:pt>
                <c:pt idx="529">
                  <c:v>4.4512627825929192E-2</c:v>
                </c:pt>
                <c:pt idx="530">
                  <c:v>4.3537329831168745E-2</c:v>
                </c:pt>
                <c:pt idx="531">
                  <c:v>4.0654895517663887E-2</c:v>
                </c:pt>
                <c:pt idx="532">
                  <c:v>4.0372000627201102E-2</c:v>
                </c:pt>
                <c:pt idx="533">
                  <c:v>4.0332978210435425E-2</c:v>
                </c:pt>
                <c:pt idx="534">
                  <c:v>3.9862288480226223E-2</c:v>
                </c:pt>
                <c:pt idx="535">
                  <c:v>3.9514517675010963E-2</c:v>
                </c:pt>
                <c:pt idx="536">
                  <c:v>3.6735410162170828E-2</c:v>
                </c:pt>
                <c:pt idx="537">
                  <c:v>3.4210278561808492E-2</c:v>
                </c:pt>
                <c:pt idx="538">
                  <c:v>3.1642914731609913E-2</c:v>
                </c:pt>
                <c:pt idx="539">
                  <c:v>3.1931027989691538E-2</c:v>
                </c:pt>
                <c:pt idx="540">
                  <c:v>3.1827590142196015E-2</c:v>
                </c:pt>
                <c:pt idx="541">
                  <c:v>3.4091401668055792E-2</c:v>
                </c:pt>
                <c:pt idx="542">
                  <c:v>3.4472207021658298E-2</c:v>
                </c:pt>
                <c:pt idx="543">
                  <c:v>3.65670226129933E-2</c:v>
                </c:pt>
                <c:pt idx="544">
                  <c:v>4.2615344495203551E-2</c:v>
                </c:pt>
                <c:pt idx="545">
                  <c:v>4.4410958570072996E-2</c:v>
                </c:pt>
                <c:pt idx="546">
                  <c:v>4.5388907815889397E-2</c:v>
                </c:pt>
                <c:pt idx="547">
                  <c:v>4.227590224958603E-2</c:v>
                </c:pt>
                <c:pt idx="548">
                  <c:v>3.5909791060987697E-2</c:v>
                </c:pt>
                <c:pt idx="549">
                  <c:v>3.3900653059425842E-2</c:v>
                </c:pt>
                <c:pt idx="550">
                  <c:v>3.3169293871993438E-2</c:v>
                </c:pt>
                <c:pt idx="551">
                  <c:v>3.3131653649505308E-2</c:v>
                </c:pt>
                <c:pt idx="552">
                  <c:v>3.3266098511311723E-2</c:v>
                </c:pt>
                <c:pt idx="553">
                  <c:v>3.5122208251286716E-2</c:v>
                </c:pt>
                <c:pt idx="554">
                  <c:v>3.7289797138381847E-2</c:v>
                </c:pt>
                <c:pt idx="555">
                  <c:v>3.7619161129531072E-2</c:v>
                </c:pt>
                <c:pt idx="556">
                  <c:v>3.8541510400640883E-2</c:v>
                </c:pt>
                <c:pt idx="557">
                  <c:v>3.7307931879158554E-2</c:v>
                </c:pt>
                <c:pt idx="558">
                  <c:v>3.545163584273836E-2</c:v>
                </c:pt>
                <c:pt idx="559">
                  <c:v>3.4854668526657376E-2</c:v>
                </c:pt>
                <c:pt idx="560">
                  <c:v>3.2858198861821813E-2</c:v>
                </c:pt>
                <c:pt idx="561">
                  <c:v>3.1449150795620766E-2</c:v>
                </c:pt>
                <c:pt idx="562">
                  <c:v>3.3660672581457718E-2</c:v>
                </c:pt>
                <c:pt idx="563">
                  <c:v>3.5384677730538883E-2</c:v>
                </c:pt>
                <c:pt idx="564">
                  <c:v>3.583935278315524E-2</c:v>
                </c:pt>
                <c:pt idx="565">
                  <c:v>3.5596471348070889E-2</c:v>
                </c:pt>
                <c:pt idx="566">
                  <c:v>3.3921043008055041E-2</c:v>
                </c:pt>
                <c:pt idx="567">
                  <c:v>3.1737635548481406E-2</c:v>
                </c:pt>
                <c:pt idx="568">
                  <c:v>3.1729242678305236E-2</c:v>
                </c:pt>
                <c:pt idx="569">
                  <c:v>3.2510817594231314E-2</c:v>
                </c:pt>
                <c:pt idx="570">
                  <c:v>2.829220109465766E-2</c:v>
                </c:pt>
                <c:pt idx="571">
                  <c:v>2.6583739741112833E-2</c:v>
                </c:pt>
                <c:pt idx="572">
                  <c:v>2.546991769722096E-2</c:v>
                </c:pt>
                <c:pt idx="573">
                  <c:v>2.3492338883142252E-2</c:v>
                </c:pt>
                <c:pt idx="574">
                  <c:v>2.7167529660537176E-2</c:v>
                </c:pt>
                <c:pt idx="575">
                  <c:v>3.0374406379031136E-2</c:v>
                </c:pt>
                <c:pt idx="576">
                  <c:v>3.563724553476931E-2</c:v>
                </c:pt>
                <c:pt idx="577">
                  <c:v>3.5655539945309948E-2</c:v>
                </c:pt>
                <c:pt idx="578">
                  <c:v>3.3612126094500164E-2</c:v>
                </c:pt>
                <c:pt idx="579">
                  <c:v>3.3869424192469494E-2</c:v>
                </c:pt>
                <c:pt idx="580">
                  <c:v>3.3476705602994983E-2</c:v>
                </c:pt>
                <c:pt idx="581">
                  <c:v>3.7126945399977858E-2</c:v>
                </c:pt>
                <c:pt idx="582">
                  <c:v>3.8959723377874539E-2</c:v>
                </c:pt>
                <c:pt idx="583">
                  <c:v>3.8914247539714536E-2</c:v>
                </c:pt>
                <c:pt idx="584">
                  <c:v>3.4700611722018909E-2</c:v>
                </c:pt>
                <c:pt idx="585">
                  <c:v>3.1950456671238144E-2</c:v>
                </c:pt>
                <c:pt idx="586">
                  <c:v>2.9735609005351944E-2</c:v>
                </c:pt>
                <c:pt idx="587">
                  <c:v>2.6845716829423324E-2</c:v>
                </c:pt>
                <c:pt idx="588">
                  <c:v>2.520061556578445E-2</c:v>
                </c:pt>
                <c:pt idx="589">
                  <c:v>2.423977523549798E-2</c:v>
                </c:pt>
                <c:pt idx="590">
                  <c:v>2.668650368795434E-2</c:v>
                </c:pt>
                <c:pt idx="591">
                  <c:v>2.7727270992431184E-2</c:v>
                </c:pt>
                <c:pt idx="592">
                  <c:v>2.7793361855191056E-2</c:v>
                </c:pt>
                <c:pt idx="593">
                  <c:v>2.8424413810629514E-2</c:v>
                </c:pt>
                <c:pt idx="594">
                  <c:v>2.894991618158739E-2</c:v>
                </c:pt>
                <c:pt idx="595">
                  <c:v>2.7985832565474062E-2</c:v>
                </c:pt>
                <c:pt idx="596">
                  <c:v>2.9588382916959446E-2</c:v>
                </c:pt>
                <c:pt idx="597">
                  <c:v>2.8799346680699507E-2</c:v>
                </c:pt>
                <c:pt idx="598">
                  <c:v>2.6967397459287223E-2</c:v>
                </c:pt>
                <c:pt idx="599">
                  <c:v>2.7864616222988785E-2</c:v>
                </c:pt>
                <c:pt idx="600">
                  <c:v>2.7593413170849512E-2</c:v>
                </c:pt>
                <c:pt idx="601">
                  <c:v>2.8218919467208024E-2</c:v>
                </c:pt>
                <c:pt idx="602">
                  <c:v>2.9854377568494857E-2</c:v>
                </c:pt>
                <c:pt idx="603">
                  <c:v>2.9627170355323237E-2</c:v>
                </c:pt>
                <c:pt idx="604">
                  <c:v>2.9305469196799445E-2</c:v>
                </c:pt>
                <c:pt idx="605">
                  <c:v>2.9065291452802469E-2</c:v>
                </c:pt>
                <c:pt idx="606">
                  <c:v>3.1422591515320758E-2</c:v>
                </c:pt>
                <c:pt idx="607">
                  <c:v>3.1616234878820246E-2</c:v>
                </c:pt>
                <c:pt idx="608">
                  <c:v>3.256596150798774E-2</c:v>
                </c:pt>
                <c:pt idx="609">
                  <c:v>3.3714699250444138E-2</c:v>
                </c:pt>
                <c:pt idx="610">
                  <c:v>3.2000495692779601E-2</c:v>
                </c:pt>
                <c:pt idx="611">
                  <c:v>3.3435777107232098E-2</c:v>
                </c:pt>
                <c:pt idx="612">
                  <c:v>3.8715400018069696E-2</c:v>
                </c:pt>
                <c:pt idx="613">
                  <c:v>3.8879004963869618E-2</c:v>
                </c:pt>
                <c:pt idx="614">
                  <c:v>3.8804971591044644E-2</c:v>
                </c:pt>
                <c:pt idx="615">
                  <c:v>3.6788601744130664E-2</c:v>
                </c:pt>
                <c:pt idx="616">
                  <c:v>3.0119066390871439E-2</c:v>
                </c:pt>
                <c:pt idx="617">
                  <c:v>3.0033762660579465E-2</c:v>
                </c:pt>
                <c:pt idx="618">
                  <c:v>2.7525757553553496E-2</c:v>
                </c:pt>
                <c:pt idx="619">
                  <c:v>2.8836055846679125E-2</c:v>
                </c:pt>
                <c:pt idx="620">
                  <c:v>3.2821778605302235E-2</c:v>
                </c:pt>
                <c:pt idx="621">
                  <c:v>3.8616140267126245E-2</c:v>
                </c:pt>
                <c:pt idx="622">
                  <c:v>3.850171377519801E-2</c:v>
                </c:pt>
                <c:pt idx="623">
                  <c:v>3.8502235081759768E-2</c:v>
                </c:pt>
                <c:pt idx="624">
                  <c:v>3.5454713087093068E-2</c:v>
                </c:pt>
                <c:pt idx="625">
                  <c:v>3.1389375086016517E-2</c:v>
                </c:pt>
                <c:pt idx="626">
                  <c:v>4.3594363959748687E-2</c:v>
                </c:pt>
                <c:pt idx="627">
                  <c:v>5.0088857171040509E-2</c:v>
                </c:pt>
                <c:pt idx="628">
                  <c:v>5.9828294986970926E-2</c:v>
                </c:pt>
                <c:pt idx="629">
                  <c:v>6.7391552674661834E-2</c:v>
                </c:pt>
                <c:pt idx="630">
                  <c:v>6.2460554427995627E-2</c:v>
                </c:pt>
                <c:pt idx="631">
                  <c:v>6.2575125681722923E-2</c:v>
                </c:pt>
                <c:pt idx="632">
                  <c:v>5.6573411879404928E-2</c:v>
                </c:pt>
                <c:pt idx="633">
                  <c:v>5.2620157304609276E-2</c:v>
                </c:pt>
                <c:pt idx="634">
                  <c:v>5.682302668217791E-2</c:v>
                </c:pt>
                <c:pt idx="635">
                  <c:v>5.5166397347258755E-2</c:v>
                </c:pt>
                <c:pt idx="636">
                  <c:v>5.5616157845635207E-2</c:v>
                </c:pt>
                <c:pt idx="637">
                  <c:v>4.9719718033458336E-2</c:v>
                </c:pt>
                <c:pt idx="638">
                  <c:v>4.0790594008292248E-2</c:v>
                </c:pt>
                <c:pt idx="639">
                  <c:v>3.7857600050786235E-2</c:v>
                </c:pt>
                <c:pt idx="640">
                  <c:v>3.9623962410083431E-2</c:v>
                </c:pt>
                <c:pt idx="641">
                  <c:v>4.9387539340307825E-2</c:v>
                </c:pt>
                <c:pt idx="642">
                  <c:v>4.9160320331262955E-2</c:v>
                </c:pt>
                <c:pt idx="643">
                  <c:v>4.8909733712385724E-2</c:v>
                </c:pt>
                <c:pt idx="644">
                  <c:v>4.621806341174213E-2</c:v>
                </c:pt>
                <c:pt idx="645">
                  <c:v>3.7449986120013073E-2</c:v>
                </c:pt>
                <c:pt idx="646">
                  <c:v>4.0319403934070866E-2</c:v>
                </c:pt>
                <c:pt idx="647">
                  <c:v>3.9814382547989545E-2</c:v>
                </c:pt>
                <c:pt idx="648">
                  <c:v>3.730102421691156E-2</c:v>
                </c:pt>
                <c:pt idx="649">
                  <c:v>4.0007416071207377E-2</c:v>
                </c:pt>
                <c:pt idx="650">
                  <c:v>4.2941764711724603E-2</c:v>
                </c:pt>
                <c:pt idx="651">
                  <c:v>4.3556270157286199E-2</c:v>
                </c:pt>
                <c:pt idx="652">
                  <c:v>4.3000822243605637E-2</c:v>
                </c:pt>
                <c:pt idx="653">
                  <c:v>4.4513235281282967E-2</c:v>
                </c:pt>
                <c:pt idx="654">
                  <c:v>4.6629124526306118E-2</c:v>
                </c:pt>
                <c:pt idx="655">
                  <c:v>4.7160858143141811E-2</c:v>
                </c:pt>
                <c:pt idx="656">
                  <c:v>5.5102757548543796E-2</c:v>
                </c:pt>
                <c:pt idx="657">
                  <c:v>5.7067627270381449E-2</c:v>
                </c:pt>
                <c:pt idx="658">
                  <c:v>5.5220239045424266E-2</c:v>
                </c:pt>
                <c:pt idx="659">
                  <c:v>5.4905298831421978E-2</c:v>
                </c:pt>
                <c:pt idx="660">
                  <c:v>5.1966799075125795E-2</c:v>
                </c:pt>
                <c:pt idx="661">
                  <c:v>5.6381827791373726E-2</c:v>
                </c:pt>
                <c:pt idx="662">
                  <c:v>5.3532518712683962E-2</c:v>
                </c:pt>
                <c:pt idx="663">
                  <c:v>5.4037058648810497E-2</c:v>
                </c:pt>
                <c:pt idx="664">
                  <c:v>5.181956199051891E-2</c:v>
                </c:pt>
                <c:pt idx="665">
                  <c:v>4.813202530174801E-2</c:v>
                </c:pt>
                <c:pt idx="666">
                  <c:v>5.3693655059992768E-2</c:v>
                </c:pt>
                <c:pt idx="667">
                  <c:v>5.3448175557341618E-2</c:v>
                </c:pt>
                <c:pt idx="668">
                  <c:v>5.6608466183520459E-2</c:v>
                </c:pt>
                <c:pt idx="669">
                  <c:v>5.1291215765713341E-2</c:v>
                </c:pt>
                <c:pt idx="670">
                  <c:v>4.5129650422034935E-2</c:v>
                </c:pt>
                <c:pt idx="671">
                  <c:v>5.014203637942842E-2</c:v>
                </c:pt>
                <c:pt idx="672">
                  <c:v>5.1122283328649668E-2</c:v>
                </c:pt>
                <c:pt idx="673">
                  <c:v>5.2764229482205577E-2</c:v>
                </c:pt>
                <c:pt idx="674">
                  <c:v>5.2682107344916483E-2</c:v>
                </c:pt>
                <c:pt idx="675">
                  <c:v>4.3729131236296723E-2</c:v>
                </c:pt>
                <c:pt idx="676">
                  <c:v>4.4826935211813405E-2</c:v>
                </c:pt>
                <c:pt idx="677">
                  <c:v>4.6899048297250417E-2</c:v>
                </c:pt>
                <c:pt idx="678">
                  <c:v>4.6533665310357367E-2</c:v>
                </c:pt>
                <c:pt idx="679">
                  <c:v>5.024347738713892E-2</c:v>
                </c:pt>
                <c:pt idx="680">
                  <c:v>4.7319008062484159E-2</c:v>
                </c:pt>
                <c:pt idx="681">
                  <c:v>4.5417497805874681E-2</c:v>
                </c:pt>
                <c:pt idx="682">
                  <c:v>4.5399403544976076E-2</c:v>
                </c:pt>
                <c:pt idx="683">
                  <c:v>4.5013270291159847E-2</c:v>
                </c:pt>
                <c:pt idx="684">
                  <c:v>4.3702432439122502E-2</c:v>
                </c:pt>
                <c:pt idx="685">
                  <c:v>4.8073349644877764E-2</c:v>
                </c:pt>
                <c:pt idx="686">
                  <c:v>5.242575170564541E-2</c:v>
                </c:pt>
                <c:pt idx="687">
                  <c:v>5.0939855193173574E-2</c:v>
                </c:pt>
                <c:pt idx="688">
                  <c:v>4.8457397996290522E-2</c:v>
                </c:pt>
                <c:pt idx="689">
                  <c:v>4.5226558919828228E-2</c:v>
                </c:pt>
                <c:pt idx="690">
                  <c:v>4.1029336783137083E-2</c:v>
                </c:pt>
                <c:pt idx="691">
                  <c:v>4.2417241387681666E-2</c:v>
                </c:pt>
                <c:pt idx="692">
                  <c:v>4.6764081669465753E-2</c:v>
                </c:pt>
                <c:pt idx="693">
                  <c:v>4.315941487121655E-2</c:v>
                </c:pt>
                <c:pt idx="694">
                  <c:v>3.990665883178629E-2</c:v>
                </c:pt>
                <c:pt idx="695">
                  <c:v>3.8497711963918393E-2</c:v>
                </c:pt>
                <c:pt idx="696">
                  <c:v>3.4733219878228958E-2</c:v>
                </c:pt>
                <c:pt idx="697">
                  <c:v>3.3733824081766117E-2</c:v>
                </c:pt>
                <c:pt idx="698">
                  <c:v>3.7291623707590135E-2</c:v>
                </c:pt>
                <c:pt idx="699">
                  <c:v>4.573332841915756E-2</c:v>
                </c:pt>
                <c:pt idx="700">
                  <c:v>5.3599905624035521E-2</c:v>
                </c:pt>
                <c:pt idx="701">
                  <c:v>5.9069016385131103E-2</c:v>
                </c:pt>
                <c:pt idx="702">
                  <c:v>5.8348243207382598E-2</c:v>
                </c:pt>
                <c:pt idx="703">
                  <c:v>5.0913068452463045E-2</c:v>
                </c:pt>
                <c:pt idx="704">
                  <c:v>4.1516632077554447E-2</c:v>
                </c:pt>
                <c:pt idx="705">
                  <c:v>3.5064705146720686E-2</c:v>
                </c:pt>
                <c:pt idx="706">
                  <c:v>3.5595314307046343E-2</c:v>
                </c:pt>
                <c:pt idx="707">
                  <c:v>3.386088308260414E-2</c:v>
                </c:pt>
                <c:pt idx="708">
                  <c:v>3.4298533327704432E-2</c:v>
                </c:pt>
                <c:pt idx="709">
                  <c:v>3.375553490567889E-2</c:v>
                </c:pt>
                <c:pt idx="710">
                  <c:v>2.9507969616191551E-2</c:v>
                </c:pt>
                <c:pt idx="711">
                  <c:v>3.0251004226171441E-2</c:v>
                </c:pt>
                <c:pt idx="712">
                  <c:v>2.8210844226209071E-2</c:v>
                </c:pt>
                <c:pt idx="713">
                  <c:v>2.7310591140596776E-2</c:v>
                </c:pt>
                <c:pt idx="714">
                  <c:v>2.8593653430340871E-2</c:v>
                </c:pt>
                <c:pt idx="715">
                  <c:v>2.7970852752360654E-2</c:v>
                </c:pt>
                <c:pt idx="716">
                  <c:v>3.4211249941120687E-2</c:v>
                </c:pt>
                <c:pt idx="717">
                  <c:v>3.4960938506412922E-2</c:v>
                </c:pt>
                <c:pt idx="718">
                  <c:v>3.5414512718686939E-2</c:v>
                </c:pt>
                <c:pt idx="719">
                  <c:v>3.642561132610226E-2</c:v>
                </c:pt>
                <c:pt idx="720">
                  <c:v>3.6052393801370153E-2</c:v>
                </c:pt>
                <c:pt idx="721">
                  <c:v>3.965653403446795E-2</c:v>
                </c:pt>
                <c:pt idx="722">
                  <c:v>4.1619007433088426E-2</c:v>
                </c:pt>
                <c:pt idx="723">
                  <c:v>4.7906363055053205E-2</c:v>
                </c:pt>
                <c:pt idx="724">
                  <c:v>4.8266512732942982E-2</c:v>
                </c:pt>
                <c:pt idx="725">
                  <c:v>4.8725318012753684E-2</c:v>
                </c:pt>
                <c:pt idx="726">
                  <c:v>4.6927489028388274E-2</c:v>
                </c:pt>
                <c:pt idx="727">
                  <c:v>4.0599767987539691E-2</c:v>
                </c:pt>
                <c:pt idx="728">
                  <c:v>3.6784571430027217E-2</c:v>
                </c:pt>
                <c:pt idx="729">
                  <c:v>3.5118549734680732E-2</c:v>
                </c:pt>
                <c:pt idx="730">
                  <c:v>3.681526251856454E-2</c:v>
                </c:pt>
                <c:pt idx="731">
                  <c:v>3.8551855267772606E-2</c:v>
                </c:pt>
                <c:pt idx="732">
                  <c:v>4.1639667828854317E-2</c:v>
                </c:pt>
                <c:pt idx="733">
                  <c:v>4.1834782771882052E-2</c:v>
                </c:pt>
                <c:pt idx="734">
                  <c:v>3.8706259171318855E-2</c:v>
                </c:pt>
                <c:pt idx="735">
                  <c:v>3.862176179430199E-2</c:v>
                </c:pt>
                <c:pt idx="736">
                  <c:v>3.4569462842471574E-2</c:v>
                </c:pt>
                <c:pt idx="737">
                  <c:v>3.2493874535065317E-2</c:v>
                </c:pt>
                <c:pt idx="738">
                  <c:v>3.3107603398016008E-2</c:v>
                </c:pt>
                <c:pt idx="739">
                  <c:v>3.1166108010163937E-2</c:v>
                </c:pt>
                <c:pt idx="740">
                  <c:v>2.9366030474460326E-2</c:v>
                </c:pt>
                <c:pt idx="741">
                  <c:v>2.8460118507701925E-2</c:v>
                </c:pt>
                <c:pt idx="742">
                  <c:v>2.6104716699866696E-2</c:v>
                </c:pt>
                <c:pt idx="743">
                  <c:v>2.5681984494294839E-2</c:v>
                </c:pt>
                <c:pt idx="744">
                  <c:v>2.912890399164781E-2</c:v>
                </c:pt>
                <c:pt idx="745">
                  <c:v>2.930616263245411E-2</c:v>
                </c:pt>
                <c:pt idx="746">
                  <c:v>2.9237555752894356E-2</c:v>
                </c:pt>
                <c:pt idx="747">
                  <c:v>2.8972628271840859E-2</c:v>
                </c:pt>
                <c:pt idx="748">
                  <c:v>2.435294180597667E-2</c:v>
                </c:pt>
                <c:pt idx="749">
                  <c:v>2.4685921192785034E-2</c:v>
                </c:pt>
                <c:pt idx="750">
                  <c:v>2.4850286114747117E-2</c:v>
                </c:pt>
                <c:pt idx="751">
                  <c:v>2.4036069739006429E-2</c:v>
                </c:pt>
                <c:pt idx="752">
                  <c:v>2.4063525883792233E-2</c:v>
                </c:pt>
                <c:pt idx="753">
                  <c:v>2.4211344898577045E-2</c:v>
                </c:pt>
                <c:pt idx="754">
                  <c:v>2.3627757457516444E-2</c:v>
                </c:pt>
                <c:pt idx="755">
                  <c:v>2.2200205448396126E-2</c:v>
                </c:pt>
                <c:pt idx="756">
                  <c:v>2.4042255245660494E-2</c:v>
                </c:pt>
                <c:pt idx="757">
                  <c:v>2.2308756021286416E-2</c:v>
                </c:pt>
                <c:pt idx="758">
                  <c:v>2.2653456284898486E-2</c:v>
                </c:pt>
                <c:pt idx="759">
                  <c:v>2.2431531698112232E-2</c:v>
                </c:pt>
                <c:pt idx="760">
                  <c:v>1.9991163586118282E-2</c:v>
                </c:pt>
                <c:pt idx="761">
                  <c:v>2.1152623267774725E-2</c:v>
                </c:pt>
                <c:pt idx="762">
                  <c:v>2.0501711200199425E-2</c:v>
                </c:pt>
                <c:pt idx="763">
                  <c:v>2.0681050559717112E-2</c:v>
                </c:pt>
                <c:pt idx="764">
                  <c:v>2.3668056409752267E-2</c:v>
                </c:pt>
                <c:pt idx="765">
                  <c:v>2.2077916894156089E-2</c:v>
                </c:pt>
                <c:pt idx="766">
                  <c:v>2.1283803117324758E-2</c:v>
                </c:pt>
                <c:pt idx="767">
                  <c:v>1.9165826330097942E-2</c:v>
                </c:pt>
                <c:pt idx="768">
                  <c:v>1.5675006607333654E-2</c:v>
                </c:pt>
                <c:pt idx="769">
                  <c:v>1.5051097374586639E-2</c:v>
                </c:pt>
                <c:pt idx="770">
                  <c:v>1.6972463872239392E-2</c:v>
                </c:pt>
                <c:pt idx="771">
                  <c:v>1.8847288005637019E-2</c:v>
                </c:pt>
                <c:pt idx="772">
                  <c:v>2.0108153368907158E-2</c:v>
                </c:pt>
                <c:pt idx="773">
                  <c:v>2.1515391012125889E-2</c:v>
                </c:pt>
                <c:pt idx="774">
                  <c:v>1.9863040271476548E-2</c:v>
                </c:pt>
                <c:pt idx="775">
                  <c:v>2.1027061585143655E-2</c:v>
                </c:pt>
                <c:pt idx="776">
                  <c:v>2.3740074302353496E-2</c:v>
                </c:pt>
                <c:pt idx="777">
                  <c:v>2.4055833239772839E-2</c:v>
                </c:pt>
                <c:pt idx="778">
                  <c:v>2.603813705533841E-2</c:v>
                </c:pt>
                <c:pt idx="779">
                  <c:v>2.3383982554276636E-2</c:v>
                </c:pt>
                <c:pt idx="780">
                  <c:v>2.0264483188907587E-2</c:v>
                </c:pt>
                <c:pt idx="781">
                  <c:v>2.1165662082707971E-2</c:v>
                </c:pt>
                <c:pt idx="782">
                  <c:v>2.0069461918939401E-2</c:v>
                </c:pt>
                <c:pt idx="783">
                  <c:v>2.1700902195383884E-2</c:v>
                </c:pt>
                <c:pt idx="784">
                  <c:v>2.3377838203297349E-2</c:v>
                </c:pt>
                <c:pt idx="785">
                  <c:v>2.3665026701620632E-2</c:v>
                </c:pt>
                <c:pt idx="786">
                  <c:v>2.4299630725259203E-2</c:v>
                </c:pt>
                <c:pt idx="787">
                  <c:v>2.4599938994172468E-2</c:v>
                </c:pt>
                <c:pt idx="788">
                  <c:v>2.4178814656810953E-2</c:v>
                </c:pt>
                <c:pt idx="789">
                  <c:v>2.1249750407820879E-2</c:v>
                </c:pt>
                <c:pt idx="790">
                  <c:v>2.0601503032947808E-2</c:v>
                </c:pt>
                <c:pt idx="791">
                  <c:v>1.9720263043309542E-2</c:v>
                </c:pt>
                <c:pt idx="792">
                  <c:v>1.8494944901976052E-2</c:v>
                </c:pt>
                <c:pt idx="793">
                  <c:v>1.9471479433737206E-2</c:v>
                </c:pt>
                <c:pt idx="794">
                  <c:v>1.989428378930997E-2</c:v>
                </c:pt>
                <c:pt idx="795">
                  <c:v>2.0450580184717036E-2</c:v>
                </c:pt>
                <c:pt idx="796">
                  <c:v>2.1313824012112383E-2</c:v>
                </c:pt>
                <c:pt idx="797">
                  <c:v>2.1562653455704101E-2</c:v>
                </c:pt>
                <c:pt idx="798">
                  <c:v>2.1234500347724037E-2</c:v>
                </c:pt>
                <c:pt idx="799">
                  <c:v>2.5064648350633399E-2</c:v>
                </c:pt>
                <c:pt idx="800">
                  <c:v>2.6476084171164406E-2</c:v>
                </c:pt>
                <c:pt idx="801">
                  <c:v>3.1222303066135326E-2</c:v>
                </c:pt>
                <c:pt idx="802">
                  <c:v>3.2823149191742458E-2</c:v>
                </c:pt>
                <c:pt idx="803">
                  <c:v>3.3202550804085899E-2</c:v>
                </c:pt>
                <c:pt idx="804">
                  <c:v>3.1807976133664713E-2</c:v>
                </c:pt>
                <c:pt idx="805">
                  <c:v>2.875965668786205E-2</c:v>
                </c:pt>
                <c:pt idx="806">
                  <c:v>2.7771003390282614E-2</c:v>
                </c:pt>
                <c:pt idx="807">
                  <c:v>2.369042670243934E-2</c:v>
                </c:pt>
                <c:pt idx="808">
                  <c:v>2.4878525515581222E-2</c:v>
                </c:pt>
                <c:pt idx="809">
                  <c:v>2.3057970920413277E-2</c:v>
                </c:pt>
                <c:pt idx="810">
                  <c:v>2.3046258344867749E-2</c:v>
                </c:pt>
                <c:pt idx="811">
                  <c:v>2.4896770246029709E-2</c:v>
                </c:pt>
                <c:pt idx="812">
                  <c:v>2.4021801720306876E-2</c:v>
                </c:pt>
                <c:pt idx="813">
                  <c:v>2.5437943032463883E-2</c:v>
                </c:pt>
                <c:pt idx="814">
                  <c:v>2.6677363985077571E-2</c:v>
                </c:pt>
                <c:pt idx="815">
                  <c:v>2.7966431945239425E-2</c:v>
                </c:pt>
                <c:pt idx="816">
                  <c:v>2.9120487324957117E-2</c:v>
                </c:pt>
                <c:pt idx="817">
                  <c:v>3.0300704933436867E-2</c:v>
                </c:pt>
                <c:pt idx="818">
                  <c:v>2.9738605291518529E-2</c:v>
                </c:pt>
                <c:pt idx="819">
                  <c:v>3.2780553435374379E-2</c:v>
                </c:pt>
                <c:pt idx="820">
                  <c:v>3.7060298841049805E-2</c:v>
                </c:pt>
                <c:pt idx="821">
                  <c:v>3.9954959571233684E-2</c:v>
                </c:pt>
                <c:pt idx="822">
                  <c:v>4.4663417869832328E-2</c:v>
                </c:pt>
                <c:pt idx="823">
                  <c:v>4.3894973017956154E-2</c:v>
                </c:pt>
                <c:pt idx="824">
                  <c:v>4.3822905023082039E-2</c:v>
                </c:pt>
                <c:pt idx="825">
                  <c:v>4.6636652547238186E-2</c:v>
                </c:pt>
                <c:pt idx="826">
                  <c:v>5.0403635569068753E-2</c:v>
                </c:pt>
                <c:pt idx="827">
                  <c:v>5.290015907097597E-2</c:v>
                </c:pt>
                <c:pt idx="828">
                  <c:v>5.3471696170988979E-2</c:v>
                </c:pt>
                <c:pt idx="829">
                  <c:v>5.3399436335812817E-2</c:v>
                </c:pt>
                <c:pt idx="830">
                  <c:v>5.4267188220490557E-2</c:v>
                </c:pt>
                <c:pt idx="831">
                  <c:v>4.8715727537093273E-2</c:v>
                </c:pt>
                <c:pt idx="832">
                  <c:v>4.9936182628151082E-2</c:v>
                </c:pt>
                <c:pt idx="833">
                  <c:v>4.7081982294878075E-2</c:v>
                </c:pt>
                <c:pt idx="834">
                  <c:v>4.1575140683795461E-2</c:v>
                </c:pt>
                <c:pt idx="835">
                  <c:v>3.9709007878735138E-2</c:v>
                </c:pt>
                <c:pt idx="836">
                  <c:v>3.3829410042395286E-2</c:v>
                </c:pt>
                <c:pt idx="837">
                  <c:v>3.0399979711353057E-2</c:v>
                </c:pt>
                <c:pt idx="838">
                  <c:v>2.6709056581091354E-2</c:v>
                </c:pt>
                <c:pt idx="839">
                  <c:v>2.6563522274965654E-2</c:v>
                </c:pt>
                <c:pt idx="840">
                  <c:v>2.4957677632181825E-2</c:v>
                </c:pt>
                <c:pt idx="841">
                  <c:v>2.3768135364598708E-2</c:v>
                </c:pt>
                <c:pt idx="842">
                  <c:v>2.2756872893604538E-2</c:v>
                </c:pt>
                <c:pt idx="843">
                  <c:v>2.2954705447907692E-2</c:v>
                </c:pt>
                <c:pt idx="844">
                  <c:v>2.3266009969382835E-2</c:v>
                </c:pt>
                <c:pt idx="845">
                  <c:v>2.3814830913491999E-2</c:v>
                </c:pt>
                <c:pt idx="846">
                  <c:v>2.3308366839014227E-2</c:v>
                </c:pt>
                <c:pt idx="847">
                  <c:v>2.061795285697917E-2</c:v>
                </c:pt>
                <c:pt idx="848">
                  <c:v>1.9395547016148838E-2</c:v>
                </c:pt>
                <c:pt idx="849">
                  <c:v>2.0542717606299783E-2</c:v>
                </c:pt>
                <c:pt idx="850">
                  <c:v>1.9843810341609123E-2</c:v>
                </c:pt>
                <c:pt idx="851">
                  <c:v>2.1123894624030873E-2</c:v>
                </c:pt>
                <c:pt idx="852">
                  <c:v>2.0903814246229696E-2</c:v>
                </c:pt>
                <c:pt idx="853">
                  <c:v>2.1484572569901623E-2</c:v>
                </c:pt>
                <c:pt idx="854">
                  <c:v>2.3853095272827862E-2</c:v>
                </c:pt>
                <c:pt idx="855">
                  <c:v>2.4193968046358056E-2</c:v>
                </c:pt>
                <c:pt idx="856">
                  <c:v>2.9378037097593603E-2</c:v>
                </c:pt>
                <c:pt idx="857">
                  <c:v>2.6153379141734233E-2</c:v>
                </c:pt>
                <c:pt idx="858">
                  <c:v>2.5529429615557243E-2</c:v>
                </c:pt>
                <c:pt idx="859">
                  <c:v>2.7376147264162161E-2</c:v>
                </c:pt>
                <c:pt idx="860">
                  <c:v>2.3715878069000801E-2</c:v>
                </c:pt>
                <c:pt idx="861">
                  <c:v>2.6269886003457518E-2</c:v>
                </c:pt>
                <c:pt idx="862">
                  <c:v>2.687609958314064E-2</c:v>
                </c:pt>
                <c:pt idx="863">
                  <c:v>2.7462648873572561E-2</c:v>
                </c:pt>
                <c:pt idx="864">
                  <c:v>3.1428596842424196E-2</c:v>
                </c:pt>
                <c:pt idx="865">
                  <c:v>3.662914409468622E-2</c:v>
                </c:pt>
                <c:pt idx="866">
                  <c:v>3.7226174359836446E-2</c:v>
                </c:pt>
                <c:pt idx="867">
                  <c:v>4.0916280482028028E-2</c:v>
                </c:pt>
                <c:pt idx="868">
                  <c:v>4.4450438229407523E-2</c:v>
                </c:pt>
                <c:pt idx="869">
                  <c:v>3.8484092803103012E-2</c:v>
                </c:pt>
                <c:pt idx="870">
                  <c:v>4.0351566315572338E-2</c:v>
                </c:pt>
                <c:pt idx="871">
                  <c:v>3.9472022876311255E-2</c:v>
                </c:pt>
                <c:pt idx="872">
                  <c:v>3.5046562206451012E-2</c:v>
                </c:pt>
                <c:pt idx="873">
                  <c:v>3.7099771804412776E-2</c:v>
                </c:pt>
                <c:pt idx="874">
                  <c:v>3.6386370982336116E-2</c:v>
                </c:pt>
                <c:pt idx="875">
                  <c:v>3.4714173229911112E-2</c:v>
                </c:pt>
                <c:pt idx="876">
                  <c:v>3.3956801425579185E-2</c:v>
                </c:pt>
                <c:pt idx="877">
                  <c:v>3.2059828216851244E-2</c:v>
                </c:pt>
                <c:pt idx="878">
                  <c:v>3.3224595890165076E-2</c:v>
                </c:pt>
                <c:pt idx="879">
                  <c:v>3.2075005737488005E-2</c:v>
                </c:pt>
                <c:pt idx="880">
                  <c:v>3.1783601347544224E-2</c:v>
                </c:pt>
                <c:pt idx="881">
                  <c:v>3.2606532364613583E-2</c:v>
                </c:pt>
                <c:pt idx="882">
                  <c:v>3.1486448259751845E-2</c:v>
                </c:pt>
                <c:pt idx="883">
                  <c:v>3.1609664133849649E-2</c:v>
                </c:pt>
                <c:pt idx="884">
                  <c:v>3.2383621559115415E-2</c:v>
                </c:pt>
                <c:pt idx="885">
                  <c:v>2.9953206331805468E-2</c:v>
                </c:pt>
                <c:pt idx="886">
                  <c:v>2.5747386276274303E-2</c:v>
                </c:pt>
                <c:pt idx="887">
                  <c:v>2.2902646251720858E-2</c:v>
                </c:pt>
                <c:pt idx="888">
                  <c:v>2.1772127348440883E-2</c:v>
                </c:pt>
                <c:pt idx="889">
                  <c:v>2.3821039605595437E-2</c:v>
                </c:pt>
                <c:pt idx="890">
                  <c:v>2.5767419625307701E-2</c:v>
                </c:pt>
                <c:pt idx="891">
                  <c:v>2.7098377988980113E-2</c:v>
                </c:pt>
                <c:pt idx="892">
                  <c:v>3.1425649609480195E-2</c:v>
                </c:pt>
                <c:pt idx="893">
                  <c:v>3.4914001523086137E-2</c:v>
                </c:pt>
                <c:pt idx="894">
                  <c:v>4.9306110042301343E-2</c:v>
                </c:pt>
                <c:pt idx="895">
                  <c:v>6.1371196227885345E-2</c:v>
                </c:pt>
                <c:pt idx="896">
                  <c:v>7.3216960768325678E-2</c:v>
                </c:pt>
                <c:pt idx="897">
                  <c:v>8.1313877422294081E-2</c:v>
                </c:pt>
                <c:pt idx="898">
                  <c:v>7.0525985628329749E-2</c:v>
                </c:pt>
                <c:pt idx="899">
                  <c:v>6.7922659548521613E-2</c:v>
                </c:pt>
                <c:pt idx="900">
                  <c:v>5.3967520719223172E-2</c:v>
                </c:pt>
                <c:pt idx="901">
                  <c:v>4.7929031729317104E-2</c:v>
                </c:pt>
                <c:pt idx="902">
                  <c:v>4.5740458836842267E-2</c:v>
                </c:pt>
                <c:pt idx="903">
                  <c:v>3.8065082322602008E-2</c:v>
                </c:pt>
                <c:pt idx="904">
                  <c:v>3.488944011044616E-2</c:v>
                </c:pt>
                <c:pt idx="905">
                  <c:v>2.9051457617341032E-2</c:v>
                </c:pt>
                <c:pt idx="906">
                  <c:v>2.8272083425815726E-2</c:v>
                </c:pt>
                <c:pt idx="907">
                  <c:v>2.8629533529276847E-2</c:v>
                </c:pt>
                <c:pt idx="908">
                  <c:v>3.2084751634526579E-2</c:v>
                </c:pt>
                <c:pt idx="909">
                  <c:v>3.4508337942488691E-2</c:v>
                </c:pt>
                <c:pt idx="910">
                  <c:v>3.6557874340233949E-2</c:v>
                </c:pt>
                <c:pt idx="911">
                  <c:v>3.7967078519871092E-2</c:v>
                </c:pt>
                <c:pt idx="912">
                  <c:v>4.1515040171815606E-2</c:v>
                </c:pt>
                <c:pt idx="913">
                  <c:v>4.2419729798330613E-2</c:v>
                </c:pt>
                <c:pt idx="914">
                  <c:v>4.4298916308548805E-2</c:v>
                </c:pt>
                <c:pt idx="915">
                  <c:v>4.4591520845667032E-2</c:v>
                </c:pt>
                <c:pt idx="916">
                  <c:v>4.030805437044778E-2</c:v>
                </c:pt>
                <c:pt idx="917">
                  <c:v>3.9986577751688832E-2</c:v>
                </c:pt>
                <c:pt idx="918">
                  <c:v>3.771840787369829E-2</c:v>
                </c:pt>
                <c:pt idx="919">
                  <c:v>3.6603653259378463E-2</c:v>
                </c:pt>
                <c:pt idx="920">
                  <c:v>3.6070273650797152E-2</c:v>
                </c:pt>
                <c:pt idx="921">
                  <c:v>3.327459410344797E-2</c:v>
                </c:pt>
                <c:pt idx="922">
                  <c:v>3.3503296274088074E-2</c:v>
                </c:pt>
                <c:pt idx="923">
                  <c:v>3.464423486960605E-2</c:v>
                </c:pt>
                <c:pt idx="924">
                  <c:v>3.5176862547292659E-2</c:v>
                </c:pt>
                <c:pt idx="925">
                  <c:v>3.8261637365968701E-2</c:v>
                </c:pt>
                <c:pt idx="926">
                  <c:v>3.9087569204772812E-2</c:v>
                </c:pt>
                <c:pt idx="927">
                  <c:v>4.006555676904236E-2</c:v>
                </c:pt>
                <c:pt idx="928">
                  <c:v>4.3832146290525911E-2</c:v>
                </c:pt>
                <c:pt idx="929">
                  <c:v>5.0732366351371648E-2</c:v>
                </c:pt>
                <c:pt idx="930">
                  <c:v>4.7662323676670712E-2</c:v>
                </c:pt>
                <c:pt idx="931">
                  <c:v>4.4733993901509145E-2</c:v>
                </c:pt>
                <c:pt idx="932">
                  <c:v>4.0216738247405424E-2</c:v>
                </c:pt>
                <c:pt idx="933">
                  <c:v>3.13342856423727E-2</c:v>
                </c:pt>
                <c:pt idx="934">
                  <c:v>3.456402783595721E-2</c:v>
                </c:pt>
                <c:pt idx="935">
                  <c:v>3.4006798589999672E-2</c:v>
                </c:pt>
                <c:pt idx="936">
                  <c:v>3.3735935875942188E-2</c:v>
                </c:pt>
                <c:pt idx="937">
                  <c:v>3.571364364582847E-2</c:v>
                </c:pt>
                <c:pt idx="938">
                  <c:v>3.5531289388028631E-2</c:v>
                </c:pt>
                <c:pt idx="939">
                  <c:v>3.3877745399997758E-2</c:v>
                </c:pt>
                <c:pt idx="940">
                  <c:v>3.4533357890982629E-2</c:v>
                </c:pt>
                <c:pt idx="941">
                  <c:v>3.4087107959786561E-2</c:v>
                </c:pt>
                <c:pt idx="942">
                  <c:v>3.1594281222886225E-2</c:v>
                </c:pt>
                <c:pt idx="943">
                  <c:v>3.1779997966630259E-2</c:v>
                </c:pt>
                <c:pt idx="944">
                  <c:v>3.2733781823826358E-2</c:v>
                </c:pt>
                <c:pt idx="945">
                  <c:v>3.0621270387669618E-2</c:v>
                </c:pt>
                <c:pt idx="946">
                  <c:v>3.3042958237221351E-2</c:v>
                </c:pt>
                <c:pt idx="947">
                  <c:v>3.3670699772573406E-2</c:v>
                </c:pt>
                <c:pt idx="948">
                  <c:v>3.1363553584099632E-2</c:v>
                </c:pt>
                <c:pt idx="949">
                  <c:v>2.9596839152786828E-2</c:v>
                </c:pt>
                <c:pt idx="950">
                  <c:v>3.0441643650440019E-2</c:v>
                </c:pt>
                <c:pt idx="951">
                  <c:v>3.0633013173196805E-2</c:v>
                </c:pt>
                <c:pt idx="952">
                  <c:v>3.0298440440181429E-2</c:v>
                </c:pt>
                <c:pt idx="953">
                  <c:v>3.0439764684771557E-2</c:v>
                </c:pt>
                <c:pt idx="954">
                  <c:v>2.7030282450598221E-2</c:v>
                </c:pt>
                <c:pt idx="955">
                  <c:v>2.7460070555203869E-2</c:v>
                </c:pt>
                <c:pt idx="956">
                  <c:v>2.6453421078348433E-2</c:v>
                </c:pt>
                <c:pt idx="957">
                  <c:v>2.6423832958733351E-2</c:v>
                </c:pt>
                <c:pt idx="958">
                  <c:v>2.5559696268312615E-2</c:v>
                </c:pt>
                <c:pt idx="959">
                  <c:v>2.3431025222353682E-2</c:v>
                </c:pt>
                <c:pt idx="960">
                  <c:v>2.3428242058788684E-2</c:v>
                </c:pt>
                <c:pt idx="961">
                  <c:v>2.529100609841094E-2</c:v>
                </c:pt>
                <c:pt idx="962">
                  <c:v>2.4519047557653693E-2</c:v>
                </c:pt>
                <c:pt idx="963">
                  <c:v>2.5443783352336515E-2</c:v>
                </c:pt>
                <c:pt idx="964">
                  <c:v>2.3426204039266409E-2</c:v>
                </c:pt>
                <c:pt idx="965">
                  <c:v>2.2155667807266854E-2</c:v>
                </c:pt>
                <c:pt idx="966">
                  <c:v>2.3162051182747757E-2</c:v>
                </c:pt>
                <c:pt idx="967">
                  <c:v>2.3077363967871894E-2</c:v>
                </c:pt>
                <c:pt idx="968">
                  <c:v>2.2508003065490299E-2</c:v>
                </c:pt>
                <c:pt idx="969">
                  <c:v>2.2134131826217145E-2</c:v>
                </c:pt>
                <c:pt idx="970">
                  <c:v>2.2241403821550956E-2</c:v>
                </c:pt>
                <c:pt idx="971">
                  <c:v>2.2703890462594706E-2</c:v>
                </c:pt>
                <c:pt idx="972">
                  <c:v>2.4944074256911607E-2</c:v>
                </c:pt>
                <c:pt idx="973">
                  <c:v>2.4518612029419393E-2</c:v>
                </c:pt>
                <c:pt idx="974">
                  <c:v>2.610360389934514E-2</c:v>
                </c:pt>
                <c:pt idx="975">
                  <c:v>3.0586189900064391E-2</c:v>
                </c:pt>
                <c:pt idx="976">
                  <c:v>3.2930599203601335E-2</c:v>
                </c:pt>
                <c:pt idx="977">
                  <c:v>3.4490655792585173E-2</c:v>
                </c:pt>
                <c:pt idx="978">
                  <c:v>3.5474921165697129E-2</c:v>
                </c:pt>
                <c:pt idx="979">
                  <c:v>3.2657558846793402E-2</c:v>
                </c:pt>
                <c:pt idx="980">
                  <c:v>3.5445463216556554E-2</c:v>
                </c:pt>
                <c:pt idx="981">
                  <c:v>3.7246122789274416E-2</c:v>
                </c:pt>
                <c:pt idx="982">
                  <c:v>3.8579481865131895E-2</c:v>
                </c:pt>
                <c:pt idx="983">
                  <c:v>4.0789124993026338E-2</c:v>
                </c:pt>
                <c:pt idx="984">
                  <c:v>4.1556713603478179E-2</c:v>
                </c:pt>
                <c:pt idx="985">
                  <c:v>4.2459702673376516E-2</c:v>
                </c:pt>
                <c:pt idx="986">
                  <c:v>4.1460937539490955E-2</c:v>
                </c:pt>
                <c:pt idx="987">
                  <c:v>4.2176227324387083E-2</c:v>
                </c:pt>
                <c:pt idx="988">
                  <c:v>3.9170105091640463E-2</c:v>
                </c:pt>
                <c:pt idx="989">
                  <c:v>3.9759049382343238E-2</c:v>
                </c:pt>
                <c:pt idx="990">
                  <c:v>4.1176951225830025E-2</c:v>
                </c:pt>
                <c:pt idx="991">
                  <c:v>3.9882181281571144E-2</c:v>
                </c:pt>
                <c:pt idx="992">
                  <c:v>4.0224684739242483E-2</c:v>
                </c:pt>
                <c:pt idx="993">
                  <c:v>4.3625935592966833E-2</c:v>
                </c:pt>
                <c:pt idx="994">
                  <c:v>4.6048133833633521E-2</c:v>
                </c:pt>
                <c:pt idx="995">
                  <c:v>4.8308628028515405E-2</c:v>
                </c:pt>
                <c:pt idx="996">
                  <c:v>5.2396034821233083E-2</c:v>
                </c:pt>
                <c:pt idx="997">
                  <c:v>5.5370456080298572E-2</c:v>
                </c:pt>
                <c:pt idx="998">
                  <c:v>5.9856681569585513E-2</c:v>
                </c:pt>
                <c:pt idx="999">
                  <c:v>6.1030353423313408E-2</c:v>
                </c:pt>
                <c:pt idx="1000">
                  <c:v>5.7831913628255516E-2</c:v>
                </c:pt>
                <c:pt idx="1001">
                  <c:v>5.5890510741984388E-2</c:v>
                </c:pt>
                <c:pt idx="1002">
                  <c:v>5.1120572034168942E-2</c:v>
                </c:pt>
                <c:pt idx="1003">
                  <c:v>5.2340344527890242E-2</c:v>
                </c:pt>
                <c:pt idx="1004">
                  <c:v>5.6374743672222886E-2</c:v>
                </c:pt>
                <c:pt idx="1005">
                  <c:v>5.7863111566546027E-2</c:v>
                </c:pt>
                <c:pt idx="1006">
                  <c:v>5.9881731641220397E-2</c:v>
                </c:pt>
                <c:pt idx="1007">
                  <c:v>6.2249254548694843E-2</c:v>
                </c:pt>
                <c:pt idx="1008">
                  <c:v>6.9118455053714903E-2</c:v>
                </c:pt>
                <c:pt idx="1009">
                  <c:v>6.8386654967866306E-2</c:v>
                </c:pt>
                <c:pt idx="1010">
                  <c:v>7.2466418085402176E-2</c:v>
                </c:pt>
                <c:pt idx="1011">
                  <c:v>7.4753642225444186E-2</c:v>
                </c:pt>
                <c:pt idx="1012">
                  <c:v>7.9671159826937177E-2</c:v>
                </c:pt>
                <c:pt idx="1013">
                  <c:v>8.5185336022581423E-2</c:v>
                </c:pt>
                <c:pt idx="1014">
                  <c:v>8.7376954727504216E-2</c:v>
                </c:pt>
                <c:pt idx="1015">
                  <c:v>8.9794261700047187E-2</c:v>
                </c:pt>
                <c:pt idx="1016">
                  <c:v>8.6859125238470211E-2</c:v>
                </c:pt>
                <c:pt idx="1017">
                  <c:v>9.0716112767894916E-2</c:v>
                </c:pt>
                <c:pt idx="1018">
                  <c:v>9.1208162231555312E-2</c:v>
                </c:pt>
                <c:pt idx="1019">
                  <c:v>9.2675779748771059E-2</c:v>
                </c:pt>
                <c:pt idx="1020">
                  <c:v>8.9722687162738721E-2</c:v>
                </c:pt>
                <c:pt idx="1021">
                  <c:v>8.7112828330829395E-2</c:v>
                </c:pt>
                <c:pt idx="1022">
                  <c:v>8.9062980733627409E-2</c:v>
                </c:pt>
                <c:pt idx="1023">
                  <c:v>9.2281878862634698E-2</c:v>
                </c:pt>
                <c:pt idx="1024">
                  <c:v>9.6161012319521566E-2</c:v>
                </c:pt>
                <c:pt idx="1025">
                  <c:v>9.625356457243521E-2</c:v>
                </c:pt>
                <c:pt idx="1026">
                  <c:v>0.1004305062328192</c:v>
                </c:pt>
                <c:pt idx="1027">
                  <c:v>9.6332899740407874E-2</c:v>
                </c:pt>
                <c:pt idx="1028">
                  <c:v>9.9469570742256694E-2</c:v>
                </c:pt>
                <c:pt idx="1029">
                  <c:v>0.10005696463417489</c:v>
                </c:pt>
                <c:pt idx="1030">
                  <c:v>9.505640042629937E-2</c:v>
                </c:pt>
                <c:pt idx="1031">
                  <c:v>9.9737178249863445E-2</c:v>
                </c:pt>
                <c:pt idx="1032">
                  <c:v>9.5270799047854099E-2</c:v>
                </c:pt>
                <c:pt idx="1033">
                  <c:v>9.8335818205352865E-2</c:v>
                </c:pt>
                <c:pt idx="1034">
                  <c:v>9.5389406648236322E-2</c:v>
                </c:pt>
                <c:pt idx="1035">
                  <c:v>8.8115600848094472E-2</c:v>
                </c:pt>
                <c:pt idx="1036">
                  <c:v>8.2983678697655133E-2</c:v>
                </c:pt>
                <c:pt idx="1037">
                  <c:v>6.9334039432408803E-2</c:v>
                </c:pt>
                <c:pt idx="1038">
                  <c:v>6.8034593931278226E-2</c:v>
                </c:pt>
                <c:pt idx="1039">
                  <c:v>5.9749723785993761E-2</c:v>
                </c:pt>
                <c:pt idx="1040">
                  <c:v>5.1663897425140409E-2</c:v>
                </c:pt>
                <c:pt idx="1041">
                  <c:v>5.5637159457948226E-2</c:v>
                </c:pt>
                <c:pt idx="1042">
                  <c:v>5.1419434839723943E-2</c:v>
                </c:pt>
                <c:pt idx="1043">
                  <c:v>5.5176881250450199E-2</c:v>
                </c:pt>
                <c:pt idx="1044">
                  <c:v>5.944671129090421E-2</c:v>
                </c:pt>
                <c:pt idx="1045">
                  <c:v>6.2237349698308561E-2</c:v>
                </c:pt>
                <c:pt idx="1046">
                  <c:v>6.3204392868310019E-2</c:v>
                </c:pt>
                <c:pt idx="1047">
                  <c:v>6.0202539856931331E-2</c:v>
                </c:pt>
                <c:pt idx="1048">
                  <c:v>6.0849358077938537E-2</c:v>
                </c:pt>
                <c:pt idx="1049">
                  <c:v>5.6114243980046538E-2</c:v>
                </c:pt>
                <c:pt idx="1050">
                  <c:v>5.6990251707803835E-2</c:v>
                </c:pt>
                <c:pt idx="1051">
                  <c:v>7.0519934878730914E-2</c:v>
                </c:pt>
                <c:pt idx="1052">
                  <c:v>7.9660073101461101E-2</c:v>
                </c:pt>
                <c:pt idx="1053">
                  <c:v>8.3656616579155851E-2</c:v>
                </c:pt>
                <c:pt idx="1054">
                  <c:v>8.332242507469409E-2</c:v>
                </c:pt>
                <c:pt idx="1055">
                  <c:v>7.6665037687064466E-2</c:v>
                </c:pt>
                <c:pt idx="1056">
                  <c:v>6.8900461426324264E-2</c:v>
                </c:pt>
                <c:pt idx="1057">
                  <c:v>6.817158020176764E-2</c:v>
                </c:pt>
                <c:pt idx="1058">
                  <c:v>7.0702843294289108E-2</c:v>
                </c:pt>
                <c:pt idx="1059">
                  <c:v>6.8330478877753259E-2</c:v>
                </c:pt>
                <c:pt idx="1060">
                  <c:v>6.18703066895612E-2</c:v>
                </c:pt>
                <c:pt idx="1061">
                  <c:v>5.7679410667041853E-2</c:v>
                </c:pt>
                <c:pt idx="1062">
                  <c:v>5.491173217425227E-2</c:v>
                </c:pt>
                <c:pt idx="1063">
                  <c:v>5.522613064769144E-2</c:v>
                </c:pt>
                <c:pt idx="1064">
                  <c:v>5.9811098809801629E-2</c:v>
                </c:pt>
                <c:pt idx="1065">
                  <c:v>6.1463456247359341E-2</c:v>
                </c:pt>
                <c:pt idx="1066">
                  <c:v>5.9608969678510981E-2</c:v>
                </c:pt>
                <c:pt idx="1067">
                  <c:v>5.544627191665772E-2</c:v>
                </c:pt>
                <c:pt idx="1068">
                  <c:v>5.6143992069188894E-2</c:v>
                </c:pt>
                <c:pt idx="1069">
                  <c:v>5.2432362594195842E-2</c:v>
                </c:pt>
                <c:pt idx="1070">
                  <c:v>5.4194134036213225E-2</c:v>
                </c:pt>
                <c:pt idx="1071">
                  <c:v>5.484456359366334E-2</c:v>
                </c:pt>
                <c:pt idx="1072">
                  <c:v>5.6511804662041018E-2</c:v>
                </c:pt>
                <c:pt idx="1073">
                  <c:v>5.6292489672091078E-2</c:v>
                </c:pt>
                <c:pt idx="1074">
                  <c:v>5.4998105508983527E-2</c:v>
                </c:pt>
                <c:pt idx="1075">
                  <c:v>5.7938489677021948E-2</c:v>
                </c:pt>
                <c:pt idx="1076">
                  <c:v>5.0854435782393195E-2</c:v>
                </c:pt>
                <c:pt idx="1077">
                  <c:v>5.3080652366682218E-2</c:v>
                </c:pt>
                <c:pt idx="1078">
                  <c:v>5.2436923166993915E-2</c:v>
                </c:pt>
                <c:pt idx="1079">
                  <c:v>4.8315141912117124E-2</c:v>
                </c:pt>
                <c:pt idx="1080">
                  <c:v>4.9384151745244492E-2</c:v>
                </c:pt>
                <c:pt idx="1081">
                  <c:v>4.7347961077828571E-2</c:v>
                </c:pt>
                <c:pt idx="1082">
                  <c:v>4.7785810036874585E-2</c:v>
                </c:pt>
                <c:pt idx="1083">
                  <c:v>4.9995860541668213E-2</c:v>
                </c:pt>
                <c:pt idx="1084">
                  <c:v>5.4324477554046569E-2</c:v>
                </c:pt>
                <c:pt idx="1085">
                  <c:v>5.5413299169099331E-2</c:v>
                </c:pt>
                <c:pt idx="1086">
                  <c:v>5.8488655794750724E-2</c:v>
                </c:pt>
                <c:pt idx="1087">
                  <c:v>5.8101913672023539E-2</c:v>
                </c:pt>
                <c:pt idx="1088">
                  <c:v>6.1885603590268415E-2</c:v>
                </c:pt>
                <c:pt idx="1089">
                  <c:v>6.6329708527029352E-2</c:v>
                </c:pt>
                <c:pt idx="1090">
                  <c:v>6.6597329231401881E-2</c:v>
                </c:pt>
                <c:pt idx="1091">
                  <c:v>6.9535165311132185E-2</c:v>
                </c:pt>
                <c:pt idx="1092">
                  <c:v>6.3152066276552565E-2</c:v>
                </c:pt>
                <c:pt idx="1093">
                  <c:v>6.2312370694488126E-2</c:v>
                </c:pt>
                <c:pt idx="1094">
                  <c:v>5.7492171188835636E-2</c:v>
                </c:pt>
                <c:pt idx="1095">
                  <c:v>5.4735507552625393E-2</c:v>
                </c:pt>
                <c:pt idx="1096">
                  <c:v>5.7121801828232177E-2</c:v>
                </c:pt>
                <c:pt idx="1097">
                  <c:v>5.6528721183692468E-2</c:v>
                </c:pt>
                <c:pt idx="1098">
                  <c:v>5.7597903693286961E-2</c:v>
                </c:pt>
                <c:pt idx="1099">
                  <c:v>5.4878207175610087E-2</c:v>
                </c:pt>
                <c:pt idx="1100">
                  <c:v>5.1930246504555827E-2</c:v>
                </c:pt>
                <c:pt idx="1101">
                  <c:v>4.6091303486335257E-2</c:v>
                </c:pt>
                <c:pt idx="1102">
                  <c:v>4.3502664910998856E-2</c:v>
                </c:pt>
                <c:pt idx="1103">
                  <c:v>4.529971711174164E-2</c:v>
                </c:pt>
                <c:pt idx="1104">
                  <c:v>4.5187767957541571E-2</c:v>
                </c:pt>
                <c:pt idx="1105">
                  <c:v>4.5594604396475558E-2</c:v>
                </c:pt>
                <c:pt idx="1106">
                  <c:v>4.4781326512801409E-2</c:v>
                </c:pt>
                <c:pt idx="1107">
                  <c:v>4.385094775511475E-2</c:v>
                </c:pt>
                <c:pt idx="1108">
                  <c:v>4.144568561653212E-2</c:v>
                </c:pt>
                <c:pt idx="1109">
                  <c:v>4.2966412620084549E-2</c:v>
                </c:pt>
                <c:pt idx="1110">
                  <c:v>4.3343715435585982E-2</c:v>
                </c:pt>
                <c:pt idx="1111">
                  <c:v>4.062020849735673E-2</c:v>
                </c:pt>
                <c:pt idx="1112">
                  <c:v>3.9514665501652869E-2</c:v>
                </c:pt>
                <c:pt idx="1113">
                  <c:v>3.2391163666470234E-2</c:v>
                </c:pt>
                <c:pt idx="1114">
                  <c:v>3.0972731404414734E-2</c:v>
                </c:pt>
                <c:pt idx="1115">
                  <c:v>3.0975657141294702E-2</c:v>
                </c:pt>
                <c:pt idx="1116">
                  <c:v>3.3508398738129851E-2</c:v>
                </c:pt>
                <c:pt idx="1117">
                  <c:v>3.7320198113815074E-2</c:v>
                </c:pt>
                <c:pt idx="1118">
                  <c:v>3.6925549487032236E-2</c:v>
                </c:pt>
                <c:pt idx="1119">
                  <c:v>3.6480995819826612E-2</c:v>
                </c:pt>
                <c:pt idx="1120">
                  <c:v>3.4394549528583958E-2</c:v>
                </c:pt>
                <c:pt idx="1121">
                  <c:v>3.7428663782614245E-2</c:v>
                </c:pt>
                <c:pt idx="1122">
                  <c:v>3.5738234738903862E-2</c:v>
                </c:pt>
                <c:pt idx="1123">
                  <c:v>4.0058258717687562E-2</c:v>
                </c:pt>
                <c:pt idx="1124">
                  <c:v>4.3473996331699065E-2</c:v>
                </c:pt>
                <c:pt idx="1125">
                  <c:v>4.1953082248128312E-2</c:v>
                </c:pt>
                <c:pt idx="1126">
                  <c:v>4.5006335863519722E-2</c:v>
                </c:pt>
                <c:pt idx="1127">
                  <c:v>4.0694309684921638E-2</c:v>
                </c:pt>
                <c:pt idx="1128">
                  <c:v>3.970854065911799E-2</c:v>
                </c:pt>
                <c:pt idx="1129">
                  <c:v>4.3969678399043893E-2</c:v>
                </c:pt>
                <c:pt idx="1130">
                  <c:v>4.3083028188121715E-2</c:v>
                </c:pt>
                <c:pt idx="1131">
                  <c:v>4.8264163336797554E-2</c:v>
                </c:pt>
                <c:pt idx="1132">
                  <c:v>4.9936848020298533E-2</c:v>
                </c:pt>
                <c:pt idx="1133">
                  <c:v>4.6427559949944311E-2</c:v>
                </c:pt>
                <c:pt idx="1134">
                  <c:v>4.6783676795029983E-2</c:v>
                </c:pt>
                <c:pt idx="1135">
                  <c:v>4.2231984094194201E-2</c:v>
                </c:pt>
                <c:pt idx="1136">
                  <c:v>3.7892803520612021E-2</c:v>
                </c:pt>
                <c:pt idx="1137">
                  <c:v>3.379983704384551E-2</c:v>
                </c:pt>
                <c:pt idx="1138">
                  <c:v>4.0372968266702121E-2</c:v>
                </c:pt>
                <c:pt idx="1139">
                  <c:v>4.4884278363804916E-2</c:v>
                </c:pt>
                <c:pt idx="1140">
                  <c:v>4.9520568145844782E-2</c:v>
                </c:pt>
                <c:pt idx="1141">
                  <c:v>5.6847012042312052E-2</c:v>
                </c:pt>
                <c:pt idx="1142">
                  <c:v>5.3648286701850935E-2</c:v>
                </c:pt>
                <c:pt idx="1143">
                  <c:v>5.2838548471144844E-2</c:v>
                </c:pt>
                <c:pt idx="1144">
                  <c:v>5.5399706376601868E-2</c:v>
                </c:pt>
                <c:pt idx="1145">
                  <c:v>5.2445700779131486E-2</c:v>
                </c:pt>
                <c:pt idx="1146">
                  <c:v>5.5309819279731137E-2</c:v>
                </c:pt>
                <c:pt idx="1147">
                  <c:v>5.7754049662691001E-2</c:v>
                </c:pt>
                <c:pt idx="1148">
                  <c:v>5.3135800352905736E-2</c:v>
                </c:pt>
                <c:pt idx="1149">
                  <c:v>5.1283761449927627E-2</c:v>
                </c:pt>
                <c:pt idx="1150">
                  <c:v>5.0609594651289613E-2</c:v>
                </c:pt>
                <c:pt idx="1151">
                  <c:v>4.7900595634338794E-2</c:v>
                </c:pt>
                <c:pt idx="1152">
                  <c:v>4.7035667132851733E-2</c:v>
                </c:pt>
                <c:pt idx="1153">
                  <c:v>4.4758386677839677E-2</c:v>
                </c:pt>
                <c:pt idx="1154">
                  <c:v>4.8228578377710177E-2</c:v>
                </c:pt>
                <c:pt idx="1155">
                  <c:v>4.7737818615977777E-2</c:v>
                </c:pt>
                <c:pt idx="1156">
                  <c:v>4.7482318470609658E-2</c:v>
                </c:pt>
                <c:pt idx="1157">
                  <c:v>4.905377575058581E-2</c:v>
                </c:pt>
                <c:pt idx="1158">
                  <c:v>4.781021637409863E-2</c:v>
                </c:pt>
                <c:pt idx="1159">
                  <c:v>5.3553162279729977E-2</c:v>
                </c:pt>
                <c:pt idx="1160">
                  <c:v>5.5512076514415379E-2</c:v>
                </c:pt>
                <c:pt idx="1161">
                  <c:v>6.2334977665198327E-2</c:v>
                </c:pt>
                <c:pt idx="1162">
                  <c:v>5.6032608194731361E-2</c:v>
                </c:pt>
              </c:numCache>
            </c:numRef>
          </c:val>
          <c:extLst>
            <c:ext xmlns:c16="http://schemas.microsoft.com/office/drawing/2014/chart" uri="{C3380CC4-5D6E-409C-BE32-E72D297353CC}">
              <c16:uniqueId val="{00000000-2B5F-4852-990D-D4FC3BD1DE07}"/>
            </c:ext>
          </c:extLst>
        </c:ser>
        <c:ser>
          <c:idx val="5"/>
          <c:order val="2"/>
          <c:tx>
            <c:strRef>
              <c:f>'Finansiel stressindikator'!$G$7</c:f>
              <c:strCache>
                <c:ptCount val="1"/>
                <c:pt idx="0">
                  <c:v>Banksektoren</c:v>
                </c:pt>
              </c:strCache>
            </c:strRef>
          </c:tx>
          <c:spPr>
            <a:solidFill>
              <a:schemeClr val="accent2"/>
            </a:solidFill>
          </c:spPr>
          <c:cat>
            <c:numRef>
              <c:f>'Finansiel stressindikator'!$A$8:$A$1170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'Finansiel stressindikator'!$G$8:$G$1170</c:f>
              <c:numCache>
                <c:formatCode>0,000</c:formatCode>
                <c:ptCount val="1163"/>
                <c:pt idx="0">
                  <c:v>0.13147239975853672</c:v>
                </c:pt>
                <c:pt idx="1">
                  <c:v>0.13202183172855919</c:v>
                </c:pt>
                <c:pt idx="2">
                  <c:v>0.14022204400754124</c:v>
                </c:pt>
                <c:pt idx="3">
                  <c:v>0.15233310491193813</c:v>
                </c:pt>
                <c:pt idx="4">
                  <c:v>0.15989473622440889</c:v>
                </c:pt>
                <c:pt idx="5">
                  <c:v>0.16158699695296025</c:v>
                </c:pt>
                <c:pt idx="6">
                  <c:v>0.15454748847493024</c:v>
                </c:pt>
                <c:pt idx="7">
                  <c:v>0.16073111951067298</c:v>
                </c:pt>
                <c:pt idx="8">
                  <c:v>0.16272661058044188</c:v>
                </c:pt>
                <c:pt idx="9">
                  <c:v>0.16039645986779544</c:v>
                </c:pt>
                <c:pt idx="10">
                  <c:v>0.15371916865265112</c:v>
                </c:pt>
                <c:pt idx="11">
                  <c:v>0.12832478387134755</c:v>
                </c:pt>
                <c:pt idx="12">
                  <c:v>0.11504679941839391</c:v>
                </c:pt>
                <c:pt idx="13">
                  <c:v>0.11100940248718086</c:v>
                </c:pt>
                <c:pt idx="14">
                  <c:v>0.11497139211820559</c:v>
                </c:pt>
                <c:pt idx="15">
                  <c:v>0.13620220593981636</c:v>
                </c:pt>
                <c:pt idx="16">
                  <c:v>0.13190633398131962</c:v>
                </c:pt>
                <c:pt idx="17">
                  <c:v>0.12206130779192133</c:v>
                </c:pt>
                <c:pt idx="18">
                  <c:v>0.12224670309874483</c:v>
                </c:pt>
                <c:pt idx="19">
                  <c:v>0.11780986007641127</c:v>
                </c:pt>
                <c:pt idx="20">
                  <c:v>0.12136871516592609</c:v>
                </c:pt>
                <c:pt idx="21">
                  <c:v>0.12009362784986483</c:v>
                </c:pt>
                <c:pt idx="22">
                  <c:v>0.11971892973223022</c:v>
                </c:pt>
                <c:pt idx="23">
                  <c:v>0.10799879607375891</c:v>
                </c:pt>
                <c:pt idx="24">
                  <c:v>0.10355532603854296</c:v>
                </c:pt>
                <c:pt idx="25">
                  <c:v>0.1091398803725214</c:v>
                </c:pt>
                <c:pt idx="26">
                  <c:v>0.10314911014581379</c:v>
                </c:pt>
                <c:pt idx="27">
                  <c:v>9.6704745426815619E-2</c:v>
                </c:pt>
                <c:pt idx="28">
                  <c:v>0.10080214170215929</c:v>
                </c:pt>
                <c:pt idx="29">
                  <c:v>9.8440786963081797E-2</c:v>
                </c:pt>
                <c:pt idx="30">
                  <c:v>0.10801569230784194</c:v>
                </c:pt>
                <c:pt idx="31">
                  <c:v>0.10693981977709224</c:v>
                </c:pt>
                <c:pt idx="32">
                  <c:v>0.10542083963565316</c:v>
                </c:pt>
                <c:pt idx="33">
                  <c:v>0.10562041141557847</c:v>
                </c:pt>
                <c:pt idx="34">
                  <c:v>8.9431244892713216E-2</c:v>
                </c:pt>
                <c:pt idx="35">
                  <c:v>8.9781984779658611E-2</c:v>
                </c:pt>
                <c:pt idx="36">
                  <c:v>8.8475175086750943E-2</c:v>
                </c:pt>
                <c:pt idx="37">
                  <c:v>8.4033741077242305E-2</c:v>
                </c:pt>
                <c:pt idx="38">
                  <c:v>8.7848854424775538E-2</c:v>
                </c:pt>
                <c:pt idx="39">
                  <c:v>8.9342727541987438E-2</c:v>
                </c:pt>
                <c:pt idx="40">
                  <c:v>8.430695767810166E-2</c:v>
                </c:pt>
                <c:pt idx="41">
                  <c:v>8.3774287996929556E-2</c:v>
                </c:pt>
                <c:pt idx="42">
                  <c:v>8.2232451006606908E-2</c:v>
                </c:pt>
                <c:pt idx="43">
                  <c:v>7.6611821720417667E-2</c:v>
                </c:pt>
                <c:pt idx="44">
                  <c:v>7.2128696511470997E-2</c:v>
                </c:pt>
                <c:pt idx="45">
                  <c:v>6.7541170478358364E-2</c:v>
                </c:pt>
                <c:pt idx="46">
                  <c:v>6.2303102025487896E-2</c:v>
                </c:pt>
                <c:pt idx="47">
                  <c:v>6.5740919211066076E-2</c:v>
                </c:pt>
                <c:pt idx="48">
                  <c:v>6.9513497717049802E-2</c:v>
                </c:pt>
                <c:pt idx="49">
                  <c:v>7.0096483786609237E-2</c:v>
                </c:pt>
                <c:pt idx="50">
                  <c:v>7.6209024221326069E-2</c:v>
                </c:pt>
                <c:pt idx="51">
                  <c:v>7.4133876071092147E-2</c:v>
                </c:pt>
                <c:pt idx="52">
                  <c:v>7.2845125661090304E-2</c:v>
                </c:pt>
                <c:pt idx="53">
                  <c:v>7.7671930256525676E-2</c:v>
                </c:pt>
                <c:pt idx="54">
                  <c:v>7.280371393499957E-2</c:v>
                </c:pt>
                <c:pt idx="55">
                  <c:v>7.3023583325853153E-2</c:v>
                </c:pt>
                <c:pt idx="56">
                  <c:v>7.2463172962548408E-2</c:v>
                </c:pt>
                <c:pt idx="57">
                  <c:v>6.6657600639359257E-2</c:v>
                </c:pt>
                <c:pt idx="58">
                  <c:v>6.6318852562285438E-2</c:v>
                </c:pt>
                <c:pt idx="59">
                  <c:v>6.6634778019395116E-2</c:v>
                </c:pt>
                <c:pt idx="60">
                  <c:v>6.8295228185740159E-2</c:v>
                </c:pt>
                <c:pt idx="61">
                  <c:v>7.4058113542745135E-2</c:v>
                </c:pt>
                <c:pt idx="62">
                  <c:v>7.6194666419335144E-2</c:v>
                </c:pt>
                <c:pt idx="63">
                  <c:v>7.3503420608721268E-2</c:v>
                </c:pt>
                <c:pt idx="64">
                  <c:v>6.7326357811318724E-2</c:v>
                </c:pt>
                <c:pt idx="65">
                  <c:v>5.7145995908327273E-2</c:v>
                </c:pt>
                <c:pt idx="66">
                  <c:v>5.1398390142068581E-2</c:v>
                </c:pt>
                <c:pt idx="67">
                  <c:v>5.4444511970062781E-2</c:v>
                </c:pt>
                <c:pt idx="68">
                  <c:v>5.8233195301238688E-2</c:v>
                </c:pt>
                <c:pt idx="69">
                  <c:v>6.6662815047974763E-2</c:v>
                </c:pt>
                <c:pt idx="70">
                  <c:v>6.4998013121960588E-2</c:v>
                </c:pt>
                <c:pt idx="71">
                  <c:v>5.5529295032354681E-2</c:v>
                </c:pt>
                <c:pt idx="72">
                  <c:v>4.9711288546967693E-2</c:v>
                </c:pt>
                <c:pt idx="73">
                  <c:v>4.2593038673765377E-2</c:v>
                </c:pt>
                <c:pt idx="74">
                  <c:v>4.035409518111184E-2</c:v>
                </c:pt>
                <c:pt idx="75">
                  <c:v>4.277303965347784E-2</c:v>
                </c:pt>
                <c:pt idx="76">
                  <c:v>3.8649629630089333E-2</c:v>
                </c:pt>
                <c:pt idx="77">
                  <c:v>3.8611053033203793E-2</c:v>
                </c:pt>
                <c:pt idx="78">
                  <c:v>3.9983069122311379E-2</c:v>
                </c:pt>
                <c:pt idx="79">
                  <c:v>4.0186796181553533E-2</c:v>
                </c:pt>
                <c:pt idx="80">
                  <c:v>4.3632621073939788E-2</c:v>
                </c:pt>
                <c:pt idx="81">
                  <c:v>4.1899061813231699E-2</c:v>
                </c:pt>
                <c:pt idx="82">
                  <c:v>4.698810319954641E-2</c:v>
                </c:pt>
                <c:pt idx="83">
                  <c:v>4.3078817939604289E-2</c:v>
                </c:pt>
                <c:pt idx="84">
                  <c:v>4.0579568584128992E-2</c:v>
                </c:pt>
                <c:pt idx="85">
                  <c:v>3.6078473398199716E-2</c:v>
                </c:pt>
                <c:pt idx="86">
                  <c:v>2.6735022406147918E-2</c:v>
                </c:pt>
                <c:pt idx="87">
                  <c:v>2.6307539782580758E-2</c:v>
                </c:pt>
                <c:pt idx="88">
                  <c:v>2.8625131641474399E-2</c:v>
                </c:pt>
                <c:pt idx="89">
                  <c:v>2.7349052598941243E-2</c:v>
                </c:pt>
                <c:pt idx="90">
                  <c:v>2.4462545582715448E-2</c:v>
                </c:pt>
                <c:pt idx="91">
                  <c:v>2.1509327297535442E-2</c:v>
                </c:pt>
                <c:pt idx="92">
                  <c:v>2.6273415474142012E-2</c:v>
                </c:pt>
                <c:pt idx="93">
                  <c:v>3.1944752087326979E-2</c:v>
                </c:pt>
                <c:pt idx="94">
                  <c:v>3.217070222997738E-2</c:v>
                </c:pt>
                <c:pt idx="95">
                  <c:v>3.0225451560884648E-2</c:v>
                </c:pt>
                <c:pt idx="96">
                  <c:v>1.803676087068112E-2</c:v>
                </c:pt>
                <c:pt idx="97">
                  <c:v>1.9730543036538761E-2</c:v>
                </c:pt>
                <c:pt idx="98">
                  <c:v>2.4696230822786259E-2</c:v>
                </c:pt>
                <c:pt idx="99">
                  <c:v>3.2469922180214106E-2</c:v>
                </c:pt>
                <c:pt idx="100">
                  <c:v>3.5352197428845863E-2</c:v>
                </c:pt>
                <c:pt idx="101">
                  <c:v>2.702739075209197E-2</c:v>
                </c:pt>
                <c:pt idx="102">
                  <c:v>2.2164983431497341E-2</c:v>
                </c:pt>
                <c:pt idx="103">
                  <c:v>1.6597140109131107E-2</c:v>
                </c:pt>
                <c:pt idx="104">
                  <c:v>1.5222896296276371E-2</c:v>
                </c:pt>
                <c:pt idx="105">
                  <c:v>1.7014280392058871E-2</c:v>
                </c:pt>
                <c:pt idx="106">
                  <c:v>1.8379933994661223E-2</c:v>
                </c:pt>
                <c:pt idx="107">
                  <c:v>1.7705919970435614E-2</c:v>
                </c:pt>
                <c:pt idx="108">
                  <c:v>1.6683438946079231E-2</c:v>
                </c:pt>
                <c:pt idx="109">
                  <c:v>1.6264393011384097E-2</c:v>
                </c:pt>
                <c:pt idx="110">
                  <c:v>1.6256077918512461E-2</c:v>
                </c:pt>
                <c:pt idx="111">
                  <c:v>1.6767576051620655E-2</c:v>
                </c:pt>
                <c:pt idx="112">
                  <c:v>2.2044922529600629E-2</c:v>
                </c:pt>
                <c:pt idx="113">
                  <c:v>2.6384131967914302E-2</c:v>
                </c:pt>
                <c:pt idx="114">
                  <c:v>3.0106800316047171E-2</c:v>
                </c:pt>
                <c:pt idx="115">
                  <c:v>3.0324596559916525E-2</c:v>
                </c:pt>
                <c:pt idx="116">
                  <c:v>2.7053015624263738E-2</c:v>
                </c:pt>
                <c:pt idx="117">
                  <c:v>2.248172685694147E-2</c:v>
                </c:pt>
                <c:pt idx="118">
                  <c:v>3.7060305380541128E-2</c:v>
                </c:pt>
                <c:pt idx="119">
                  <c:v>4.5730202777409641E-2</c:v>
                </c:pt>
                <c:pt idx="120">
                  <c:v>5.5234550379932995E-2</c:v>
                </c:pt>
                <c:pt idx="121">
                  <c:v>5.5210856645339361E-2</c:v>
                </c:pt>
                <c:pt idx="122">
                  <c:v>4.2071746184349106E-2</c:v>
                </c:pt>
                <c:pt idx="123">
                  <c:v>3.3750455786729222E-2</c:v>
                </c:pt>
                <c:pt idx="124">
                  <c:v>3.1778578020810251E-2</c:v>
                </c:pt>
                <c:pt idx="125">
                  <c:v>3.4545322566527009E-2</c:v>
                </c:pt>
                <c:pt idx="126">
                  <c:v>2.9714473594585594E-2</c:v>
                </c:pt>
                <c:pt idx="127">
                  <c:v>2.9862764163443151E-2</c:v>
                </c:pt>
                <c:pt idx="128">
                  <c:v>2.6113331121455953E-2</c:v>
                </c:pt>
                <c:pt idx="129">
                  <c:v>2.2206654199145769E-2</c:v>
                </c:pt>
                <c:pt idx="130">
                  <c:v>2.2695451066804949E-2</c:v>
                </c:pt>
                <c:pt idx="131">
                  <c:v>2.0276100855139673E-2</c:v>
                </c:pt>
                <c:pt idx="132">
                  <c:v>1.3048181237404699E-2</c:v>
                </c:pt>
                <c:pt idx="133">
                  <c:v>1.4783448953226228E-2</c:v>
                </c:pt>
                <c:pt idx="134">
                  <c:v>1.1689758427014738E-2</c:v>
                </c:pt>
                <c:pt idx="135">
                  <c:v>1.4732157218056083E-2</c:v>
                </c:pt>
                <c:pt idx="136">
                  <c:v>1.7528908726706833E-2</c:v>
                </c:pt>
                <c:pt idx="137">
                  <c:v>1.4207086914726268E-2</c:v>
                </c:pt>
                <c:pt idx="138">
                  <c:v>1.3368936475092798E-2</c:v>
                </c:pt>
                <c:pt idx="139">
                  <c:v>1.0222633138879927E-2</c:v>
                </c:pt>
                <c:pt idx="140">
                  <c:v>7.2798064589702175E-3</c:v>
                </c:pt>
                <c:pt idx="141">
                  <c:v>7.7336938598469643E-3</c:v>
                </c:pt>
                <c:pt idx="142">
                  <c:v>8.3716053292114956E-3</c:v>
                </c:pt>
                <c:pt idx="143">
                  <c:v>1.0155885235855198E-2</c:v>
                </c:pt>
                <c:pt idx="144">
                  <c:v>1.355756823378142E-2</c:v>
                </c:pt>
                <c:pt idx="145">
                  <c:v>1.2820009143919051E-2</c:v>
                </c:pt>
                <c:pt idx="146">
                  <c:v>1.8228056720436026E-2</c:v>
                </c:pt>
                <c:pt idx="147">
                  <c:v>1.7834078418875628E-2</c:v>
                </c:pt>
                <c:pt idx="148">
                  <c:v>1.606665047935003E-2</c:v>
                </c:pt>
                <c:pt idx="149">
                  <c:v>1.7509632876698017E-2</c:v>
                </c:pt>
                <c:pt idx="150">
                  <c:v>1.1171170893909226E-2</c:v>
                </c:pt>
                <c:pt idx="151">
                  <c:v>8.8349833945939107E-3</c:v>
                </c:pt>
                <c:pt idx="152">
                  <c:v>8.5465130814689864E-3</c:v>
                </c:pt>
                <c:pt idx="153">
                  <c:v>5.9944849795744888E-3</c:v>
                </c:pt>
                <c:pt idx="154">
                  <c:v>7.0892706028605774E-3</c:v>
                </c:pt>
                <c:pt idx="155">
                  <c:v>7.3244543272319006E-3</c:v>
                </c:pt>
                <c:pt idx="156">
                  <c:v>6.7137634827725201E-3</c:v>
                </c:pt>
                <c:pt idx="157">
                  <c:v>1.0077620384937364E-2</c:v>
                </c:pt>
                <c:pt idx="158">
                  <c:v>9.7211635344751236E-3</c:v>
                </c:pt>
                <c:pt idx="159">
                  <c:v>1.359582731394619E-2</c:v>
                </c:pt>
                <c:pt idx="160">
                  <c:v>1.3199319629635543E-2</c:v>
                </c:pt>
                <c:pt idx="161">
                  <c:v>1.1876690086335157E-2</c:v>
                </c:pt>
                <c:pt idx="162">
                  <c:v>1.2031237409403171E-2</c:v>
                </c:pt>
                <c:pt idx="163">
                  <c:v>1.1063024430718958E-2</c:v>
                </c:pt>
                <c:pt idx="164">
                  <c:v>1.031644849521755E-2</c:v>
                </c:pt>
                <c:pt idx="165">
                  <c:v>9.6314404465693438E-3</c:v>
                </c:pt>
                <c:pt idx="166">
                  <c:v>1.2724061306687755E-2</c:v>
                </c:pt>
                <c:pt idx="167">
                  <c:v>1.4365381608859121E-2</c:v>
                </c:pt>
                <c:pt idx="168">
                  <c:v>1.9595092897939963E-2</c:v>
                </c:pt>
                <c:pt idx="169">
                  <c:v>2.2369788285994056E-2</c:v>
                </c:pt>
                <c:pt idx="170">
                  <c:v>1.9510611738523542E-2</c:v>
                </c:pt>
                <c:pt idx="171">
                  <c:v>1.7687005850845462E-2</c:v>
                </c:pt>
                <c:pt idx="172">
                  <c:v>1.4579003307081414E-2</c:v>
                </c:pt>
                <c:pt idx="173">
                  <c:v>2.6936119470597937E-2</c:v>
                </c:pt>
                <c:pt idx="174">
                  <c:v>3.9172395191456037E-2</c:v>
                </c:pt>
                <c:pt idx="175">
                  <c:v>4.5337849421947192E-2</c:v>
                </c:pt>
                <c:pt idx="176">
                  <c:v>5.8539297396896603E-2</c:v>
                </c:pt>
                <c:pt idx="177">
                  <c:v>5.3930936616047691E-2</c:v>
                </c:pt>
                <c:pt idx="178">
                  <c:v>4.3880864863641358E-2</c:v>
                </c:pt>
                <c:pt idx="179">
                  <c:v>4.667899997848507E-2</c:v>
                </c:pt>
                <c:pt idx="180">
                  <c:v>3.5238399943314118E-2</c:v>
                </c:pt>
                <c:pt idx="181">
                  <c:v>2.670815482382756E-2</c:v>
                </c:pt>
                <c:pt idx="182">
                  <c:v>3.1965474759565342E-2</c:v>
                </c:pt>
                <c:pt idx="183">
                  <c:v>2.2026850996621522E-2</c:v>
                </c:pt>
                <c:pt idx="184">
                  <c:v>2.4767460742135317E-2</c:v>
                </c:pt>
                <c:pt idx="185">
                  <c:v>2.4311952876843915E-2</c:v>
                </c:pt>
                <c:pt idx="186">
                  <c:v>1.9179520678080542E-2</c:v>
                </c:pt>
                <c:pt idx="187">
                  <c:v>1.9484166111978226E-2</c:v>
                </c:pt>
                <c:pt idx="188">
                  <c:v>1.683978642716016E-2</c:v>
                </c:pt>
                <c:pt idx="189">
                  <c:v>1.7536711886863888E-2</c:v>
                </c:pt>
                <c:pt idx="190">
                  <c:v>1.8331431227036631E-2</c:v>
                </c:pt>
                <c:pt idx="191">
                  <c:v>2.0085003466219428E-2</c:v>
                </c:pt>
                <c:pt idx="192">
                  <c:v>2.0520769378856156E-2</c:v>
                </c:pt>
                <c:pt idx="193">
                  <c:v>2.2167560231562231E-2</c:v>
                </c:pt>
                <c:pt idx="194">
                  <c:v>1.9781974207119708E-2</c:v>
                </c:pt>
                <c:pt idx="195">
                  <c:v>1.6342054989170286E-2</c:v>
                </c:pt>
                <c:pt idx="196">
                  <c:v>1.7499138188654603E-2</c:v>
                </c:pt>
                <c:pt idx="197">
                  <c:v>1.5800712986990102E-2</c:v>
                </c:pt>
                <c:pt idx="198">
                  <c:v>1.67908432239166E-2</c:v>
                </c:pt>
                <c:pt idx="199">
                  <c:v>1.8299659413951209E-2</c:v>
                </c:pt>
                <c:pt idx="200">
                  <c:v>1.4850233949295907E-2</c:v>
                </c:pt>
                <c:pt idx="201">
                  <c:v>1.8159624479828055E-2</c:v>
                </c:pt>
                <c:pt idx="202">
                  <c:v>1.7629081254216375E-2</c:v>
                </c:pt>
                <c:pt idx="203">
                  <c:v>1.9885775245312268E-2</c:v>
                </c:pt>
                <c:pt idx="204">
                  <c:v>1.8904113386821058E-2</c:v>
                </c:pt>
                <c:pt idx="205">
                  <c:v>1.2333829396669656E-2</c:v>
                </c:pt>
                <c:pt idx="206">
                  <c:v>1.7480060103627869E-2</c:v>
                </c:pt>
                <c:pt idx="207">
                  <c:v>1.5521120451104403E-2</c:v>
                </c:pt>
                <c:pt idx="208">
                  <c:v>1.9184960721362842E-2</c:v>
                </c:pt>
                <c:pt idx="209">
                  <c:v>2.0505959655372198E-2</c:v>
                </c:pt>
                <c:pt idx="210">
                  <c:v>1.5204595612856447E-2</c:v>
                </c:pt>
                <c:pt idx="211">
                  <c:v>1.4174279481898158E-2</c:v>
                </c:pt>
                <c:pt idx="212">
                  <c:v>1.104314794205829E-2</c:v>
                </c:pt>
                <c:pt idx="213">
                  <c:v>1.4271745857562808E-2</c:v>
                </c:pt>
                <c:pt idx="214">
                  <c:v>2.2860998359837108E-2</c:v>
                </c:pt>
                <c:pt idx="215">
                  <c:v>2.7982174694047342E-2</c:v>
                </c:pt>
                <c:pt idx="216">
                  <c:v>3.308428642945254E-2</c:v>
                </c:pt>
                <c:pt idx="217">
                  <c:v>3.5185624354554905E-2</c:v>
                </c:pt>
                <c:pt idx="218">
                  <c:v>3.4752479083864175E-2</c:v>
                </c:pt>
                <c:pt idx="219">
                  <c:v>3.4967901050933205E-2</c:v>
                </c:pt>
                <c:pt idx="220">
                  <c:v>3.2558485213974191E-2</c:v>
                </c:pt>
                <c:pt idx="221">
                  <c:v>3.0035321702439666E-2</c:v>
                </c:pt>
                <c:pt idx="222">
                  <c:v>2.3656945833687118E-2</c:v>
                </c:pt>
                <c:pt idx="223">
                  <c:v>2.320884085542432E-2</c:v>
                </c:pt>
                <c:pt idx="224">
                  <c:v>2.4784524410729081E-2</c:v>
                </c:pt>
                <c:pt idx="225">
                  <c:v>2.9218079754899443E-2</c:v>
                </c:pt>
                <c:pt idx="226">
                  <c:v>2.8345930708776671E-2</c:v>
                </c:pt>
                <c:pt idx="227">
                  <c:v>2.7302859690797699E-2</c:v>
                </c:pt>
                <c:pt idx="228">
                  <c:v>3.17176234003783E-2</c:v>
                </c:pt>
                <c:pt idx="229">
                  <c:v>3.2294947725792666E-2</c:v>
                </c:pt>
                <c:pt idx="230">
                  <c:v>3.8943404322725771E-2</c:v>
                </c:pt>
                <c:pt idx="231">
                  <c:v>3.8970575915728778E-2</c:v>
                </c:pt>
                <c:pt idx="232">
                  <c:v>3.8913291369915927E-2</c:v>
                </c:pt>
                <c:pt idx="233">
                  <c:v>3.6611055870024216E-2</c:v>
                </c:pt>
                <c:pt idx="234">
                  <c:v>3.2577701702270846E-2</c:v>
                </c:pt>
                <c:pt idx="235">
                  <c:v>4.7766100474827523E-2</c:v>
                </c:pt>
                <c:pt idx="236">
                  <c:v>6.0127921780302004E-2</c:v>
                </c:pt>
                <c:pt idx="237">
                  <c:v>8.147956071890744E-2</c:v>
                </c:pt>
                <c:pt idx="238">
                  <c:v>0.10456978829391941</c:v>
                </c:pt>
                <c:pt idx="239">
                  <c:v>0.13454937449809962</c:v>
                </c:pt>
                <c:pt idx="240">
                  <c:v>0.15902909901631074</c:v>
                </c:pt>
                <c:pt idx="241">
                  <c:v>0.16120311227951239</c:v>
                </c:pt>
                <c:pt idx="242">
                  <c:v>0.16231340952487022</c:v>
                </c:pt>
                <c:pt idx="243">
                  <c:v>0.15142960029678859</c:v>
                </c:pt>
                <c:pt idx="244">
                  <c:v>0.14005248809900372</c:v>
                </c:pt>
                <c:pt idx="245">
                  <c:v>0.1390291238090717</c:v>
                </c:pt>
                <c:pt idx="246">
                  <c:v>0.1374100687690501</c:v>
                </c:pt>
                <c:pt idx="247">
                  <c:v>0.12695697232062944</c:v>
                </c:pt>
                <c:pt idx="248">
                  <c:v>0.12666520628819111</c:v>
                </c:pt>
                <c:pt idx="249">
                  <c:v>0.12880150804777285</c:v>
                </c:pt>
                <c:pt idx="250">
                  <c:v>0.13246274905977823</c:v>
                </c:pt>
                <c:pt idx="251">
                  <c:v>0.13817581689627828</c:v>
                </c:pt>
                <c:pt idx="252">
                  <c:v>0.14780591357420839</c:v>
                </c:pt>
                <c:pt idx="253">
                  <c:v>0.15987116964836739</c:v>
                </c:pt>
                <c:pt idx="254">
                  <c:v>0.16001109777812955</c:v>
                </c:pt>
                <c:pt idx="255">
                  <c:v>0.15666236586764476</c:v>
                </c:pt>
                <c:pt idx="256">
                  <c:v>0.13970954377255432</c:v>
                </c:pt>
                <c:pt idx="257">
                  <c:v>0.12412348094610413</c:v>
                </c:pt>
                <c:pt idx="258">
                  <c:v>0.12986436278112601</c:v>
                </c:pt>
                <c:pt idx="259">
                  <c:v>0.1386021555814709</c:v>
                </c:pt>
                <c:pt idx="260">
                  <c:v>0.16093501742790586</c:v>
                </c:pt>
                <c:pt idx="261">
                  <c:v>0.19328976161875053</c:v>
                </c:pt>
                <c:pt idx="262">
                  <c:v>0.20442156645400722</c:v>
                </c:pt>
                <c:pt idx="263">
                  <c:v>0.21589040882852556</c:v>
                </c:pt>
                <c:pt idx="264">
                  <c:v>0.21642205585839275</c:v>
                </c:pt>
                <c:pt idx="265">
                  <c:v>0.20395608459580319</c:v>
                </c:pt>
                <c:pt idx="266">
                  <c:v>0.19953100335534768</c:v>
                </c:pt>
                <c:pt idx="267">
                  <c:v>0.19006900650389413</c:v>
                </c:pt>
                <c:pt idx="268">
                  <c:v>0.17421549427009436</c:v>
                </c:pt>
                <c:pt idx="269">
                  <c:v>0.1759018795509848</c:v>
                </c:pt>
                <c:pt idx="270">
                  <c:v>0.1696106509392154</c:v>
                </c:pt>
                <c:pt idx="271">
                  <c:v>0.17250975226058715</c:v>
                </c:pt>
                <c:pt idx="272">
                  <c:v>0.17726243322702745</c:v>
                </c:pt>
                <c:pt idx="273">
                  <c:v>0.16459586680437524</c:v>
                </c:pt>
                <c:pt idx="274">
                  <c:v>0.17393364275966428</c:v>
                </c:pt>
                <c:pt idx="275">
                  <c:v>0.16920157840145394</c:v>
                </c:pt>
                <c:pt idx="276">
                  <c:v>0.16577599265127041</c:v>
                </c:pt>
                <c:pt idx="277">
                  <c:v>0.16372124672766114</c:v>
                </c:pt>
                <c:pt idx="278">
                  <c:v>0.14490027741356459</c:v>
                </c:pt>
                <c:pt idx="279">
                  <c:v>0.15697288359423031</c:v>
                </c:pt>
                <c:pt idx="280">
                  <c:v>0.16327110571485787</c:v>
                </c:pt>
                <c:pt idx="281">
                  <c:v>0.17351971608752359</c:v>
                </c:pt>
                <c:pt idx="282">
                  <c:v>0.18402323873720816</c:v>
                </c:pt>
                <c:pt idx="283">
                  <c:v>0.17324711478149252</c:v>
                </c:pt>
                <c:pt idx="284">
                  <c:v>0.18295991868685901</c:v>
                </c:pt>
                <c:pt idx="285">
                  <c:v>0.18664133021230772</c:v>
                </c:pt>
                <c:pt idx="286">
                  <c:v>0.19755067218745093</c:v>
                </c:pt>
                <c:pt idx="287">
                  <c:v>0.19641881624460472</c:v>
                </c:pt>
                <c:pt idx="288">
                  <c:v>0.17852123356650812</c:v>
                </c:pt>
                <c:pt idx="289">
                  <c:v>0.18046290878916865</c:v>
                </c:pt>
                <c:pt idx="290">
                  <c:v>0.17166358981314497</c:v>
                </c:pt>
                <c:pt idx="291">
                  <c:v>0.18371214832447025</c:v>
                </c:pt>
                <c:pt idx="292">
                  <c:v>0.19222639819481208</c:v>
                </c:pt>
                <c:pt idx="293">
                  <c:v>0.18836411903275341</c:v>
                </c:pt>
                <c:pt idx="294">
                  <c:v>0.20392077213070961</c:v>
                </c:pt>
                <c:pt idx="295">
                  <c:v>0.21675981949556</c:v>
                </c:pt>
                <c:pt idx="296">
                  <c:v>0.23794588268684574</c:v>
                </c:pt>
                <c:pt idx="297">
                  <c:v>0.26025119392772295</c:v>
                </c:pt>
                <c:pt idx="298">
                  <c:v>0.27206970138218639</c:v>
                </c:pt>
                <c:pt idx="299">
                  <c:v>0.27312846440779071</c:v>
                </c:pt>
                <c:pt idx="300">
                  <c:v>0.27700940617081327</c:v>
                </c:pt>
                <c:pt idx="301">
                  <c:v>0.27315163984286195</c:v>
                </c:pt>
                <c:pt idx="302">
                  <c:v>0.26944195448652042</c:v>
                </c:pt>
                <c:pt idx="303">
                  <c:v>0.26443385997294</c:v>
                </c:pt>
                <c:pt idx="304">
                  <c:v>0.26116930632439195</c:v>
                </c:pt>
                <c:pt idx="305">
                  <c:v>0.26235515122265007</c:v>
                </c:pt>
                <c:pt idx="306">
                  <c:v>0.26432654978899561</c:v>
                </c:pt>
                <c:pt idx="307">
                  <c:v>0.26979236516940058</c:v>
                </c:pt>
                <c:pt idx="308">
                  <c:v>0.25880055714612921</c:v>
                </c:pt>
                <c:pt idx="309">
                  <c:v>0.25019635245895538</c:v>
                </c:pt>
                <c:pt idx="310">
                  <c:v>0.23234372944071943</c:v>
                </c:pt>
                <c:pt idx="311">
                  <c:v>0.23129939882543779</c:v>
                </c:pt>
                <c:pt idx="312">
                  <c:v>0.23661385324437423</c:v>
                </c:pt>
                <c:pt idx="313">
                  <c:v>0.24167426391925856</c:v>
                </c:pt>
                <c:pt idx="314">
                  <c:v>0.25077823967215623</c:v>
                </c:pt>
                <c:pt idx="315">
                  <c:v>0.24615833914849722</c:v>
                </c:pt>
                <c:pt idx="316">
                  <c:v>0.24243944690447131</c:v>
                </c:pt>
                <c:pt idx="317">
                  <c:v>0.24228847708361501</c:v>
                </c:pt>
                <c:pt idx="318">
                  <c:v>0.246501616476522</c:v>
                </c:pt>
                <c:pt idx="319">
                  <c:v>0.24665077666614599</c:v>
                </c:pt>
                <c:pt idx="320">
                  <c:v>0.25660215604034997</c:v>
                </c:pt>
                <c:pt idx="321">
                  <c:v>0.24941483753366736</c:v>
                </c:pt>
                <c:pt idx="322">
                  <c:v>0.24414120190739308</c:v>
                </c:pt>
                <c:pt idx="323">
                  <c:v>0.24620473024299952</c:v>
                </c:pt>
                <c:pt idx="324">
                  <c:v>0.2381858438182291</c:v>
                </c:pt>
                <c:pt idx="325">
                  <c:v>0.24466190284947931</c:v>
                </c:pt>
                <c:pt idx="326">
                  <c:v>0.23080753926679518</c:v>
                </c:pt>
                <c:pt idx="327">
                  <c:v>0.22511388452430597</c:v>
                </c:pt>
                <c:pt idx="328">
                  <c:v>0.22839075884909724</c:v>
                </c:pt>
                <c:pt idx="329">
                  <c:v>0.22284088563084964</c:v>
                </c:pt>
                <c:pt idx="330">
                  <c:v>0.22675384130007906</c:v>
                </c:pt>
                <c:pt idx="331">
                  <c:v>0.2201690437232281</c:v>
                </c:pt>
                <c:pt idx="332">
                  <c:v>0.21318978295941163</c:v>
                </c:pt>
                <c:pt idx="333">
                  <c:v>0.20376285926067791</c:v>
                </c:pt>
                <c:pt idx="334">
                  <c:v>0.19793526305049591</c:v>
                </c:pt>
                <c:pt idx="335">
                  <c:v>0.19721126094439215</c:v>
                </c:pt>
                <c:pt idx="336">
                  <c:v>0.18605258717348097</c:v>
                </c:pt>
                <c:pt idx="337">
                  <c:v>0.17350857650085647</c:v>
                </c:pt>
                <c:pt idx="338">
                  <c:v>0.18228457531708225</c:v>
                </c:pt>
                <c:pt idx="339">
                  <c:v>0.18072303798530306</c:v>
                </c:pt>
                <c:pt idx="340">
                  <c:v>0.18155822222025744</c:v>
                </c:pt>
                <c:pt idx="341">
                  <c:v>0.19153892746680859</c:v>
                </c:pt>
                <c:pt idx="342">
                  <c:v>0.1902194700133312</c:v>
                </c:pt>
                <c:pt idx="343">
                  <c:v>0.18955043776432381</c:v>
                </c:pt>
                <c:pt idx="344">
                  <c:v>0.17804070370689343</c:v>
                </c:pt>
                <c:pt idx="345">
                  <c:v>0.17900711165671404</c:v>
                </c:pt>
                <c:pt idx="346">
                  <c:v>0.16563500878047438</c:v>
                </c:pt>
                <c:pt idx="347">
                  <c:v>0.14246994777257746</c:v>
                </c:pt>
                <c:pt idx="348">
                  <c:v>0.14900492743480004</c:v>
                </c:pt>
                <c:pt idx="349">
                  <c:v>0.14314392982530189</c:v>
                </c:pt>
                <c:pt idx="350">
                  <c:v>0.14502386218845589</c:v>
                </c:pt>
                <c:pt idx="351">
                  <c:v>0.15624789858538388</c:v>
                </c:pt>
                <c:pt idx="352">
                  <c:v>0.14787615169372928</c:v>
                </c:pt>
                <c:pt idx="353">
                  <c:v>0.15925016522786847</c:v>
                </c:pt>
                <c:pt idx="354">
                  <c:v>0.16419543444697718</c:v>
                </c:pt>
                <c:pt idx="355">
                  <c:v>0.16136231817040061</c:v>
                </c:pt>
                <c:pt idx="356">
                  <c:v>0.17264931341665113</c:v>
                </c:pt>
                <c:pt idx="357">
                  <c:v>0.15467770087043481</c:v>
                </c:pt>
                <c:pt idx="358">
                  <c:v>0.15703271322876158</c:v>
                </c:pt>
                <c:pt idx="359">
                  <c:v>0.15755726900189701</c:v>
                </c:pt>
                <c:pt idx="360">
                  <c:v>0.15616381647984928</c:v>
                </c:pt>
                <c:pt idx="361">
                  <c:v>0.16022137325968516</c:v>
                </c:pt>
                <c:pt idx="362">
                  <c:v>0.14130141810723951</c:v>
                </c:pt>
                <c:pt idx="363">
                  <c:v>0.14711500639529226</c:v>
                </c:pt>
                <c:pt idx="364">
                  <c:v>0.14748152825325667</c:v>
                </c:pt>
                <c:pt idx="365">
                  <c:v>0.1507187823311226</c:v>
                </c:pt>
                <c:pt idx="366">
                  <c:v>0.15629965952399361</c:v>
                </c:pt>
                <c:pt idx="367">
                  <c:v>0.16143481775033358</c:v>
                </c:pt>
                <c:pt idx="368">
                  <c:v>0.16253394302136678</c:v>
                </c:pt>
                <c:pt idx="369">
                  <c:v>0.15460701805491303</c:v>
                </c:pt>
                <c:pt idx="370">
                  <c:v>0.14998546270414714</c:v>
                </c:pt>
                <c:pt idx="371">
                  <c:v>0.14247112961453362</c:v>
                </c:pt>
                <c:pt idx="372">
                  <c:v>0.12770931886997505</c:v>
                </c:pt>
                <c:pt idx="373">
                  <c:v>0.12702166802483666</c:v>
                </c:pt>
                <c:pt idx="374">
                  <c:v>0.13582356437495094</c:v>
                </c:pt>
                <c:pt idx="375">
                  <c:v>0.1269169015674006</c:v>
                </c:pt>
                <c:pt idx="376">
                  <c:v>0.13060780125768492</c:v>
                </c:pt>
                <c:pt idx="377">
                  <c:v>0.13536258504663715</c:v>
                </c:pt>
                <c:pt idx="378">
                  <c:v>0.14058178587094719</c:v>
                </c:pt>
                <c:pt idx="379">
                  <c:v>0.14292622728933119</c:v>
                </c:pt>
                <c:pt idx="380">
                  <c:v>0.16941325856526032</c:v>
                </c:pt>
                <c:pt idx="381">
                  <c:v>0.18581801575031448</c:v>
                </c:pt>
                <c:pt idx="382">
                  <c:v>0.19752451568380833</c:v>
                </c:pt>
                <c:pt idx="383">
                  <c:v>0.21965279664251247</c:v>
                </c:pt>
                <c:pt idx="384">
                  <c:v>0.20208769363788934</c:v>
                </c:pt>
                <c:pt idx="385">
                  <c:v>0.19276393268202663</c:v>
                </c:pt>
                <c:pt idx="386">
                  <c:v>0.17547389150274476</c:v>
                </c:pt>
                <c:pt idx="387">
                  <c:v>0.15976280986374497</c:v>
                </c:pt>
                <c:pt idx="388">
                  <c:v>0.17005246801461585</c:v>
                </c:pt>
                <c:pt idx="389">
                  <c:v>0.16671434567022464</c:v>
                </c:pt>
                <c:pt idx="390">
                  <c:v>0.16556504199971181</c:v>
                </c:pt>
                <c:pt idx="391">
                  <c:v>0.15992192775116107</c:v>
                </c:pt>
                <c:pt idx="392">
                  <c:v>0.14670040826056388</c:v>
                </c:pt>
                <c:pt idx="393">
                  <c:v>0.13383041323861458</c:v>
                </c:pt>
                <c:pt idx="394">
                  <c:v>0.13584654990678252</c:v>
                </c:pt>
                <c:pt idx="395">
                  <c:v>0.14288271511764938</c:v>
                </c:pt>
                <c:pt idx="396">
                  <c:v>0.1435999587609969</c:v>
                </c:pt>
                <c:pt idx="397">
                  <c:v>0.15074820519512364</c:v>
                </c:pt>
                <c:pt idx="398">
                  <c:v>0.144335806822281</c:v>
                </c:pt>
                <c:pt idx="399">
                  <c:v>0.12707848695322888</c:v>
                </c:pt>
                <c:pt idx="400">
                  <c:v>0.12438972027645584</c:v>
                </c:pt>
                <c:pt idx="401">
                  <c:v>0.12532778994767055</c:v>
                </c:pt>
                <c:pt idx="402">
                  <c:v>0.12300915901699722</c:v>
                </c:pt>
                <c:pt idx="403">
                  <c:v>0.13112804496805949</c:v>
                </c:pt>
                <c:pt idx="404">
                  <c:v>0.12979515421073096</c:v>
                </c:pt>
                <c:pt idx="405">
                  <c:v>0.12735409203139403</c:v>
                </c:pt>
                <c:pt idx="406">
                  <c:v>0.13028468141270808</c:v>
                </c:pt>
                <c:pt idx="407">
                  <c:v>0.13174046703196224</c:v>
                </c:pt>
                <c:pt idx="408">
                  <c:v>0.1177466748784736</c:v>
                </c:pt>
                <c:pt idx="409">
                  <c:v>0.10595167105700698</c:v>
                </c:pt>
                <c:pt idx="410">
                  <c:v>0.10620848563443067</c:v>
                </c:pt>
                <c:pt idx="411">
                  <c:v>0.10271819121530346</c:v>
                </c:pt>
                <c:pt idx="412">
                  <c:v>0.11108521950644859</c:v>
                </c:pt>
                <c:pt idx="413">
                  <c:v>0.10813046801872073</c:v>
                </c:pt>
                <c:pt idx="414">
                  <c:v>0.10113050179825446</c:v>
                </c:pt>
                <c:pt idx="415">
                  <c:v>0.10207609408081543</c:v>
                </c:pt>
                <c:pt idx="416">
                  <c:v>0.11050446326635438</c:v>
                </c:pt>
                <c:pt idx="417">
                  <c:v>0.12465462959793704</c:v>
                </c:pt>
                <c:pt idx="418">
                  <c:v>0.12591548539618838</c:v>
                </c:pt>
                <c:pt idx="419">
                  <c:v>0.12291770858906537</c:v>
                </c:pt>
                <c:pt idx="420">
                  <c:v>0.1249558690435883</c:v>
                </c:pt>
                <c:pt idx="421">
                  <c:v>0.12516341169961101</c:v>
                </c:pt>
                <c:pt idx="422">
                  <c:v>0.13198426995838242</c:v>
                </c:pt>
                <c:pt idx="423">
                  <c:v>0.13139166830853741</c:v>
                </c:pt>
                <c:pt idx="424">
                  <c:v>0.12609950497455522</c:v>
                </c:pt>
                <c:pt idx="425">
                  <c:v>0.13942331447393763</c:v>
                </c:pt>
                <c:pt idx="426">
                  <c:v>0.13924409249792652</c:v>
                </c:pt>
                <c:pt idx="427">
                  <c:v>0.13255217912646819</c:v>
                </c:pt>
                <c:pt idx="428">
                  <c:v>0.12059089886023046</c:v>
                </c:pt>
                <c:pt idx="429">
                  <c:v>9.5584885215184962E-2</c:v>
                </c:pt>
                <c:pt idx="430">
                  <c:v>8.6036307800631567E-2</c:v>
                </c:pt>
                <c:pt idx="431">
                  <c:v>8.7599545210433255E-2</c:v>
                </c:pt>
                <c:pt idx="432">
                  <c:v>9.0877942331892031E-2</c:v>
                </c:pt>
                <c:pt idx="433">
                  <c:v>0.10426465098938442</c:v>
                </c:pt>
                <c:pt idx="434">
                  <c:v>0.10332729566926915</c:v>
                </c:pt>
                <c:pt idx="435">
                  <c:v>0.11444096841360604</c:v>
                </c:pt>
                <c:pt idx="436">
                  <c:v>0.11180416867824855</c:v>
                </c:pt>
                <c:pt idx="437">
                  <c:v>0.11184197797576839</c:v>
                </c:pt>
                <c:pt idx="438">
                  <c:v>0.13061072090218159</c:v>
                </c:pt>
                <c:pt idx="439">
                  <c:v>0.14101839352156403</c:v>
                </c:pt>
                <c:pt idx="440">
                  <c:v>0.16736818959332844</c:v>
                </c:pt>
                <c:pt idx="441">
                  <c:v>0.1726915613070264</c:v>
                </c:pt>
                <c:pt idx="442">
                  <c:v>0.1747643131174714</c:v>
                </c:pt>
                <c:pt idx="443">
                  <c:v>0.17553050913916757</c:v>
                </c:pt>
                <c:pt idx="444">
                  <c:v>0.15616351763463301</c:v>
                </c:pt>
                <c:pt idx="445">
                  <c:v>0.16413660667282626</c:v>
                </c:pt>
                <c:pt idx="446">
                  <c:v>0.17056428443110844</c:v>
                </c:pt>
                <c:pt idx="447">
                  <c:v>0.18224171441970916</c:v>
                </c:pt>
                <c:pt idx="448">
                  <c:v>0.20488779878859914</c:v>
                </c:pt>
                <c:pt idx="449">
                  <c:v>0.21036002159165423</c:v>
                </c:pt>
                <c:pt idx="450">
                  <c:v>0.21546345896366934</c:v>
                </c:pt>
                <c:pt idx="451">
                  <c:v>0.21690846859273685</c:v>
                </c:pt>
                <c:pt idx="452">
                  <c:v>0.22093379499108939</c:v>
                </c:pt>
                <c:pt idx="453">
                  <c:v>0.22278484759834891</c:v>
                </c:pt>
                <c:pt idx="454">
                  <c:v>0.22138528829610876</c:v>
                </c:pt>
                <c:pt idx="455">
                  <c:v>0.20774086722233348</c:v>
                </c:pt>
                <c:pt idx="456">
                  <c:v>0.19266997676491837</c:v>
                </c:pt>
                <c:pt idx="457">
                  <c:v>0.18504063293098927</c:v>
                </c:pt>
                <c:pt idx="458">
                  <c:v>0.18801304265802768</c:v>
                </c:pt>
                <c:pt idx="459">
                  <c:v>0.19892488144339338</c:v>
                </c:pt>
                <c:pt idx="460">
                  <c:v>0.19573548791246698</c:v>
                </c:pt>
                <c:pt idx="461">
                  <c:v>0.19926915659904629</c:v>
                </c:pt>
                <c:pt idx="462">
                  <c:v>0.19222480946931531</c:v>
                </c:pt>
                <c:pt idx="463">
                  <c:v>0.17574654351763719</c:v>
                </c:pt>
                <c:pt idx="464">
                  <c:v>0.17525093757764626</c:v>
                </c:pt>
                <c:pt idx="465">
                  <c:v>0.15453472536605745</c:v>
                </c:pt>
                <c:pt idx="466">
                  <c:v>0.12965822406964952</c:v>
                </c:pt>
                <c:pt idx="467">
                  <c:v>0.13240472376770235</c:v>
                </c:pt>
                <c:pt idx="468">
                  <c:v>0.12790741598802691</c:v>
                </c:pt>
                <c:pt idx="469">
                  <c:v>0.13743473506319051</c:v>
                </c:pt>
                <c:pt idx="470">
                  <c:v>0.15681238937505151</c:v>
                </c:pt>
                <c:pt idx="471">
                  <c:v>0.14840101548333567</c:v>
                </c:pt>
                <c:pt idx="472">
                  <c:v>0.15049675918725228</c:v>
                </c:pt>
                <c:pt idx="473">
                  <c:v>0.14820725772294474</c:v>
                </c:pt>
                <c:pt idx="474">
                  <c:v>0.13098198756991311</c:v>
                </c:pt>
                <c:pt idx="475">
                  <c:v>0.13871173656559838</c:v>
                </c:pt>
                <c:pt idx="476">
                  <c:v>0.13420391948817686</c:v>
                </c:pt>
                <c:pt idx="477">
                  <c:v>0.12918347106629141</c:v>
                </c:pt>
                <c:pt idx="478">
                  <c:v>0.13271634001858057</c:v>
                </c:pt>
                <c:pt idx="479">
                  <c:v>0.1360800436114159</c:v>
                </c:pt>
                <c:pt idx="480">
                  <c:v>0.13796016651432946</c:v>
                </c:pt>
                <c:pt idx="481">
                  <c:v>0.13694396274642104</c:v>
                </c:pt>
                <c:pt idx="482">
                  <c:v>0.13455867152446782</c:v>
                </c:pt>
                <c:pt idx="483">
                  <c:v>0.1153253471163109</c:v>
                </c:pt>
                <c:pt idx="484">
                  <c:v>0.11475667580813539</c:v>
                </c:pt>
                <c:pt idx="485">
                  <c:v>0.12307629880342472</c:v>
                </c:pt>
                <c:pt idx="486">
                  <c:v>0.13563793443345973</c:v>
                </c:pt>
                <c:pt idx="487">
                  <c:v>0.15654443210034791</c:v>
                </c:pt>
                <c:pt idx="488">
                  <c:v>0.17128899195170524</c:v>
                </c:pt>
                <c:pt idx="489">
                  <c:v>0.18006078647021329</c:v>
                </c:pt>
                <c:pt idx="490">
                  <c:v>0.18140440111531325</c:v>
                </c:pt>
                <c:pt idx="491">
                  <c:v>0.16984034490913844</c:v>
                </c:pt>
                <c:pt idx="492">
                  <c:v>0.16790245493307632</c:v>
                </c:pt>
                <c:pt idx="493">
                  <c:v>0.14832752605223573</c:v>
                </c:pt>
                <c:pt idx="494">
                  <c:v>0.13110468653632293</c:v>
                </c:pt>
                <c:pt idx="495">
                  <c:v>0.1330339214884631</c:v>
                </c:pt>
                <c:pt idx="496">
                  <c:v>0.11685980021660559</c:v>
                </c:pt>
                <c:pt idx="497">
                  <c:v>0.13102344249056594</c:v>
                </c:pt>
                <c:pt idx="498">
                  <c:v>0.14725359919481229</c:v>
                </c:pt>
                <c:pt idx="499">
                  <c:v>0.149485461467742</c:v>
                </c:pt>
                <c:pt idx="500">
                  <c:v>0.15240473553530812</c:v>
                </c:pt>
                <c:pt idx="501">
                  <c:v>0.13242752435128968</c:v>
                </c:pt>
                <c:pt idx="502">
                  <c:v>0.11599771593127416</c:v>
                </c:pt>
                <c:pt idx="503">
                  <c:v>0.11409696222489349</c:v>
                </c:pt>
                <c:pt idx="504">
                  <c:v>0.10252803401281599</c:v>
                </c:pt>
                <c:pt idx="505">
                  <c:v>0.1005169625028357</c:v>
                </c:pt>
                <c:pt idx="506">
                  <c:v>9.5189205939053168E-2</c:v>
                </c:pt>
                <c:pt idx="507">
                  <c:v>8.4969473412276064E-2</c:v>
                </c:pt>
                <c:pt idx="508">
                  <c:v>9.0132391592880029E-2</c:v>
                </c:pt>
                <c:pt idx="509">
                  <c:v>0.10352496237946167</c:v>
                </c:pt>
                <c:pt idx="510">
                  <c:v>0.12204812504308257</c:v>
                </c:pt>
                <c:pt idx="511">
                  <c:v>0.12905441302162857</c:v>
                </c:pt>
                <c:pt idx="512">
                  <c:v>0.13017025109914793</c:v>
                </c:pt>
                <c:pt idx="513">
                  <c:v>0.11990944297059059</c:v>
                </c:pt>
                <c:pt idx="514">
                  <c:v>0.10850395121942666</c:v>
                </c:pt>
                <c:pt idx="515">
                  <c:v>9.4663588266204607E-2</c:v>
                </c:pt>
                <c:pt idx="516">
                  <c:v>9.4099697765070517E-2</c:v>
                </c:pt>
                <c:pt idx="517">
                  <c:v>9.6562991275978199E-2</c:v>
                </c:pt>
                <c:pt idx="518">
                  <c:v>8.7177584321121437E-2</c:v>
                </c:pt>
                <c:pt idx="519">
                  <c:v>9.8543468266799827E-2</c:v>
                </c:pt>
                <c:pt idx="520">
                  <c:v>9.429838971723925E-2</c:v>
                </c:pt>
                <c:pt idx="521">
                  <c:v>8.5053738064350265E-2</c:v>
                </c:pt>
                <c:pt idx="522">
                  <c:v>8.6522648612674238E-2</c:v>
                </c:pt>
                <c:pt idx="523">
                  <c:v>8.6393114751476957E-2</c:v>
                </c:pt>
                <c:pt idx="524">
                  <c:v>8.8871744695726868E-2</c:v>
                </c:pt>
                <c:pt idx="525">
                  <c:v>8.9993523281637289E-2</c:v>
                </c:pt>
                <c:pt idx="526">
                  <c:v>9.2530693139842357E-2</c:v>
                </c:pt>
                <c:pt idx="527">
                  <c:v>8.2259005934029947E-2</c:v>
                </c:pt>
                <c:pt idx="528">
                  <c:v>8.4594710589419572E-2</c:v>
                </c:pt>
                <c:pt idx="529">
                  <c:v>8.546183482937221E-2</c:v>
                </c:pt>
                <c:pt idx="530">
                  <c:v>8.3155803755168123E-2</c:v>
                </c:pt>
                <c:pt idx="531">
                  <c:v>7.9331308916405496E-2</c:v>
                </c:pt>
                <c:pt idx="532">
                  <c:v>8.2624164691273205E-2</c:v>
                </c:pt>
                <c:pt idx="533">
                  <c:v>8.1923992084999633E-2</c:v>
                </c:pt>
                <c:pt idx="534">
                  <c:v>8.3032686322861787E-2</c:v>
                </c:pt>
                <c:pt idx="535">
                  <c:v>9.1527818350087553E-2</c:v>
                </c:pt>
                <c:pt idx="536">
                  <c:v>8.3402939515617405E-2</c:v>
                </c:pt>
                <c:pt idx="537">
                  <c:v>7.5500183301111135E-2</c:v>
                </c:pt>
                <c:pt idx="538">
                  <c:v>7.1524269780665131E-2</c:v>
                </c:pt>
                <c:pt idx="539">
                  <c:v>7.0997634603653451E-2</c:v>
                </c:pt>
                <c:pt idx="540">
                  <c:v>6.6111818463016586E-2</c:v>
                </c:pt>
                <c:pt idx="541">
                  <c:v>7.2283750330991617E-2</c:v>
                </c:pt>
                <c:pt idx="542">
                  <c:v>6.9802849843904211E-2</c:v>
                </c:pt>
                <c:pt idx="543">
                  <c:v>7.9267368820707951E-2</c:v>
                </c:pt>
                <c:pt idx="544">
                  <c:v>9.2492242110019093E-2</c:v>
                </c:pt>
                <c:pt idx="545">
                  <c:v>9.5681870513933703E-2</c:v>
                </c:pt>
                <c:pt idx="546">
                  <c:v>9.7846531244606377E-2</c:v>
                </c:pt>
                <c:pt idx="547">
                  <c:v>8.2708565194898415E-2</c:v>
                </c:pt>
                <c:pt idx="548">
                  <c:v>6.9004950704070644E-2</c:v>
                </c:pt>
                <c:pt idx="549">
                  <c:v>6.4911792612601452E-2</c:v>
                </c:pt>
                <c:pt idx="550">
                  <c:v>6.4166977318606655E-2</c:v>
                </c:pt>
                <c:pt idx="551">
                  <c:v>5.8534950796449825E-2</c:v>
                </c:pt>
                <c:pt idx="552">
                  <c:v>5.684811438552273E-2</c:v>
                </c:pt>
                <c:pt idx="553">
                  <c:v>5.3826129601426936E-2</c:v>
                </c:pt>
                <c:pt idx="554">
                  <c:v>5.7568133712596531E-2</c:v>
                </c:pt>
                <c:pt idx="555">
                  <c:v>6.2026554685448439E-2</c:v>
                </c:pt>
                <c:pt idx="556">
                  <c:v>6.4280192175771758E-2</c:v>
                </c:pt>
                <c:pt idx="557">
                  <c:v>6.8673793912957803E-2</c:v>
                </c:pt>
                <c:pt idx="558">
                  <c:v>6.3040279262593965E-2</c:v>
                </c:pt>
                <c:pt idx="559">
                  <c:v>6.04838719116901E-2</c:v>
                </c:pt>
                <c:pt idx="560">
                  <c:v>5.7191024934910559E-2</c:v>
                </c:pt>
                <c:pt idx="561">
                  <c:v>5.0930858645305679E-2</c:v>
                </c:pt>
                <c:pt idx="562">
                  <c:v>4.7037584877690809E-2</c:v>
                </c:pt>
                <c:pt idx="563">
                  <c:v>4.6896689697406312E-2</c:v>
                </c:pt>
                <c:pt idx="564">
                  <c:v>4.5519112073243134E-2</c:v>
                </c:pt>
                <c:pt idx="565">
                  <c:v>4.7721346294577902E-2</c:v>
                </c:pt>
                <c:pt idx="566">
                  <c:v>4.8311548397055003E-2</c:v>
                </c:pt>
                <c:pt idx="567">
                  <c:v>4.4487901775011884E-2</c:v>
                </c:pt>
                <c:pt idx="568">
                  <c:v>4.3023556727812572E-2</c:v>
                </c:pt>
                <c:pt idx="569">
                  <c:v>4.2197146325389776E-2</c:v>
                </c:pt>
                <c:pt idx="570">
                  <c:v>3.8677088530217063E-2</c:v>
                </c:pt>
                <c:pt idx="571">
                  <c:v>3.667739301420412E-2</c:v>
                </c:pt>
                <c:pt idx="572">
                  <c:v>3.3201952995221787E-2</c:v>
                </c:pt>
                <c:pt idx="573">
                  <c:v>2.6039595210637478E-2</c:v>
                </c:pt>
                <c:pt idx="574">
                  <c:v>3.4866921037360464E-2</c:v>
                </c:pt>
                <c:pt idx="575">
                  <c:v>4.3842362677300878E-2</c:v>
                </c:pt>
                <c:pt idx="576">
                  <c:v>5.4877760436215201E-2</c:v>
                </c:pt>
                <c:pt idx="577">
                  <c:v>5.8704287250140902E-2</c:v>
                </c:pt>
                <c:pt idx="578">
                  <c:v>5.2242128693790753E-2</c:v>
                </c:pt>
                <c:pt idx="579">
                  <c:v>5.0817814150620477E-2</c:v>
                </c:pt>
                <c:pt idx="580">
                  <c:v>4.921723246030487E-2</c:v>
                </c:pt>
                <c:pt idx="581">
                  <c:v>5.5872910290036937E-2</c:v>
                </c:pt>
                <c:pt idx="582">
                  <c:v>6.4569386594246381E-2</c:v>
                </c:pt>
                <c:pt idx="583">
                  <c:v>6.4243222973495911E-2</c:v>
                </c:pt>
                <c:pt idx="584">
                  <c:v>5.8387328362255929E-2</c:v>
                </c:pt>
                <c:pt idx="585">
                  <c:v>5.570151103195204E-2</c:v>
                </c:pt>
                <c:pt idx="586">
                  <c:v>5.0816995563597651E-2</c:v>
                </c:pt>
                <c:pt idx="587">
                  <c:v>4.8038979050301273E-2</c:v>
                </c:pt>
                <c:pt idx="588">
                  <c:v>4.7248192002450493E-2</c:v>
                </c:pt>
                <c:pt idx="589">
                  <c:v>3.9941099350077135E-2</c:v>
                </c:pt>
                <c:pt idx="590">
                  <c:v>3.4734674116960282E-2</c:v>
                </c:pt>
                <c:pt idx="591">
                  <c:v>3.3564405235454911E-2</c:v>
                </c:pt>
                <c:pt idx="592">
                  <c:v>3.2581700596104046E-2</c:v>
                </c:pt>
                <c:pt idx="593">
                  <c:v>3.3033527962452278E-2</c:v>
                </c:pt>
                <c:pt idx="594">
                  <c:v>3.4175444844535961E-2</c:v>
                </c:pt>
                <c:pt idx="595">
                  <c:v>2.9558511859646076E-2</c:v>
                </c:pt>
                <c:pt idx="596">
                  <c:v>2.8974734849446931E-2</c:v>
                </c:pt>
                <c:pt idx="597">
                  <c:v>3.0345272009350568E-2</c:v>
                </c:pt>
                <c:pt idx="598">
                  <c:v>3.1324639430950728E-2</c:v>
                </c:pt>
                <c:pt idx="599">
                  <c:v>3.6108099018526095E-2</c:v>
                </c:pt>
                <c:pt idx="600">
                  <c:v>3.8480135889863952E-2</c:v>
                </c:pt>
                <c:pt idx="601">
                  <c:v>3.879175398910463E-2</c:v>
                </c:pt>
                <c:pt idx="602">
                  <c:v>4.3165511527835952E-2</c:v>
                </c:pt>
                <c:pt idx="603">
                  <c:v>4.5158760185199188E-2</c:v>
                </c:pt>
                <c:pt idx="604">
                  <c:v>4.429841983998626E-2</c:v>
                </c:pt>
                <c:pt idx="605">
                  <c:v>4.4455794554078741E-2</c:v>
                </c:pt>
                <c:pt idx="606">
                  <c:v>4.0778554157109514E-2</c:v>
                </c:pt>
                <c:pt idx="607">
                  <c:v>4.1039590644193616E-2</c:v>
                </c:pt>
                <c:pt idx="608">
                  <c:v>4.1456057563888572E-2</c:v>
                </c:pt>
                <c:pt idx="609">
                  <c:v>4.3711966344530069E-2</c:v>
                </c:pt>
                <c:pt idx="610">
                  <c:v>4.8624524866277517E-2</c:v>
                </c:pt>
                <c:pt idx="611">
                  <c:v>5.3008735944818169E-2</c:v>
                </c:pt>
                <c:pt idx="612">
                  <c:v>7.1889192011859754E-2</c:v>
                </c:pt>
                <c:pt idx="613">
                  <c:v>7.7604042204133278E-2</c:v>
                </c:pt>
                <c:pt idx="614">
                  <c:v>7.7807827777732985E-2</c:v>
                </c:pt>
                <c:pt idx="615">
                  <c:v>7.007957157532288E-2</c:v>
                </c:pt>
                <c:pt idx="616">
                  <c:v>5.0627867917969631E-2</c:v>
                </c:pt>
                <c:pt idx="617">
                  <c:v>4.5835461212403443E-2</c:v>
                </c:pt>
                <c:pt idx="618">
                  <c:v>4.1008481000401734E-2</c:v>
                </c:pt>
                <c:pt idx="619">
                  <c:v>4.0531098833950355E-2</c:v>
                </c:pt>
                <c:pt idx="620">
                  <c:v>4.3335732005441434E-2</c:v>
                </c:pt>
                <c:pt idx="621">
                  <c:v>5.8356171017946538E-2</c:v>
                </c:pt>
                <c:pt idx="622">
                  <c:v>5.8482330296750533E-2</c:v>
                </c:pt>
                <c:pt idx="623">
                  <c:v>6.2627729588716055E-2</c:v>
                </c:pt>
                <c:pt idx="624">
                  <c:v>6.8136618814256006E-2</c:v>
                </c:pt>
                <c:pt idx="625">
                  <c:v>5.6176582568186154E-2</c:v>
                </c:pt>
                <c:pt idx="626">
                  <c:v>6.7059096470060531E-2</c:v>
                </c:pt>
                <c:pt idx="627">
                  <c:v>7.3100400831489193E-2</c:v>
                </c:pt>
                <c:pt idx="628">
                  <c:v>7.5640261840333761E-2</c:v>
                </c:pt>
                <c:pt idx="629">
                  <c:v>8.2594966349166077E-2</c:v>
                </c:pt>
                <c:pt idx="630">
                  <c:v>6.9887440893034142E-2</c:v>
                </c:pt>
                <c:pt idx="631">
                  <c:v>6.0298364311304087E-2</c:v>
                </c:pt>
                <c:pt idx="632">
                  <c:v>4.703409220310234E-2</c:v>
                </c:pt>
                <c:pt idx="633">
                  <c:v>3.2086923971062373E-2</c:v>
                </c:pt>
                <c:pt idx="634">
                  <c:v>4.5138722055513433E-2</c:v>
                </c:pt>
                <c:pt idx="635">
                  <c:v>4.7289974461661555E-2</c:v>
                </c:pt>
                <c:pt idx="636">
                  <c:v>5.2009852686557327E-2</c:v>
                </c:pt>
                <c:pt idx="637">
                  <c:v>5.2751386552098552E-2</c:v>
                </c:pt>
                <c:pt idx="638">
                  <c:v>4.0994561269364654E-2</c:v>
                </c:pt>
                <c:pt idx="639">
                  <c:v>3.994576159343706E-2</c:v>
                </c:pt>
                <c:pt idx="640">
                  <c:v>4.7795810593768112E-2</c:v>
                </c:pt>
                <c:pt idx="641">
                  <c:v>6.1329036811434263E-2</c:v>
                </c:pt>
                <c:pt idx="642">
                  <c:v>6.2844741823157135E-2</c:v>
                </c:pt>
                <c:pt idx="643">
                  <c:v>6.2323896553234968E-2</c:v>
                </c:pt>
                <c:pt idx="644">
                  <c:v>5.2013405395124904E-2</c:v>
                </c:pt>
                <c:pt idx="645">
                  <c:v>4.410517718827877E-2</c:v>
                </c:pt>
                <c:pt idx="646">
                  <c:v>5.0950238573430659E-2</c:v>
                </c:pt>
                <c:pt idx="647">
                  <c:v>5.2297796125422027E-2</c:v>
                </c:pt>
                <c:pt idx="648">
                  <c:v>6.0929491947498256E-2</c:v>
                </c:pt>
                <c:pt idx="649">
                  <c:v>6.2744813950593406E-2</c:v>
                </c:pt>
                <c:pt idx="650">
                  <c:v>6.9900111538404308E-2</c:v>
                </c:pt>
                <c:pt idx="651">
                  <c:v>7.345679731970664E-2</c:v>
                </c:pt>
                <c:pt idx="652">
                  <c:v>6.6783449425879077E-2</c:v>
                </c:pt>
                <c:pt idx="653">
                  <c:v>7.3321729004129171E-2</c:v>
                </c:pt>
                <c:pt idx="654">
                  <c:v>6.1496724005541542E-2</c:v>
                </c:pt>
                <c:pt idx="655">
                  <c:v>6.1147570277209171E-2</c:v>
                </c:pt>
                <c:pt idx="656">
                  <c:v>6.6708991213624183E-2</c:v>
                </c:pt>
                <c:pt idx="657">
                  <c:v>6.5713868399112502E-2</c:v>
                </c:pt>
                <c:pt idx="658">
                  <c:v>7.6403004002877292E-2</c:v>
                </c:pt>
                <c:pt idx="659">
                  <c:v>7.834745397578885E-2</c:v>
                </c:pt>
                <c:pt idx="660">
                  <c:v>8.2972656640515299E-2</c:v>
                </c:pt>
                <c:pt idx="661">
                  <c:v>8.5005120401504736E-2</c:v>
                </c:pt>
                <c:pt idx="662">
                  <c:v>8.1713115453514298E-2</c:v>
                </c:pt>
                <c:pt idx="663">
                  <c:v>8.3730240181830007E-2</c:v>
                </c:pt>
                <c:pt idx="664">
                  <c:v>8.3340693145335459E-2</c:v>
                </c:pt>
                <c:pt idx="665">
                  <c:v>8.515982971900965E-2</c:v>
                </c:pt>
                <c:pt idx="666">
                  <c:v>9.2232878563310416E-2</c:v>
                </c:pt>
                <c:pt idx="667">
                  <c:v>8.8134985958749842E-2</c:v>
                </c:pt>
                <c:pt idx="668">
                  <c:v>8.1204435559135091E-2</c:v>
                </c:pt>
                <c:pt idx="669">
                  <c:v>7.1168121520727615E-2</c:v>
                </c:pt>
                <c:pt idx="670">
                  <c:v>5.7806626658151165E-2</c:v>
                </c:pt>
                <c:pt idx="671">
                  <c:v>6.8578222040516695E-2</c:v>
                </c:pt>
                <c:pt idx="672">
                  <c:v>6.850343504367766E-2</c:v>
                </c:pt>
                <c:pt idx="673">
                  <c:v>7.113161406026372E-2</c:v>
                </c:pt>
                <c:pt idx="674">
                  <c:v>6.8889413383593959E-2</c:v>
                </c:pt>
                <c:pt idx="675">
                  <c:v>5.1634536951526311E-2</c:v>
                </c:pt>
                <c:pt idx="676">
                  <c:v>6.5463856370182164E-2</c:v>
                </c:pt>
                <c:pt idx="677">
                  <c:v>6.2199579251815705E-2</c:v>
                </c:pt>
                <c:pt idx="678">
                  <c:v>7.3613621617213867E-2</c:v>
                </c:pt>
                <c:pt idx="679">
                  <c:v>9.5393586400938188E-2</c:v>
                </c:pt>
                <c:pt idx="680">
                  <c:v>0.10084664334752455</c:v>
                </c:pt>
                <c:pt idx="681">
                  <c:v>0.12413062003728292</c:v>
                </c:pt>
                <c:pt idx="682">
                  <c:v>0.12927200860803909</c:v>
                </c:pt>
                <c:pt idx="683">
                  <c:v>0.12693321901102522</c:v>
                </c:pt>
                <c:pt idx="684">
                  <c:v>0.11384498960497874</c:v>
                </c:pt>
                <c:pt idx="685">
                  <c:v>9.8385126944609436E-2</c:v>
                </c:pt>
                <c:pt idx="686">
                  <c:v>0.10099055555375921</c:v>
                </c:pt>
                <c:pt idx="687">
                  <c:v>8.4180993477025789E-2</c:v>
                </c:pt>
                <c:pt idx="688">
                  <c:v>8.5915329512883637E-2</c:v>
                </c:pt>
                <c:pt idx="689">
                  <c:v>7.8683709571903085E-2</c:v>
                </c:pt>
                <c:pt idx="690">
                  <c:v>6.8132922573126337E-2</c:v>
                </c:pt>
                <c:pt idx="691">
                  <c:v>7.5031364816462831E-2</c:v>
                </c:pt>
                <c:pt idx="692">
                  <c:v>7.3570562245288573E-2</c:v>
                </c:pt>
                <c:pt idx="693">
                  <c:v>7.1787423442002063E-2</c:v>
                </c:pt>
                <c:pt idx="694">
                  <c:v>6.2666360613207475E-2</c:v>
                </c:pt>
                <c:pt idx="695">
                  <c:v>6.0262117757434827E-2</c:v>
                </c:pt>
                <c:pt idx="696">
                  <c:v>5.5382617209230919E-2</c:v>
                </c:pt>
                <c:pt idx="697">
                  <c:v>5.3768816360655877E-2</c:v>
                </c:pt>
                <c:pt idx="698">
                  <c:v>6.2489435587388314E-2</c:v>
                </c:pt>
                <c:pt idx="699">
                  <c:v>7.0693881179854062E-2</c:v>
                </c:pt>
                <c:pt idx="700">
                  <c:v>9.5605212841185769E-2</c:v>
                </c:pt>
                <c:pt idx="701">
                  <c:v>0.1161061860404899</c:v>
                </c:pt>
                <c:pt idx="702">
                  <c:v>0.11830923053288769</c:v>
                </c:pt>
                <c:pt idx="703">
                  <c:v>0.11002511763999895</c:v>
                </c:pt>
                <c:pt idx="704">
                  <c:v>8.3499951596699651E-2</c:v>
                </c:pt>
                <c:pt idx="705">
                  <c:v>6.2944174717749116E-2</c:v>
                </c:pt>
                <c:pt idx="706">
                  <c:v>5.752030790526276E-2</c:v>
                </c:pt>
                <c:pt idx="707">
                  <c:v>5.6204401198492723E-2</c:v>
                </c:pt>
                <c:pt idx="708">
                  <c:v>5.3784540847929357E-2</c:v>
                </c:pt>
                <c:pt idx="709">
                  <c:v>5.4284963380157744E-2</c:v>
                </c:pt>
                <c:pt idx="710">
                  <c:v>5.1213414767563144E-2</c:v>
                </c:pt>
                <c:pt idx="711">
                  <c:v>4.8395105409771849E-2</c:v>
                </c:pt>
                <c:pt idx="712">
                  <c:v>4.6411500478832933E-2</c:v>
                </c:pt>
                <c:pt idx="713">
                  <c:v>4.3797479912793397E-2</c:v>
                </c:pt>
                <c:pt idx="714">
                  <c:v>4.4782639311810667E-2</c:v>
                </c:pt>
                <c:pt idx="715">
                  <c:v>5.0349372102190017E-2</c:v>
                </c:pt>
                <c:pt idx="716">
                  <c:v>6.0314118561240054E-2</c:v>
                </c:pt>
                <c:pt idx="717">
                  <c:v>6.1593135906010434E-2</c:v>
                </c:pt>
                <c:pt idx="718">
                  <c:v>5.9012310131605968E-2</c:v>
                </c:pt>
                <c:pt idx="719">
                  <c:v>5.7997745040214294E-2</c:v>
                </c:pt>
                <c:pt idx="720">
                  <c:v>5.7377163955221175E-2</c:v>
                </c:pt>
                <c:pt idx="721">
                  <c:v>6.0257898387894228E-2</c:v>
                </c:pt>
                <c:pt idx="722">
                  <c:v>6.1381234297905166E-2</c:v>
                </c:pt>
                <c:pt idx="723">
                  <c:v>5.9295076192524804E-2</c:v>
                </c:pt>
                <c:pt idx="724">
                  <c:v>6.1170146524229752E-2</c:v>
                </c:pt>
                <c:pt idx="725">
                  <c:v>5.8724620241516895E-2</c:v>
                </c:pt>
                <c:pt idx="726">
                  <c:v>5.5661770750378863E-2</c:v>
                </c:pt>
                <c:pt idx="727">
                  <c:v>5.1131990725992366E-2</c:v>
                </c:pt>
                <c:pt idx="728">
                  <c:v>4.0777788433415708E-2</c:v>
                </c:pt>
                <c:pt idx="729">
                  <c:v>4.4780188881262319E-2</c:v>
                </c:pt>
                <c:pt idx="730">
                  <c:v>4.8969479224675989E-2</c:v>
                </c:pt>
                <c:pt idx="731">
                  <c:v>4.8583999099737471E-2</c:v>
                </c:pt>
                <c:pt idx="732">
                  <c:v>5.1881639068246811E-2</c:v>
                </c:pt>
                <c:pt idx="733">
                  <c:v>4.4788254730582712E-2</c:v>
                </c:pt>
                <c:pt idx="734">
                  <c:v>3.5385018124000314E-2</c:v>
                </c:pt>
                <c:pt idx="735">
                  <c:v>4.2153262492231156E-2</c:v>
                </c:pt>
                <c:pt idx="736">
                  <c:v>3.6833879922512795E-2</c:v>
                </c:pt>
                <c:pt idx="737">
                  <c:v>3.7609501542939579E-2</c:v>
                </c:pt>
                <c:pt idx="738">
                  <c:v>4.6547776204873881E-2</c:v>
                </c:pt>
                <c:pt idx="739">
                  <c:v>4.4457482171460214E-2</c:v>
                </c:pt>
                <c:pt idx="740">
                  <c:v>4.5289287583335058E-2</c:v>
                </c:pt>
                <c:pt idx="741">
                  <c:v>4.6206668995483653E-2</c:v>
                </c:pt>
                <c:pt idx="742">
                  <c:v>4.0865106531149921E-2</c:v>
                </c:pt>
                <c:pt idx="743">
                  <c:v>3.745737085714837E-2</c:v>
                </c:pt>
                <c:pt idx="744">
                  <c:v>5.0782425383406202E-2</c:v>
                </c:pt>
                <c:pt idx="745">
                  <c:v>4.7532580428713084E-2</c:v>
                </c:pt>
                <c:pt idx="746">
                  <c:v>4.3543397728048237E-2</c:v>
                </c:pt>
                <c:pt idx="747">
                  <c:v>4.5388077830963304E-2</c:v>
                </c:pt>
                <c:pt idx="748">
                  <c:v>2.7477192899565139E-2</c:v>
                </c:pt>
                <c:pt idx="749">
                  <c:v>3.0234134770654168E-2</c:v>
                </c:pt>
                <c:pt idx="750">
                  <c:v>3.1321332615841933E-2</c:v>
                </c:pt>
                <c:pt idx="751">
                  <c:v>2.7233064892295714E-2</c:v>
                </c:pt>
                <c:pt idx="752">
                  <c:v>3.0125621889499136E-2</c:v>
                </c:pt>
                <c:pt idx="753">
                  <c:v>2.9619894037555508E-2</c:v>
                </c:pt>
                <c:pt idx="754">
                  <c:v>2.933836290736333E-2</c:v>
                </c:pt>
                <c:pt idx="755">
                  <c:v>2.6927408862390968E-2</c:v>
                </c:pt>
                <c:pt idx="756">
                  <c:v>3.4100920778328235E-2</c:v>
                </c:pt>
                <c:pt idx="757">
                  <c:v>3.3938008012266721E-2</c:v>
                </c:pt>
                <c:pt idx="758">
                  <c:v>3.6537691451941162E-2</c:v>
                </c:pt>
                <c:pt idx="759">
                  <c:v>3.771070511071279E-2</c:v>
                </c:pt>
                <c:pt idx="760">
                  <c:v>2.9675415640916115E-2</c:v>
                </c:pt>
                <c:pt idx="761">
                  <c:v>2.8410915612154683E-2</c:v>
                </c:pt>
                <c:pt idx="762">
                  <c:v>2.6827394616917497E-2</c:v>
                </c:pt>
                <c:pt idx="763">
                  <c:v>2.8567741084701979E-2</c:v>
                </c:pt>
                <c:pt idx="764">
                  <c:v>3.2477114021221387E-2</c:v>
                </c:pt>
                <c:pt idx="765">
                  <c:v>3.2128884230832176E-2</c:v>
                </c:pt>
                <c:pt idx="766">
                  <c:v>3.1672054450186518E-2</c:v>
                </c:pt>
                <c:pt idx="767">
                  <c:v>2.7825574017314128E-2</c:v>
                </c:pt>
                <c:pt idx="768">
                  <c:v>2.4166739785337954E-2</c:v>
                </c:pt>
                <c:pt idx="769">
                  <c:v>2.4700373546604738E-2</c:v>
                </c:pt>
                <c:pt idx="770">
                  <c:v>3.5504982661317325E-2</c:v>
                </c:pt>
                <c:pt idx="771">
                  <c:v>4.0756617485095882E-2</c:v>
                </c:pt>
                <c:pt idx="772">
                  <c:v>4.5271625440809135E-2</c:v>
                </c:pt>
                <c:pt idx="773">
                  <c:v>4.8749703288678184E-2</c:v>
                </c:pt>
                <c:pt idx="774">
                  <c:v>3.9029431653738934E-2</c:v>
                </c:pt>
                <c:pt idx="775">
                  <c:v>3.7342498220423917E-2</c:v>
                </c:pt>
                <c:pt idx="776">
                  <c:v>4.4223981469543538E-2</c:v>
                </c:pt>
                <c:pt idx="777">
                  <c:v>4.3474523986852913E-2</c:v>
                </c:pt>
                <c:pt idx="778">
                  <c:v>4.6655981268512892E-2</c:v>
                </c:pt>
                <c:pt idx="779">
                  <c:v>4.6646053110295661E-2</c:v>
                </c:pt>
                <c:pt idx="780">
                  <c:v>3.490737740372972E-2</c:v>
                </c:pt>
                <c:pt idx="781">
                  <c:v>3.5760036187009223E-2</c:v>
                </c:pt>
                <c:pt idx="782">
                  <c:v>3.5524576444645753E-2</c:v>
                </c:pt>
                <c:pt idx="783">
                  <c:v>4.3261856047425273E-2</c:v>
                </c:pt>
                <c:pt idx="784">
                  <c:v>4.6905875138323748E-2</c:v>
                </c:pt>
                <c:pt idx="785">
                  <c:v>4.6712864408524124E-2</c:v>
                </c:pt>
                <c:pt idx="786">
                  <c:v>4.6796213961965066E-2</c:v>
                </c:pt>
                <c:pt idx="787">
                  <c:v>4.2565767887991421E-2</c:v>
                </c:pt>
                <c:pt idx="788">
                  <c:v>4.5285354097032327E-2</c:v>
                </c:pt>
                <c:pt idx="789">
                  <c:v>4.2165292121672235E-2</c:v>
                </c:pt>
                <c:pt idx="790">
                  <c:v>4.9751804989494788E-2</c:v>
                </c:pt>
                <c:pt idx="791">
                  <c:v>5.0819489201613631E-2</c:v>
                </c:pt>
                <c:pt idx="792">
                  <c:v>4.8449187810111899E-2</c:v>
                </c:pt>
                <c:pt idx="793">
                  <c:v>5.1060264507499883E-2</c:v>
                </c:pt>
                <c:pt idx="794">
                  <c:v>4.7069331205904653E-2</c:v>
                </c:pt>
                <c:pt idx="795">
                  <c:v>5.0484334149773338E-2</c:v>
                </c:pt>
                <c:pt idx="796">
                  <c:v>5.4548104468148222E-2</c:v>
                </c:pt>
                <c:pt idx="797">
                  <c:v>5.4467220855210552E-2</c:v>
                </c:pt>
                <c:pt idx="798">
                  <c:v>5.0353826245746885E-2</c:v>
                </c:pt>
                <c:pt idx="799">
                  <c:v>4.7978397736786853E-2</c:v>
                </c:pt>
                <c:pt idx="800">
                  <c:v>4.5316010876946811E-2</c:v>
                </c:pt>
                <c:pt idx="801">
                  <c:v>5.5336373971317618E-2</c:v>
                </c:pt>
                <c:pt idx="802">
                  <c:v>6.1302118442782487E-2</c:v>
                </c:pt>
                <c:pt idx="803">
                  <c:v>5.9771023433196888E-2</c:v>
                </c:pt>
                <c:pt idx="804">
                  <c:v>6.1419013946250357E-2</c:v>
                </c:pt>
                <c:pt idx="805">
                  <c:v>5.6494683040339014E-2</c:v>
                </c:pt>
                <c:pt idx="806">
                  <c:v>5.3955374627442883E-2</c:v>
                </c:pt>
                <c:pt idx="807">
                  <c:v>5.1762472314584432E-2</c:v>
                </c:pt>
                <c:pt idx="808">
                  <c:v>6.0904829220799823E-2</c:v>
                </c:pt>
                <c:pt idx="809">
                  <c:v>5.714282802526912E-2</c:v>
                </c:pt>
                <c:pt idx="810">
                  <c:v>5.4133771681624338E-2</c:v>
                </c:pt>
                <c:pt idx="811">
                  <c:v>5.6311148474789234E-2</c:v>
                </c:pt>
                <c:pt idx="812">
                  <c:v>4.8326266205681763E-2</c:v>
                </c:pt>
                <c:pt idx="813">
                  <c:v>5.0300078620891406E-2</c:v>
                </c:pt>
                <c:pt idx="814">
                  <c:v>5.2802441362448153E-2</c:v>
                </c:pt>
                <c:pt idx="815">
                  <c:v>6.5806971724018365E-2</c:v>
                </c:pt>
                <c:pt idx="816">
                  <c:v>6.6517966607511136E-2</c:v>
                </c:pt>
                <c:pt idx="817">
                  <c:v>7.5558649416185619E-2</c:v>
                </c:pt>
                <c:pt idx="818">
                  <c:v>7.6973288635208026E-2</c:v>
                </c:pt>
                <c:pt idx="819">
                  <c:v>8.325580614053027E-2</c:v>
                </c:pt>
                <c:pt idx="820">
                  <c:v>8.934431476327985E-2</c:v>
                </c:pt>
                <c:pt idx="821">
                  <c:v>9.8992144781841498E-2</c:v>
                </c:pt>
                <c:pt idx="822">
                  <c:v>0.11556661860390101</c:v>
                </c:pt>
                <c:pt idx="823">
                  <c:v>0.1162915850882065</c:v>
                </c:pt>
                <c:pt idx="824">
                  <c:v>0.12115428871696737</c:v>
                </c:pt>
                <c:pt idx="825">
                  <c:v>0.11243518544981963</c:v>
                </c:pt>
                <c:pt idx="826">
                  <c:v>0.11178280616376506</c:v>
                </c:pt>
                <c:pt idx="827">
                  <c:v>0.10129403771556414</c:v>
                </c:pt>
                <c:pt idx="828">
                  <c:v>0.10838853705548784</c:v>
                </c:pt>
                <c:pt idx="829">
                  <c:v>0.11152537661634152</c:v>
                </c:pt>
                <c:pt idx="830">
                  <c:v>0.11142453892080649</c:v>
                </c:pt>
                <c:pt idx="831">
                  <c:v>0.11583068487380499</c:v>
                </c:pt>
                <c:pt idx="832">
                  <c:v>0.11234216876014842</c:v>
                </c:pt>
                <c:pt idx="833">
                  <c:v>0.10704490370013903</c:v>
                </c:pt>
                <c:pt idx="834">
                  <c:v>9.9287892646138798E-2</c:v>
                </c:pt>
                <c:pt idx="835">
                  <c:v>9.2385043997494767E-2</c:v>
                </c:pt>
                <c:pt idx="836">
                  <c:v>8.8976008128411943E-2</c:v>
                </c:pt>
                <c:pt idx="837">
                  <c:v>9.2839032134796204E-2</c:v>
                </c:pt>
                <c:pt idx="838">
                  <c:v>9.2970518422108919E-2</c:v>
                </c:pt>
                <c:pt idx="839">
                  <c:v>9.7631323263909969E-2</c:v>
                </c:pt>
                <c:pt idx="840">
                  <c:v>9.3691895166034003E-2</c:v>
                </c:pt>
                <c:pt idx="841">
                  <c:v>9.2120950228396323E-2</c:v>
                </c:pt>
                <c:pt idx="842">
                  <c:v>8.6053356149478871E-2</c:v>
                </c:pt>
                <c:pt idx="843">
                  <c:v>8.5546064333612504E-2</c:v>
                </c:pt>
                <c:pt idx="844">
                  <c:v>8.9857129876278044E-2</c:v>
                </c:pt>
                <c:pt idx="845">
                  <c:v>8.8575896261801762E-2</c:v>
                </c:pt>
                <c:pt idx="846">
                  <c:v>8.6392030530712233E-2</c:v>
                </c:pt>
                <c:pt idx="847">
                  <c:v>7.1334339960926682E-2</c:v>
                </c:pt>
                <c:pt idx="848">
                  <c:v>5.9761680132809927E-2</c:v>
                </c:pt>
                <c:pt idx="849">
                  <c:v>6.21305827374002E-2</c:v>
                </c:pt>
                <c:pt idx="850">
                  <c:v>6.335682801659516E-2</c:v>
                </c:pt>
                <c:pt idx="851">
                  <c:v>6.9474140017873637E-2</c:v>
                </c:pt>
                <c:pt idx="852">
                  <c:v>6.7360974976765131E-2</c:v>
                </c:pt>
                <c:pt idx="853">
                  <c:v>5.7913011718853977E-2</c:v>
                </c:pt>
                <c:pt idx="854">
                  <c:v>6.1276801715178408E-2</c:v>
                </c:pt>
                <c:pt idx="855">
                  <c:v>6.5246336150568282E-2</c:v>
                </c:pt>
                <c:pt idx="856">
                  <c:v>7.6773783939009688E-2</c:v>
                </c:pt>
                <c:pt idx="857">
                  <c:v>8.1690365619789068E-2</c:v>
                </c:pt>
                <c:pt idx="858">
                  <c:v>8.2588970903782352E-2</c:v>
                </c:pt>
                <c:pt idx="859">
                  <c:v>8.3164528239079674E-2</c:v>
                </c:pt>
                <c:pt idx="860">
                  <c:v>8.0215424649871761E-2</c:v>
                </c:pt>
                <c:pt idx="861">
                  <c:v>7.9995983095080617E-2</c:v>
                </c:pt>
                <c:pt idx="862">
                  <c:v>7.8208287598369758E-2</c:v>
                </c:pt>
                <c:pt idx="863">
                  <c:v>8.1305593002212115E-2</c:v>
                </c:pt>
                <c:pt idx="864">
                  <c:v>8.8022938170411097E-2</c:v>
                </c:pt>
                <c:pt idx="865">
                  <c:v>8.8703772918933027E-2</c:v>
                </c:pt>
                <c:pt idx="866">
                  <c:v>8.972327328969322E-2</c:v>
                </c:pt>
                <c:pt idx="867">
                  <c:v>9.4609922567781932E-2</c:v>
                </c:pt>
                <c:pt idx="868">
                  <c:v>9.5919072402988526E-2</c:v>
                </c:pt>
                <c:pt idx="869">
                  <c:v>9.2820524761270215E-2</c:v>
                </c:pt>
                <c:pt idx="870">
                  <c:v>8.9856679651038662E-2</c:v>
                </c:pt>
                <c:pt idx="871">
                  <c:v>8.3837149094271035E-2</c:v>
                </c:pt>
                <c:pt idx="872">
                  <c:v>7.7254107885810691E-2</c:v>
                </c:pt>
                <c:pt idx="873">
                  <c:v>7.4273002757007531E-2</c:v>
                </c:pt>
                <c:pt idx="874">
                  <c:v>7.7934127318133206E-2</c:v>
                </c:pt>
                <c:pt idx="875">
                  <c:v>7.5592694742516786E-2</c:v>
                </c:pt>
                <c:pt idx="876">
                  <c:v>6.8933558644867027E-2</c:v>
                </c:pt>
                <c:pt idx="877">
                  <c:v>6.732597566270683E-2</c:v>
                </c:pt>
                <c:pt idx="878">
                  <c:v>6.1946753488250503E-2</c:v>
                </c:pt>
                <c:pt idx="879">
                  <c:v>5.7877301308292446E-2</c:v>
                </c:pt>
                <c:pt idx="880">
                  <c:v>5.6084542226025866E-2</c:v>
                </c:pt>
                <c:pt idx="881">
                  <c:v>5.8194431156061578E-2</c:v>
                </c:pt>
                <c:pt idx="882">
                  <c:v>6.5795201497511363E-2</c:v>
                </c:pt>
                <c:pt idx="883">
                  <c:v>6.4771813300325096E-2</c:v>
                </c:pt>
                <c:pt idx="884">
                  <c:v>6.6997585690263137E-2</c:v>
                </c:pt>
                <c:pt idx="885">
                  <c:v>6.5859264458425881E-2</c:v>
                </c:pt>
                <c:pt idx="886">
                  <c:v>5.4895135715011124E-2</c:v>
                </c:pt>
                <c:pt idx="887">
                  <c:v>5.1425148962670704E-2</c:v>
                </c:pt>
                <c:pt idx="888">
                  <c:v>5.85700617407591E-2</c:v>
                </c:pt>
                <c:pt idx="889">
                  <c:v>7.1683977555806161E-2</c:v>
                </c:pt>
                <c:pt idx="890">
                  <c:v>7.4262163200169776E-2</c:v>
                </c:pt>
                <c:pt idx="891">
                  <c:v>8.0723787993053298E-2</c:v>
                </c:pt>
                <c:pt idx="892">
                  <c:v>7.7147732647491946E-2</c:v>
                </c:pt>
                <c:pt idx="893">
                  <c:v>8.6650809704481024E-2</c:v>
                </c:pt>
                <c:pt idx="894">
                  <c:v>0.12620950399423952</c:v>
                </c:pt>
                <c:pt idx="895">
                  <c:v>0.15444687437893195</c:v>
                </c:pt>
                <c:pt idx="896">
                  <c:v>0.18391667504845621</c:v>
                </c:pt>
                <c:pt idx="897">
                  <c:v>0.19104178618590595</c:v>
                </c:pt>
                <c:pt idx="898">
                  <c:v>0.16741911282685562</c:v>
                </c:pt>
                <c:pt idx="899">
                  <c:v>0.16080990442457296</c:v>
                </c:pt>
                <c:pt idx="900">
                  <c:v>0.14149527316380991</c:v>
                </c:pt>
                <c:pt idx="901">
                  <c:v>0.1339608847935152</c:v>
                </c:pt>
                <c:pt idx="902">
                  <c:v>0.12917402917036069</c:v>
                </c:pt>
                <c:pt idx="903">
                  <c:v>0.11159230783514724</c:v>
                </c:pt>
                <c:pt idx="904">
                  <c:v>0.10657031106410447</c:v>
                </c:pt>
                <c:pt idx="905">
                  <c:v>9.9614870447895423E-2</c:v>
                </c:pt>
                <c:pt idx="906">
                  <c:v>0.10241535746407796</c:v>
                </c:pt>
                <c:pt idx="907">
                  <c:v>0.11023358889028199</c:v>
                </c:pt>
                <c:pt idx="908">
                  <c:v>0.10780623821538056</c:v>
                </c:pt>
                <c:pt idx="909">
                  <c:v>0.103252708039275</c:v>
                </c:pt>
                <c:pt idx="910">
                  <c:v>0.10080085787080043</c:v>
                </c:pt>
                <c:pt idx="911">
                  <c:v>8.8950513503824241E-2</c:v>
                </c:pt>
                <c:pt idx="912">
                  <c:v>9.5438157512929861E-2</c:v>
                </c:pt>
                <c:pt idx="913">
                  <c:v>9.536580032271591E-2</c:v>
                </c:pt>
                <c:pt idx="914">
                  <c:v>9.0221036842390107E-2</c:v>
                </c:pt>
                <c:pt idx="915">
                  <c:v>8.8207491754689588E-2</c:v>
                </c:pt>
                <c:pt idx="916">
                  <c:v>7.9863688510787054E-2</c:v>
                </c:pt>
                <c:pt idx="917">
                  <c:v>7.5136119787968927E-2</c:v>
                </c:pt>
                <c:pt idx="918">
                  <c:v>7.401010822734283E-2</c:v>
                </c:pt>
                <c:pt idx="919">
                  <c:v>8.0418627238513229E-2</c:v>
                </c:pt>
                <c:pt idx="920">
                  <c:v>7.8784522443223953E-2</c:v>
                </c:pt>
                <c:pt idx="921">
                  <c:v>6.9894192383430281E-2</c:v>
                </c:pt>
                <c:pt idx="922">
                  <c:v>7.1469251934381944E-2</c:v>
                </c:pt>
                <c:pt idx="923">
                  <c:v>7.4759950260862823E-2</c:v>
                </c:pt>
                <c:pt idx="924">
                  <c:v>7.7144530456382768E-2</c:v>
                </c:pt>
                <c:pt idx="925">
                  <c:v>8.5592709559590335E-2</c:v>
                </c:pt>
                <c:pt idx="926">
                  <c:v>8.9085781668202024E-2</c:v>
                </c:pt>
                <c:pt idx="927">
                  <c:v>8.547787207299247E-2</c:v>
                </c:pt>
                <c:pt idx="928">
                  <c:v>8.4573651623138679E-2</c:v>
                </c:pt>
                <c:pt idx="929">
                  <c:v>9.2813801489196893E-2</c:v>
                </c:pt>
                <c:pt idx="930">
                  <c:v>7.9083134213387057E-2</c:v>
                </c:pt>
                <c:pt idx="931">
                  <c:v>7.3163456725081677E-2</c:v>
                </c:pt>
                <c:pt idx="932">
                  <c:v>6.4363728428113318E-2</c:v>
                </c:pt>
                <c:pt idx="933">
                  <c:v>5.2701691518481988E-2</c:v>
                </c:pt>
                <c:pt idx="934">
                  <c:v>6.6155204649537946E-2</c:v>
                </c:pt>
                <c:pt idx="935">
                  <c:v>6.6485164448218004E-2</c:v>
                </c:pt>
                <c:pt idx="936">
                  <c:v>7.0150347589860718E-2</c:v>
                </c:pt>
                <c:pt idx="937">
                  <c:v>7.4187736794833703E-2</c:v>
                </c:pt>
                <c:pt idx="938">
                  <c:v>6.9965396012874742E-2</c:v>
                </c:pt>
                <c:pt idx="939">
                  <c:v>6.387602436749229E-2</c:v>
                </c:pt>
                <c:pt idx="940">
                  <c:v>6.7077394726696618E-2</c:v>
                </c:pt>
                <c:pt idx="941">
                  <c:v>6.7512669699012137E-2</c:v>
                </c:pt>
                <c:pt idx="942">
                  <c:v>5.9118814058609276E-2</c:v>
                </c:pt>
                <c:pt idx="943">
                  <c:v>5.9640568321413956E-2</c:v>
                </c:pt>
                <c:pt idx="944">
                  <c:v>5.8242668755777195E-2</c:v>
                </c:pt>
                <c:pt idx="945">
                  <c:v>5.3325512284855152E-2</c:v>
                </c:pt>
                <c:pt idx="946">
                  <c:v>5.0617005430283982E-2</c:v>
                </c:pt>
                <c:pt idx="947">
                  <c:v>4.7378492547097181E-2</c:v>
                </c:pt>
                <c:pt idx="948">
                  <c:v>4.4816120663929995E-2</c:v>
                </c:pt>
                <c:pt idx="949">
                  <c:v>3.5207995519116027E-2</c:v>
                </c:pt>
                <c:pt idx="950">
                  <c:v>4.2594739485121894E-2</c:v>
                </c:pt>
                <c:pt idx="951">
                  <c:v>4.1417689550109577E-2</c:v>
                </c:pt>
                <c:pt idx="952">
                  <c:v>4.1212460490312602E-2</c:v>
                </c:pt>
                <c:pt idx="953">
                  <c:v>4.7463233632752601E-2</c:v>
                </c:pt>
                <c:pt idx="954">
                  <c:v>4.1927844681010032E-2</c:v>
                </c:pt>
                <c:pt idx="955">
                  <c:v>4.8107269200177175E-2</c:v>
                </c:pt>
                <c:pt idx="956">
                  <c:v>4.3816194452221735E-2</c:v>
                </c:pt>
                <c:pt idx="957">
                  <c:v>3.8129082258436607E-2</c:v>
                </c:pt>
                <c:pt idx="958">
                  <c:v>3.7496963320731422E-2</c:v>
                </c:pt>
                <c:pt idx="959">
                  <c:v>3.3090226430505895E-2</c:v>
                </c:pt>
                <c:pt idx="960">
                  <c:v>2.8965154570041705E-2</c:v>
                </c:pt>
                <c:pt idx="961">
                  <c:v>3.1545431206905152E-2</c:v>
                </c:pt>
                <c:pt idx="962">
                  <c:v>2.7613317907040334E-2</c:v>
                </c:pt>
                <c:pt idx="963">
                  <c:v>2.7539409829561233E-2</c:v>
                </c:pt>
                <c:pt idx="964">
                  <c:v>2.398052875624241E-2</c:v>
                </c:pt>
                <c:pt idx="965">
                  <c:v>2.4176046827737357E-2</c:v>
                </c:pt>
                <c:pt idx="966">
                  <c:v>2.7707064653220217E-2</c:v>
                </c:pt>
                <c:pt idx="967">
                  <c:v>2.4744218453691583E-2</c:v>
                </c:pt>
                <c:pt idx="968">
                  <c:v>2.3823061091006393E-2</c:v>
                </c:pt>
                <c:pt idx="969">
                  <c:v>2.5667722552766926E-2</c:v>
                </c:pt>
                <c:pt idx="970">
                  <c:v>2.2811835556628531E-2</c:v>
                </c:pt>
                <c:pt idx="971">
                  <c:v>2.9771691053859163E-2</c:v>
                </c:pt>
                <c:pt idx="972">
                  <c:v>3.5606697896823386E-2</c:v>
                </c:pt>
                <c:pt idx="973">
                  <c:v>3.4289063498151744E-2</c:v>
                </c:pt>
                <c:pt idx="974">
                  <c:v>4.4142820294678073E-2</c:v>
                </c:pt>
                <c:pt idx="975">
                  <c:v>4.1985924160657988E-2</c:v>
                </c:pt>
                <c:pt idx="976">
                  <c:v>5.3464756867509067E-2</c:v>
                </c:pt>
                <c:pt idx="977">
                  <c:v>5.4516147285119845E-2</c:v>
                </c:pt>
                <c:pt idx="978">
                  <c:v>4.6529747702711483E-2</c:v>
                </c:pt>
                <c:pt idx="979">
                  <c:v>5.5238669429354181E-2</c:v>
                </c:pt>
                <c:pt idx="980">
                  <c:v>4.5740324522137756E-2</c:v>
                </c:pt>
                <c:pt idx="981">
                  <c:v>4.7871782923894018E-2</c:v>
                </c:pt>
                <c:pt idx="982">
                  <c:v>5.1230822408927776E-2</c:v>
                </c:pt>
                <c:pt idx="983">
                  <c:v>4.662104521015413E-2</c:v>
                </c:pt>
                <c:pt idx="984">
                  <c:v>4.945176417106855E-2</c:v>
                </c:pt>
                <c:pt idx="985">
                  <c:v>5.3723434174905993E-2</c:v>
                </c:pt>
                <c:pt idx="986">
                  <c:v>5.9538917934586578E-2</c:v>
                </c:pt>
                <c:pt idx="987">
                  <c:v>6.4097250696206295E-2</c:v>
                </c:pt>
                <c:pt idx="988">
                  <c:v>6.016810732441967E-2</c:v>
                </c:pt>
                <c:pt idx="989">
                  <c:v>5.8737914775536741E-2</c:v>
                </c:pt>
                <c:pt idx="990">
                  <c:v>5.8566575516039013E-2</c:v>
                </c:pt>
                <c:pt idx="991">
                  <c:v>6.3206885017375522E-2</c:v>
                </c:pt>
                <c:pt idx="992">
                  <c:v>6.8618089208586253E-2</c:v>
                </c:pt>
                <c:pt idx="993">
                  <c:v>7.1443973145457418E-2</c:v>
                </c:pt>
                <c:pt idx="994">
                  <c:v>7.2335543075979017E-2</c:v>
                </c:pt>
                <c:pt idx="995">
                  <c:v>6.9279413300832843E-2</c:v>
                </c:pt>
                <c:pt idx="996">
                  <c:v>7.4866117599787271E-2</c:v>
                </c:pt>
                <c:pt idx="997">
                  <c:v>9.26249899933385E-2</c:v>
                </c:pt>
                <c:pt idx="998">
                  <c:v>0.11174349668970845</c:v>
                </c:pt>
                <c:pt idx="999">
                  <c:v>0.11752667791183154</c:v>
                </c:pt>
                <c:pt idx="1000">
                  <c:v>0.12569579670873868</c:v>
                </c:pt>
                <c:pt idx="1001">
                  <c:v>0.12049491159337669</c:v>
                </c:pt>
                <c:pt idx="1002">
                  <c:v>0.10435860054564949</c:v>
                </c:pt>
                <c:pt idx="1003">
                  <c:v>9.7403710228241069E-2</c:v>
                </c:pt>
                <c:pt idx="1004">
                  <c:v>0.10080467686418315</c:v>
                </c:pt>
                <c:pt idx="1005">
                  <c:v>0.10512958774333896</c:v>
                </c:pt>
                <c:pt idx="1006">
                  <c:v>0.11475129011660082</c:v>
                </c:pt>
                <c:pt idx="1007">
                  <c:v>0.13283372024699669</c:v>
                </c:pt>
                <c:pt idx="1008">
                  <c:v>0.13922437129786369</c:v>
                </c:pt>
                <c:pt idx="1009">
                  <c:v>0.12835966433351897</c:v>
                </c:pt>
                <c:pt idx="1010">
                  <c:v>0.12827251794418995</c:v>
                </c:pt>
                <c:pt idx="1011">
                  <c:v>0.12517021174903772</c:v>
                </c:pt>
                <c:pt idx="1012">
                  <c:v>0.13141858886616492</c:v>
                </c:pt>
                <c:pt idx="1013">
                  <c:v>0.14673095636078626</c:v>
                </c:pt>
                <c:pt idx="1014">
                  <c:v>0.15581377509821626</c:v>
                </c:pt>
                <c:pt idx="1015">
                  <c:v>0.15651252138042757</c:v>
                </c:pt>
                <c:pt idx="1016">
                  <c:v>0.14633349473748714</c:v>
                </c:pt>
                <c:pt idx="1017">
                  <c:v>0.15025341835016875</c:v>
                </c:pt>
                <c:pt idx="1018">
                  <c:v>0.13905526397115109</c:v>
                </c:pt>
                <c:pt idx="1019">
                  <c:v>0.13702822887093605</c:v>
                </c:pt>
                <c:pt idx="1020">
                  <c:v>0.12872177859124115</c:v>
                </c:pt>
                <c:pt idx="1021">
                  <c:v>0.11923494891271874</c:v>
                </c:pt>
                <c:pt idx="1022">
                  <c:v>0.12683919387213899</c:v>
                </c:pt>
                <c:pt idx="1023">
                  <c:v>0.13211546441399311</c:v>
                </c:pt>
                <c:pt idx="1024">
                  <c:v>0.14004473113718646</c:v>
                </c:pt>
                <c:pt idx="1025">
                  <c:v>0.13409411324769505</c:v>
                </c:pt>
                <c:pt idx="1026">
                  <c:v>0.1453525931041077</c:v>
                </c:pt>
                <c:pt idx="1027">
                  <c:v>0.14070176300139123</c:v>
                </c:pt>
                <c:pt idx="1028">
                  <c:v>0.14820601554378809</c:v>
                </c:pt>
                <c:pt idx="1029">
                  <c:v>0.16426872483437463</c:v>
                </c:pt>
                <c:pt idx="1030">
                  <c:v>0.15452566506987608</c:v>
                </c:pt>
                <c:pt idx="1031">
                  <c:v>0.16202061753856262</c:v>
                </c:pt>
                <c:pt idx="1032">
                  <c:v>0.15830536554769492</c:v>
                </c:pt>
                <c:pt idx="1033">
                  <c:v>0.15135786475687857</c:v>
                </c:pt>
                <c:pt idx="1034">
                  <c:v>0.14058861351767107</c:v>
                </c:pt>
                <c:pt idx="1035">
                  <c:v>0.12235569580111387</c:v>
                </c:pt>
                <c:pt idx="1036">
                  <c:v>0.10459651414037831</c:v>
                </c:pt>
                <c:pt idx="1037">
                  <c:v>8.2414959911115818E-2</c:v>
                </c:pt>
                <c:pt idx="1038">
                  <c:v>8.5267315726178128E-2</c:v>
                </c:pt>
                <c:pt idx="1039">
                  <c:v>8.4513167570294964E-2</c:v>
                </c:pt>
                <c:pt idx="1040">
                  <c:v>8.0090071164621413E-2</c:v>
                </c:pt>
                <c:pt idx="1041">
                  <c:v>8.6697622446892317E-2</c:v>
                </c:pt>
                <c:pt idx="1042">
                  <c:v>8.0074685931317752E-2</c:v>
                </c:pt>
                <c:pt idx="1043">
                  <c:v>7.412252401861455E-2</c:v>
                </c:pt>
                <c:pt idx="1044">
                  <c:v>7.8165554729278483E-2</c:v>
                </c:pt>
                <c:pt idx="1045">
                  <c:v>8.2101891981089442E-2</c:v>
                </c:pt>
                <c:pt idx="1046">
                  <c:v>7.9748784756711294E-2</c:v>
                </c:pt>
                <c:pt idx="1047">
                  <c:v>7.9766847091693821E-2</c:v>
                </c:pt>
                <c:pt idx="1048">
                  <c:v>7.8941859298816974E-2</c:v>
                </c:pt>
                <c:pt idx="1049">
                  <c:v>6.5795322269912568E-2</c:v>
                </c:pt>
                <c:pt idx="1050">
                  <c:v>6.5213030740456313E-2</c:v>
                </c:pt>
                <c:pt idx="1051">
                  <c:v>8.595785972930331E-2</c:v>
                </c:pt>
                <c:pt idx="1052">
                  <c:v>0.10710926651527458</c:v>
                </c:pt>
                <c:pt idx="1053">
                  <c:v>0.12135665954024429</c:v>
                </c:pt>
                <c:pt idx="1054">
                  <c:v>0.12301271389217282</c:v>
                </c:pt>
                <c:pt idx="1055">
                  <c:v>0.12288121117848932</c:v>
                </c:pt>
                <c:pt idx="1056">
                  <c:v>0.1003774891637231</c:v>
                </c:pt>
                <c:pt idx="1057">
                  <c:v>0.10264790431776974</c:v>
                </c:pt>
                <c:pt idx="1058">
                  <c:v>0.11510138340633116</c:v>
                </c:pt>
                <c:pt idx="1059">
                  <c:v>0.11166486064201489</c:v>
                </c:pt>
                <c:pt idx="1060">
                  <c:v>0.10887600444795584</c:v>
                </c:pt>
                <c:pt idx="1061">
                  <c:v>0.10174736490553324</c:v>
                </c:pt>
                <c:pt idx="1062">
                  <c:v>8.9793290242778684E-2</c:v>
                </c:pt>
                <c:pt idx="1063">
                  <c:v>8.8304286070212873E-2</c:v>
                </c:pt>
                <c:pt idx="1064">
                  <c:v>9.7500872047632123E-2</c:v>
                </c:pt>
                <c:pt idx="1065">
                  <c:v>0.10757785211149049</c:v>
                </c:pt>
                <c:pt idx="1066">
                  <c:v>0.10972136575964297</c:v>
                </c:pt>
                <c:pt idx="1067">
                  <c:v>9.6159133828751547E-2</c:v>
                </c:pt>
                <c:pt idx="1068">
                  <c:v>9.5933536923246548E-2</c:v>
                </c:pt>
                <c:pt idx="1069">
                  <c:v>8.7964879654796713E-2</c:v>
                </c:pt>
                <c:pt idx="1070">
                  <c:v>9.0641842271905124E-2</c:v>
                </c:pt>
                <c:pt idx="1071">
                  <c:v>9.5109420027968669E-2</c:v>
                </c:pt>
                <c:pt idx="1072">
                  <c:v>9.6725932797294939E-2</c:v>
                </c:pt>
                <c:pt idx="1073">
                  <c:v>8.5810149521915027E-2</c:v>
                </c:pt>
                <c:pt idx="1074">
                  <c:v>8.1317685132348896E-2</c:v>
                </c:pt>
                <c:pt idx="1075">
                  <c:v>8.4903439683566229E-2</c:v>
                </c:pt>
                <c:pt idx="1076">
                  <c:v>7.1017430893497574E-2</c:v>
                </c:pt>
                <c:pt idx="1077">
                  <c:v>7.3197473041629893E-2</c:v>
                </c:pt>
                <c:pt idx="1078">
                  <c:v>7.2863595449529958E-2</c:v>
                </c:pt>
                <c:pt idx="1079">
                  <c:v>6.2321474171060362E-2</c:v>
                </c:pt>
                <c:pt idx="1080">
                  <c:v>6.7331995766817879E-2</c:v>
                </c:pt>
                <c:pt idx="1081">
                  <c:v>6.7631333891720713E-2</c:v>
                </c:pt>
                <c:pt idx="1082">
                  <c:v>6.6656867117845214E-2</c:v>
                </c:pt>
                <c:pt idx="1083">
                  <c:v>8.0075251553767823E-2</c:v>
                </c:pt>
                <c:pt idx="1084">
                  <c:v>8.5445346812596024E-2</c:v>
                </c:pt>
                <c:pt idx="1085">
                  <c:v>8.4925874497779233E-2</c:v>
                </c:pt>
                <c:pt idx="1086">
                  <c:v>7.9888939469307155E-2</c:v>
                </c:pt>
                <c:pt idx="1087">
                  <c:v>6.7188717262581632E-2</c:v>
                </c:pt>
                <c:pt idx="1088">
                  <c:v>6.3768229312818822E-2</c:v>
                </c:pt>
                <c:pt idx="1089">
                  <c:v>6.9715770804041496E-2</c:v>
                </c:pt>
                <c:pt idx="1090">
                  <c:v>7.2005813243053926E-2</c:v>
                </c:pt>
                <c:pt idx="1091">
                  <c:v>7.3116318245162834E-2</c:v>
                </c:pt>
                <c:pt idx="1092">
                  <c:v>6.7944157804874158E-2</c:v>
                </c:pt>
                <c:pt idx="1093">
                  <c:v>7.1002850114954164E-2</c:v>
                </c:pt>
                <c:pt idx="1094">
                  <c:v>6.9240397824792466E-2</c:v>
                </c:pt>
                <c:pt idx="1095">
                  <c:v>6.5963825794984207E-2</c:v>
                </c:pt>
                <c:pt idx="1096">
                  <c:v>6.9217658424595735E-2</c:v>
                </c:pt>
                <c:pt idx="1097">
                  <c:v>6.5574977417592648E-2</c:v>
                </c:pt>
                <c:pt idx="1098">
                  <c:v>7.0453437010870854E-2</c:v>
                </c:pt>
                <c:pt idx="1099">
                  <c:v>7.0532849325146668E-2</c:v>
                </c:pt>
                <c:pt idx="1100">
                  <c:v>7.0399281975767836E-2</c:v>
                </c:pt>
                <c:pt idx="1101">
                  <c:v>5.957792835610079E-2</c:v>
                </c:pt>
                <c:pt idx="1102">
                  <c:v>4.7797507590997226E-2</c:v>
                </c:pt>
                <c:pt idx="1103">
                  <c:v>5.5412731843493157E-2</c:v>
                </c:pt>
                <c:pt idx="1104">
                  <c:v>6.3509565492862921E-2</c:v>
                </c:pt>
                <c:pt idx="1105">
                  <c:v>6.948801015447903E-2</c:v>
                </c:pt>
                <c:pt idx="1106">
                  <c:v>7.8878556099006944E-2</c:v>
                </c:pt>
                <c:pt idx="1107">
                  <c:v>7.3703753018485654E-2</c:v>
                </c:pt>
                <c:pt idx="1108">
                  <c:v>6.2069086306921178E-2</c:v>
                </c:pt>
                <c:pt idx="1109">
                  <c:v>6.4799727680839692E-2</c:v>
                </c:pt>
                <c:pt idx="1110">
                  <c:v>6.2975112975024061E-2</c:v>
                </c:pt>
                <c:pt idx="1111">
                  <c:v>6.9560368360711888E-2</c:v>
                </c:pt>
                <c:pt idx="1112">
                  <c:v>7.4134511417724827E-2</c:v>
                </c:pt>
                <c:pt idx="1113">
                  <c:v>6.3249313659240844E-2</c:v>
                </c:pt>
                <c:pt idx="1114">
                  <c:v>5.84369475641646E-2</c:v>
                </c:pt>
                <c:pt idx="1115">
                  <c:v>5.2269915330693924E-2</c:v>
                </c:pt>
                <c:pt idx="1116">
                  <c:v>5.7815831808904587E-2</c:v>
                </c:pt>
                <c:pt idx="1117">
                  <c:v>6.0541710155304185E-2</c:v>
                </c:pt>
                <c:pt idx="1118">
                  <c:v>6.3124305082836035E-2</c:v>
                </c:pt>
                <c:pt idx="1119">
                  <c:v>6.3167288915392444E-2</c:v>
                </c:pt>
                <c:pt idx="1120">
                  <c:v>5.2603276343426507E-2</c:v>
                </c:pt>
                <c:pt idx="1121">
                  <c:v>6.7570955293038096E-2</c:v>
                </c:pt>
                <c:pt idx="1122">
                  <c:v>6.3093886384369052E-2</c:v>
                </c:pt>
                <c:pt idx="1123">
                  <c:v>6.9155840169282431E-2</c:v>
                </c:pt>
                <c:pt idx="1124">
                  <c:v>7.3274302429210736E-2</c:v>
                </c:pt>
                <c:pt idx="1125">
                  <c:v>6.1302962867998648E-2</c:v>
                </c:pt>
                <c:pt idx="1126">
                  <c:v>6.3676292374526086E-2</c:v>
                </c:pt>
                <c:pt idx="1127">
                  <c:v>5.2755609537624995E-2</c:v>
                </c:pt>
                <c:pt idx="1128">
                  <c:v>4.9758638452165993E-2</c:v>
                </c:pt>
                <c:pt idx="1129">
                  <c:v>5.5392620027632233E-2</c:v>
                </c:pt>
                <c:pt idx="1130">
                  <c:v>5.5019401741657273E-2</c:v>
                </c:pt>
                <c:pt idx="1131">
                  <c:v>6.4093797077309153E-2</c:v>
                </c:pt>
                <c:pt idx="1132">
                  <c:v>7.214928142547708E-2</c:v>
                </c:pt>
                <c:pt idx="1133">
                  <c:v>7.131968854562451E-2</c:v>
                </c:pt>
                <c:pt idx="1134">
                  <c:v>7.920524022036958E-2</c:v>
                </c:pt>
                <c:pt idx="1135">
                  <c:v>7.3645402450556105E-2</c:v>
                </c:pt>
                <c:pt idx="1136">
                  <c:v>7.8043063580991445E-2</c:v>
                </c:pt>
                <c:pt idx="1137">
                  <c:v>8.1428756599405322E-2</c:v>
                </c:pt>
                <c:pt idx="1138">
                  <c:v>7.9444159425070035E-2</c:v>
                </c:pt>
                <c:pt idx="1139">
                  <c:v>8.1021301691117126E-2</c:v>
                </c:pt>
                <c:pt idx="1140">
                  <c:v>6.7900829760940529E-2</c:v>
                </c:pt>
                <c:pt idx="1141">
                  <c:v>5.9318502146588389E-2</c:v>
                </c:pt>
                <c:pt idx="1142">
                  <c:v>5.941187417670217E-2</c:v>
                </c:pt>
                <c:pt idx="1143">
                  <c:v>5.9493475948836569E-2</c:v>
                </c:pt>
                <c:pt idx="1144">
                  <c:v>6.8508627595531585E-2</c:v>
                </c:pt>
                <c:pt idx="1145">
                  <c:v>6.4868802645219867E-2</c:v>
                </c:pt>
                <c:pt idx="1146">
                  <c:v>6.8537355801031832E-2</c:v>
                </c:pt>
                <c:pt idx="1147">
                  <c:v>7.3324442379981286E-2</c:v>
                </c:pt>
                <c:pt idx="1148">
                  <c:v>6.0700328001312615E-2</c:v>
                </c:pt>
                <c:pt idx="1149">
                  <c:v>5.9190611515264287E-2</c:v>
                </c:pt>
                <c:pt idx="1150">
                  <c:v>6.0735887081225272E-2</c:v>
                </c:pt>
                <c:pt idx="1151">
                  <c:v>4.9799987379423871E-2</c:v>
                </c:pt>
                <c:pt idx="1152">
                  <c:v>4.8201286486161503E-2</c:v>
                </c:pt>
                <c:pt idx="1153">
                  <c:v>5.2032224510764606E-2</c:v>
                </c:pt>
                <c:pt idx="1154">
                  <c:v>5.4093384120254676E-2</c:v>
                </c:pt>
                <c:pt idx="1155">
                  <c:v>5.9114322698934019E-2</c:v>
                </c:pt>
                <c:pt idx="1156">
                  <c:v>7.5076918773157114E-2</c:v>
                </c:pt>
                <c:pt idx="1157">
                  <c:v>7.8662574614703065E-2</c:v>
                </c:pt>
                <c:pt idx="1158">
                  <c:v>8.4598060816461138E-2</c:v>
                </c:pt>
                <c:pt idx="1159">
                  <c:v>0.10518437537326958</c:v>
                </c:pt>
                <c:pt idx="1160">
                  <c:v>9.8746984058458553E-2</c:v>
                </c:pt>
                <c:pt idx="1161">
                  <c:v>0.10507818610713007</c:v>
                </c:pt>
                <c:pt idx="1162">
                  <c:v>9.5348933733155797E-2</c:v>
                </c:pt>
              </c:numCache>
            </c:numRef>
          </c:val>
          <c:extLst>
            <c:ext xmlns:c16="http://schemas.microsoft.com/office/drawing/2014/chart" uri="{C3380CC4-5D6E-409C-BE32-E72D297353CC}">
              <c16:uniqueId val="{00000001-2B5F-4852-990D-D4FC3BD1DE07}"/>
            </c:ext>
          </c:extLst>
        </c:ser>
        <c:ser>
          <c:idx val="2"/>
          <c:order val="3"/>
          <c:tx>
            <c:strRef>
              <c:f>'Finansiel stressindikator'!$D$7</c:f>
              <c:strCache>
                <c:ptCount val="1"/>
                <c:pt idx="0">
                  <c:v>Obligationsmarkedet</c:v>
                </c:pt>
              </c:strCache>
            </c:strRef>
          </c:tx>
          <c:spPr>
            <a:solidFill>
              <a:schemeClr val="accent3"/>
            </a:solidFill>
          </c:spPr>
          <c:cat>
            <c:numRef>
              <c:f>'Finansiel stressindikator'!$A$8:$A$1170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'Finansiel stressindikator'!$D$8:$D$1170</c:f>
              <c:numCache>
                <c:formatCode>0,000</c:formatCode>
                <c:ptCount val="1163"/>
                <c:pt idx="0">
                  <c:v>4.6511851873537853E-2</c:v>
                </c:pt>
                <c:pt idx="1">
                  <c:v>4.3940068999243853E-2</c:v>
                </c:pt>
                <c:pt idx="2">
                  <c:v>4.9232031636508244E-2</c:v>
                </c:pt>
                <c:pt idx="3">
                  <c:v>5.6076442653215514E-2</c:v>
                </c:pt>
                <c:pt idx="4">
                  <c:v>5.6607299856843291E-2</c:v>
                </c:pt>
                <c:pt idx="5">
                  <c:v>5.8325625322860536E-2</c:v>
                </c:pt>
                <c:pt idx="6">
                  <c:v>5.1336689391081443E-2</c:v>
                </c:pt>
                <c:pt idx="7">
                  <c:v>5.3479300444681258E-2</c:v>
                </c:pt>
                <c:pt idx="8">
                  <c:v>5.7931132333466626E-2</c:v>
                </c:pt>
                <c:pt idx="9">
                  <c:v>5.3335149694848087E-2</c:v>
                </c:pt>
                <c:pt idx="10">
                  <c:v>5.9426528500253047E-2</c:v>
                </c:pt>
                <c:pt idx="11">
                  <c:v>5.2742837975887455E-2</c:v>
                </c:pt>
                <c:pt idx="12">
                  <c:v>4.7434774359175196E-2</c:v>
                </c:pt>
                <c:pt idx="13">
                  <c:v>4.7801780557668552E-2</c:v>
                </c:pt>
                <c:pt idx="14">
                  <c:v>4.3712445081108824E-2</c:v>
                </c:pt>
                <c:pt idx="15">
                  <c:v>4.7015165619996885E-2</c:v>
                </c:pt>
                <c:pt idx="16">
                  <c:v>4.6784197036484461E-2</c:v>
                </c:pt>
                <c:pt idx="17">
                  <c:v>4.8970702970926337E-2</c:v>
                </c:pt>
                <c:pt idx="18">
                  <c:v>5.3458696290477753E-2</c:v>
                </c:pt>
                <c:pt idx="19">
                  <c:v>5.5195556635832657E-2</c:v>
                </c:pt>
                <c:pt idx="20">
                  <c:v>5.8781613702800467E-2</c:v>
                </c:pt>
                <c:pt idx="21">
                  <c:v>6.0052729505308634E-2</c:v>
                </c:pt>
                <c:pt idx="22">
                  <c:v>5.8387877678903126E-2</c:v>
                </c:pt>
                <c:pt idx="23">
                  <c:v>5.3415492021132091E-2</c:v>
                </c:pt>
                <c:pt idx="24">
                  <c:v>4.4806622519964492E-2</c:v>
                </c:pt>
                <c:pt idx="25">
                  <c:v>4.4305792925992071E-2</c:v>
                </c:pt>
                <c:pt idx="26">
                  <c:v>4.1142355933397178E-2</c:v>
                </c:pt>
                <c:pt idx="27">
                  <c:v>4.0709336486502427E-2</c:v>
                </c:pt>
                <c:pt idx="28">
                  <c:v>4.3949207410553956E-2</c:v>
                </c:pt>
                <c:pt idx="29">
                  <c:v>4.2010230726780916E-2</c:v>
                </c:pt>
                <c:pt idx="30">
                  <c:v>3.9201263652337462E-2</c:v>
                </c:pt>
                <c:pt idx="31">
                  <c:v>3.5574556518684901E-2</c:v>
                </c:pt>
                <c:pt idx="32">
                  <c:v>3.994543127397486E-2</c:v>
                </c:pt>
                <c:pt idx="33">
                  <c:v>3.8257005916083477E-2</c:v>
                </c:pt>
                <c:pt idx="34">
                  <c:v>3.6648392266392313E-2</c:v>
                </c:pt>
                <c:pt idx="35">
                  <c:v>3.6291901397022638E-2</c:v>
                </c:pt>
                <c:pt idx="36">
                  <c:v>3.6490738928495761E-2</c:v>
                </c:pt>
                <c:pt idx="37">
                  <c:v>3.4638662742049665E-2</c:v>
                </c:pt>
                <c:pt idx="38">
                  <c:v>3.7979542248712146E-2</c:v>
                </c:pt>
                <c:pt idx="39">
                  <c:v>3.7935740842687436E-2</c:v>
                </c:pt>
                <c:pt idx="40">
                  <c:v>3.4465744844641176E-2</c:v>
                </c:pt>
                <c:pt idx="41">
                  <c:v>3.8950632660249951E-2</c:v>
                </c:pt>
                <c:pt idx="42">
                  <c:v>3.7363190497352657E-2</c:v>
                </c:pt>
                <c:pt idx="43">
                  <c:v>3.6318190663801098E-2</c:v>
                </c:pt>
                <c:pt idx="44">
                  <c:v>3.3626351196947325E-2</c:v>
                </c:pt>
                <c:pt idx="45">
                  <c:v>2.9448596127297742E-2</c:v>
                </c:pt>
                <c:pt idx="46">
                  <c:v>3.1353127669513502E-2</c:v>
                </c:pt>
                <c:pt idx="47">
                  <c:v>3.0022569494918667E-2</c:v>
                </c:pt>
                <c:pt idx="48">
                  <c:v>2.6491631313587609E-2</c:v>
                </c:pt>
                <c:pt idx="49">
                  <c:v>2.6870457031564727E-2</c:v>
                </c:pt>
                <c:pt idx="50">
                  <c:v>2.6607526618674861E-2</c:v>
                </c:pt>
                <c:pt idx="51">
                  <c:v>2.743598130431155E-2</c:v>
                </c:pt>
                <c:pt idx="52">
                  <c:v>2.9923390788412534E-2</c:v>
                </c:pt>
                <c:pt idx="53">
                  <c:v>3.0425658057783633E-2</c:v>
                </c:pt>
                <c:pt idx="54">
                  <c:v>2.5614580520593802E-2</c:v>
                </c:pt>
                <c:pt idx="55">
                  <c:v>2.4225924723883657E-2</c:v>
                </c:pt>
                <c:pt idx="56">
                  <c:v>2.4769756296714535E-2</c:v>
                </c:pt>
                <c:pt idx="57">
                  <c:v>2.0240172125362915E-2</c:v>
                </c:pt>
                <c:pt idx="58">
                  <c:v>2.4215721157735078E-2</c:v>
                </c:pt>
                <c:pt idx="59">
                  <c:v>2.5083882947087834E-2</c:v>
                </c:pt>
                <c:pt idx="60">
                  <c:v>2.2245546458308507E-2</c:v>
                </c:pt>
                <c:pt idx="61">
                  <c:v>2.3862050920707797E-2</c:v>
                </c:pt>
                <c:pt idx="62">
                  <c:v>2.3517096034524364E-2</c:v>
                </c:pt>
                <c:pt idx="63">
                  <c:v>2.2999210464051491E-2</c:v>
                </c:pt>
                <c:pt idx="64">
                  <c:v>2.3398767912464542E-2</c:v>
                </c:pt>
                <c:pt idx="65">
                  <c:v>2.1826159815227533E-2</c:v>
                </c:pt>
                <c:pt idx="66">
                  <c:v>1.5704653034262262E-2</c:v>
                </c:pt>
                <c:pt idx="67">
                  <c:v>1.6595286406983135E-2</c:v>
                </c:pt>
                <c:pt idx="68">
                  <c:v>1.6717512353931058E-2</c:v>
                </c:pt>
                <c:pt idx="69">
                  <c:v>2.0602322731367542E-2</c:v>
                </c:pt>
                <c:pt idx="70">
                  <c:v>2.3757176342580413E-2</c:v>
                </c:pt>
                <c:pt idx="71">
                  <c:v>2.0504405351000322E-2</c:v>
                </c:pt>
                <c:pt idx="72">
                  <c:v>1.8861458617461739E-2</c:v>
                </c:pt>
                <c:pt idx="73">
                  <c:v>1.6277875358869723E-2</c:v>
                </c:pt>
                <c:pt idx="74">
                  <c:v>1.3371617835743539E-2</c:v>
                </c:pt>
                <c:pt idx="75">
                  <c:v>1.7433244982629846E-2</c:v>
                </c:pt>
                <c:pt idx="76">
                  <c:v>1.6601232462955907E-2</c:v>
                </c:pt>
                <c:pt idx="77">
                  <c:v>1.6246282340367239E-2</c:v>
                </c:pt>
                <c:pt idx="78">
                  <c:v>1.7374438049229234E-2</c:v>
                </c:pt>
                <c:pt idx="79">
                  <c:v>1.6053912952988907E-2</c:v>
                </c:pt>
                <c:pt idx="80">
                  <c:v>1.9124935729598846E-2</c:v>
                </c:pt>
                <c:pt idx="81">
                  <c:v>1.7395600982011417E-2</c:v>
                </c:pt>
                <c:pt idx="82">
                  <c:v>1.6507242638625973E-2</c:v>
                </c:pt>
                <c:pt idx="83">
                  <c:v>1.4290734607745112E-2</c:v>
                </c:pt>
                <c:pt idx="84">
                  <c:v>1.2409959548851745E-2</c:v>
                </c:pt>
                <c:pt idx="85">
                  <c:v>1.2535074512092294E-2</c:v>
                </c:pt>
                <c:pt idx="86">
                  <c:v>1.1583652552433788E-2</c:v>
                </c:pt>
                <c:pt idx="87">
                  <c:v>1.1538186248034656E-2</c:v>
                </c:pt>
                <c:pt idx="88">
                  <c:v>1.108588434149735E-2</c:v>
                </c:pt>
                <c:pt idx="89">
                  <c:v>1.0989718163684043E-2</c:v>
                </c:pt>
                <c:pt idx="90">
                  <c:v>1.125335844722576E-2</c:v>
                </c:pt>
                <c:pt idx="91">
                  <c:v>1.1522515041705617E-2</c:v>
                </c:pt>
                <c:pt idx="92">
                  <c:v>1.3615568558081374E-2</c:v>
                </c:pt>
                <c:pt idx="93">
                  <c:v>1.537994799048646E-2</c:v>
                </c:pt>
                <c:pt idx="94">
                  <c:v>1.4938301265875198E-2</c:v>
                </c:pt>
                <c:pt idx="95">
                  <c:v>1.3300642868090951E-2</c:v>
                </c:pt>
                <c:pt idx="96">
                  <c:v>9.1109012208408849E-3</c:v>
                </c:pt>
                <c:pt idx="97">
                  <c:v>9.2368117932596413E-3</c:v>
                </c:pt>
                <c:pt idx="98">
                  <c:v>1.2308128357600265E-2</c:v>
                </c:pt>
                <c:pt idx="99">
                  <c:v>1.4532636346035695E-2</c:v>
                </c:pt>
                <c:pt idx="100">
                  <c:v>1.6199691325068176E-2</c:v>
                </c:pt>
                <c:pt idx="101">
                  <c:v>1.47179690242024E-2</c:v>
                </c:pt>
                <c:pt idx="102">
                  <c:v>1.3242468297179479E-2</c:v>
                </c:pt>
                <c:pt idx="103">
                  <c:v>1.1196879542087215E-2</c:v>
                </c:pt>
                <c:pt idx="104">
                  <c:v>1.0568009275653109E-2</c:v>
                </c:pt>
                <c:pt idx="105">
                  <c:v>1.0657641608163376E-2</c:v>
                </c:pt>
                <c:pt idx="106">
                  <c:v>9.7839909900451338E-3</c:v>
                </c:pt>
                <c:pt idx="107">
                  <c:v>9.6290015340348683E-3</c:v>
                </c:pt>
                <c:pt idx="108">
                  <c:v>1.0302315245640264E-2</c:v>
                </c:pt>
                <c:pt idx="109">
                  <c:v>8.8099260550436615E-3</c:v>
                </c:pt>
                <c:pt idx="110">
                  <c:v>9.6674278189273193E-3</c:v>
                </c:pt>
                <c:pt idx="111">
                  <c:v>1.014590149973265E-2</c:v>
                </c:pt>
                <c:pt idx="112">
                  <c:v>9.2654740802136214E-3</c:v>
                </c:pt>
                <c:pt idx="113">
                  <c:v>1.0404398673458888E-2</c:v>
                </c:pt>
                <c:pt idx="114">
                  <c:v>1.1252111488521749E-2</c:v>
                </c:pt>
                <c:pt idx="115">
                  <c:v>1.0720436064984407E-2</c:v>
                </c:pt>
                <c:pt idx="116">
                  <c:v>1.1202096502009505E-2</c:v>
                </c:pt>
                <c:pt idx="117">
                  <c:v>9.7519903742462593E-3</c:v>
                </c:pt>
                <c:pt idx="118">
                  <c:v>9.3183682234215109E-3</c:v>
                </c:pt>
                <c:pt idx="119">
                  <c:v>1.1053740877263385E-2</c:v>
                </c:pt>
                <c:pt idx="120">
                  <c:v>1.4776132035544072E-2</c:v>
                </c:pt>
                <c:pt idx="121">
                  <c:v>1.61340852149029E-2</c:v>
                </c:pt>
                <c:pt idx="122">
                  <c:v>1.6213303461594927E-2</c:v>
                </c:pt>
                <c:pt idx="123">
                  <c:v>1.7379796855344732E-2</c:v>
                </c:pt>
                <c:pt idx="124">
                  <c:v>1.6279062065455454E-2</c:v>
                </c:pt>
                <c:pt idx="125">
                  <c:v>1.7757070848223339E-2</c:v>
                </c:pt>
                <c:pt idx="126">
                  <c:v>1.7963821840109084E-2</c:v>
                </c:pt>
                <c:pt idx="127">
                  <c:v>1.6655170174200391E-2</c:v>
                </c:pt>
                <c:pt idx="128">
                  <c:v>1.4406030625867535E-2</c:v>
                </c:pt>
                <c:pt idx="129">
                  <c:v>1.2645661419123103E-2</c:v>
                </c:pt>
                <c:pt idx="130">
                  <c:v>1.1869258908022035E-2</c:v>
                </c:pt>
                <c:pt idx="131">
                  <c:v>1.0089802496635786E-2</c:v>
                </c:pt>
                <c:pt idx="132">
                  <c:v>9.6748888982342227E-3</c:v>
                </c:pt>
                <c:pt idx="133">
                  <c:v>8.2502418119123205E-3</c:v>
                </c:pt>
                <c:pt idx="134">
                  <c:v>7.1200950350840302E-3</c:v>
                </c:pt>
                <c:pt idx="135">
                  <c:v>7.188312695368711E-3</c:v>
                </c:pt>
                <c:pt idx="136">
                  <c:v>7.6774067890813752E-3</c:v>
                </c:pt>
                <c:pt idx="137">
                  <c:v>7.2045535949583246E-3</c:v>
                </c:pt>
                <c:pt idx="138">
                  <c:v>6.7131199337854101E-3</c:v>
                </c:pt>
                <c:pt idx="139">
                  <c:v>7.2668778967836418E-3</c:v>
                </c:pt>
                <c:pt idx="140">
                  <c:v>5.3939282883282745E-3</c:v>
                </c:pt>
                <c:pt idx="141">
                  <c:v>6.2731841064227823E-3</c:v>
                </c:pt>
                <c:pt idx="142">
                  <c:v>7.3867082521218231E-3</c:v>
                </c:pt>
                <c:pt idx="143">
                  <c:v>8.4679598418881587E-3</c:v>
                </c:pt>
                <c:pt idx="144">
                  <c:v>1.2286800195929422E-2</c:v>
                </c:pt>
                <c:pt idx="145">
                  <c:v>1.3268640564726947E-2</c:v>
                </c:pt>
                <c:pt idx="146">
                  <c:v>1.3199834545257128E-2</c:v>
                </c:pt>
                <c:pt idx="147">
                  <c:v>1.4475255828749974E-2</c:v>
                </c:pt>
                <c:pt idx="148">
                  <c:v>1.3897413697146931E-2</c:v>
                </c:pt>
                <c:pt idx="149">
                  <c:v>1.4885490796684567E-2</c:v>
                </c:pt>
                <c:pt idx="150">
                  <c:v>1.408475108831563E-2</c:v>
                </c:pt>
                <c:pt idx="151">
                  <c:v>1.1124080873354654E-2</c:v>
                </c:pt>
                <c:pt idx="152">
                  <c:v>8.8347854758389702E-3</c:v>
                </c:pt>
                <c:pt idx="153">
                  <c:v>6.7537405399751907E-3</c:v>
                </c:pt>
                <c:pt idx="154">
                  <c:v>8.0788036975616758E-3</c:v>
                </c:pt>
                <c:pt idx="155">
                  <c:v>8.9160861522191905E-3</c:v>
                </c:pt>
                <c:pt idx="156">
                  <c:v>9.5851191456085144E-3</c:v>
                </c:pt>
                <c:pt idx="157">
                  <c:v>1.1397856324156359E-2</c:v>
                </c:pt>
                <c:pt idx="158">
                  <c:v>1.0351425877032271E-2</c:v>
                </c:pt>
                <c:pt idx="159">
                  <c:v>1.1346258301924131E-2</c:v>
                </c:pt>
                <c:pt idx="160">
                  <c:v>1.1850876039501891E-2</c:v>
                </c:pt>
                <c:pt idx="161">
                  <c:v>1.1135631825557747E-2</c:v>
                </c:pt>
                <c:pt idx="162">
                  <c:v>1.27437860771187E-2</c:v>
                </c:pt>
                <c:pt idx="163">
                  <c:v>1.3090561263148399E-2</c:v>
                </c:pt>
                <c:pt idx="164">
                  <c:v>1.2364831766028272E-2</c:v>
                </c:pt>
                <c:pt idx="165">
                  <c:v>1.177845939291282E-2</c:v>
                </c:pt>
                <c:pt idx="166">
                  <c:v>1.4287345340577965E-2</c:v>
                </c:pt>
                <c:pt idx="167">
                  <c:v>1.7158851747881208E-2</c:v>
                </c:pt>
                <c:pt idx="168">
                  <c:v>1.8259628257192982E-2</c:v>
                </c:pt>
                <c:pt idx="169">
                  <c:v>1.9207783680443895E-2</c:v>
                </c:pt>
                <c:pt idx="170">
                  <c:v>1.6878750094539752E-2</c:v>
                </c:pt>
                <c:pt idx="171">
                  <c:v>1.4377552797796532E-2</c:v>
                </c:pt>
                <c:pt idx="172">
                  <c:v>1.5298576741209272E-2</c:v>
                </c:pt>
                <c:pt idx="173">
                  <c:v>2.3193558926976183E-2</c:v>
                </c:pt>
                <c:pt idx="174">
                  <c:v>2.8577196229221689E-2</c:v>
                </c:pt>
                <c:pt idx="175">
                  <c:v>3.3094882098255285E-2</c:v>
                </c:pt>
                <c:pt idx="176">
                  <c:v>3.8567958158307679E-2</c:v>
                </c:pt>
                <c:pt idx="177">
                  <c:v>3.3611597378425992E-2</c:v>
                </c:pt>
                <c:pt idx="178">
                  <c:v>3.0596141007373324E-2</c:v>
                </c:pt>
                <c:pt idx="179">
                  <c:v>2.9568503567350107E-2</c:v>
                </c:pt>
                <c:pt idx="180">
                  <c:v>2.4961671187000878E-2</c:v>
                </c:pt>
                <c:pt idx="181">
                  <c:v>2.3575210179177367E-2</c:v>
                </c:pt>
                <c:pt idx="182">
                  <c:v>2.2189228857644003E-2</c:v>
                </c:pt>
                <c:pt idx="183">
                  <c:v>1.8340042246722459E-2</c:v>
                </c:pt>
                <c:pt idx="184">
                  <c:v>1.8589547156654521E-2</c:v>
                </c:pt>
                <c:pt idx="185">
                  <c:v>1.6404729523014819E-2</c:v>
                </c:pt>
                <c:pt idx="186">
                  <c:v>1.6674705755342623E-2</c:v>
                </c:pt>
                <c:pt idx="187">
                  <c:v>1.8645751438377735E-2</c:v>
                </c:pt>
                <c:pt idx="188">
                  <c:v>1.6903373592593744E-2</c:v>
                </c:pt>
                <c:pt idx="189">
                  <c:v>2.047977699349296E-2</c:v>
                </c:pt>
                <c:pt idx="190">
                  <c:v>2.1394050566942005E-2</c:v>
                </c:pt>
                <c:pt idx="191">
                  <c:v>2.3017151166948184E-2</c:v>
                </c:pt>
                <c:pt idx="192">
                  <c:v>2.3579144523576071E-2</c:v>
                </c:pt>
                <c:pt idx="193">
                  <c:v>2.2958637077444246E-2</c:v>
                </c:pt>
                <c:pt idx="194">
                  <c:v>2.055491434655389E-2</c:v>
                </c:pt>
                <c:pt idx="195">
                  <c:v>1.7113019174674712E-2</c:v>
                </c:pt>
                <c:pt idx="196">
                  <c:v>1.836563763621521E-2</c:v>
                </c:pt>
                <c:pt idx="197">
                  <c:v>1.8939428089633465E-2</c:v>
                </c:pt>
                <c:pt idx="198">
                  <c:v>1.9641931342707107E-2</c:v>
                </c:pt>
                <c:pt idx="199">
                  <c:v>1.9312397005808883E-2</c:v>
                </c:pt>
                <c:pt idx="200">
                  <c:v>1.7086404278661052E-2</c:v>
                </c:pt>
                <c:pt idx="201">
                  <c:v>1.6151909707212052E-2</c:v>
                </c:pt>
                <c:pt idx="202">
                  <c:v>1.4830977358075486E-2</c:v>
                </c:pt>
                <c:pt idx="203">
                  <c:v>1.5991510813953717E-2</c:v>
                </c:pt>
                <c:pt idx="204">
                  <c:v>1.692793390780855E-2</c:v>
                </c:pt>
                <c:pt idx="205">
                  <c:v>1.5167709461793331E-2</c:v>
                </c:pt>
                <c:pt idx="206">
                  <c:v>1.7952691202599912E-2</c:v>
                </c:pt>
                <c:pt idx="207">
                  <c:v>1.8152737060969745E-2</c:v>
                </c:pt>
                <c:pt idx="208">
                  <c:v>1.7103691645389607E-2</c:v>
                </c:pt>
                <c:pt idx="209">
                  <c:v>1.6927850293281869E-2</c:v>
                </c:pt>
                <c:pt idx="210">
                  <c:v>1.4643152728922183E-2</c:v>
                </c:pt>
                <c:pt idx="211">
                  <c:v>1.3430916287898395E-2</c:v>
                </c:pt>
                <c:pt idx="212">
                  <c:v>1.441586608894713E-2</c:v>
                </c:pt>
                <c:pt idx="213">
                  <c:v>1.4720937339423E-2</c:v>
                </c:pt>
                <c:pt idx="214">
                  <c:v>1.7279523703390892E-2</c:v>
                </c:pt>
                <c:pt idx="215">
                  <c:v>1.8931818480073519E-2</c:v>
                </c:pt>
                <c:pt idx="216">
                  <c:v>1.9525368468180419E-2</c:v>
                </c:pt>
                <c:pt idx="217">
                  <c:v>2.2359792859422939E-2</c:v>
                </c:pt>
                <c:pt idx="218">
                  <c:v>2.1244711921203609E-2</c:v>
                </c:pt>
                <c:pt idx="219">
                  <c:v>2.0883571268645245E-2</c:v>
                </c:pt>
                <c:pt idx="220">
                  <c:v>2.1576894634941793E-2</c:v>
                </c:pt>
                <c:pt idx="221">
                  <c:v>1.9836674720982401E-2</c:v>
                </c:pt>
                <c:pt idx="222">
                  <c:v>1.902814675427883E-2</c:v>
                </c:pt>
                <c:pt idx="223">
                  <c:v>2.0622182256269904E-2</c:v>
                </c:pt>
                <c:pt idx="224">
                  <c:v>1.945064389865326E-2</c:v>
                </c:pt>
                <c:pt idx="225">
                  <c:v>2.2218535878816351E-2</c:v>
                </c:pt>
                <c:pt idx="226">
                  <c:v>2.1414476509061284E-2</c:v>
                </c:pt>
                <c:pt idx="227">
                  <c:v>1.9321570632042654E-2</c:v>
                </c:pt>
                <c:pt idx="228">
                  <c:v>2.3273329235852347E-2</c:v>
                </c:pt>
                <c:pt idx="229">
                  <c:v>2.3178261506132697E-2</c:v>
                </c:pt>
                <c:pt idx="230">
                  <c:v>2.5663893724166789E-2</c:v>
                </c:pt>
                <c:pt idx="231">
                  <c:v>2.6692124054390535E-2</c:v>
                </c:pt>
                <c:pt idx="232">
                  <c:v>2.6778218798534842E-2</c:v>
                </c:pt>
                <c:pt idx="233">
                  <c:v>2.728824510413546E-2</c:v>
                </c:pt>
                <c:pt idx="234">
                  <c:v>2.7775846560978631E-2</c:v>
                </c:pt>
                <c:pt idx="235">
                  <c:v>3.3707963424247298E-2</c:v>
                </c:pt>
                <c:pt idx="236">
                  <c:v>3.6794576295988576E-2</c:v>
                </c:pt>
                <c:pt idx="237">
                  <c:v>4.2167244765331915E-2</c:v>
                </c:pt>
                <c:pt idx="238">
                  <c:v>4.8768407554859575E-2</c:v>
                </c:pt>
                <c:pt idx="239">
                  <c:v>5.3228206010456275E-2</c:v>
                </c:pt>
                <c:pt idx="240">
                  <c:v>5.4682633234058725E-2</c:v>
                </c:pt>
                <c:pt idx="241">
                  <c:v>5.131937246394426E-2</c:v>
                </c:pt>
                <c:pt idx="242">
                  <c:v>4.9200128265790892E-2</c:v>
                </c:pt>
                <c:pt idx="243">
                  <c:v>5.0312915106865322E-2</c:v>
                </c:pt>
                <c:pt idx="244">
                  <c:v>4.8570053862420165E-2</c:v>
                </c:pt>
                <c:pt idx="245">
                  <c:v>4.6668539481849979E-2</c:v>
                </c:pt>
                <c:pt idx="246">
                  <c:v>4.6571780594754468E-2</c:v>
                </c:pt>
                <c:pt idx="247">
                  <c:v>4.3124728090200848E-2</c:v>
                </c:pt>
                <c:pt idx="248">
                  <c:v>4.804339708257286E-2</c:v>
                </c:pt>
                <c:pt idx="249">
                  <c:v>5.1116102026895711E-2</c:v>
                </c:pt>
                <c:pt idx="250">
                  <c:v>5.1599201514801477E-2</c:v>
                </c:pt>
                <c:pt idx="251">
                  <c:v>4.7803426495485836E-2</c:v>
                </c:pt>
                <c:pt idx="252">
                  <c:v>4.5498268789327057E-2</c:v>
                </c:pt>
                <c:pt idx="253">
                  <c:v>5.1463265726463189E-2</c:v>
                </c:pt>
                <c:pt idx="254">
                  <c:v>5.558206778335191E-2</c:v>
                </c:pt>
                <c:pt idx="255">
                  <c:v>5.9603444134469413E-2</c:v>
                </c:pt>
                <c:pt idx="256">
                  <c:v>5.4019596189281774E-2</c:v>
                </c:pt>
                <c:pt idx="257">
                  <c:v>5.0226070156918323E-2</c:v>
                </c:pt>
                <c:pt idx="258">
                  <c:v>5.4727684542854101E-2</c:v>
                </c:pt>
                <c:pt idx="259">
                  <c:v>5.3962767664726283E-2</c:v>
                </c:pt>
                <c:pt idx="260">
                  <c:v>6.004660794058634E-2</c:v>
                </c:pt>
                <c:pt idx="261">
                  <c:v>7.0439959851458164E-2</c:v>
                </c:pt>
                <c:pt idx="262">
                  <c:v>7.1985585487863046E-2</c:v>
                </c:pt>
                <c:pt idx="263">
                  <c:v>7.9755734867501593E-2</c:v>
                </c:pt>
                <c:pt idx="264">
                  <c:v>8.7028712356126942E-2</c:v>
                </c:pt>
                <c:pt idx="265">
                  <c:v>8.0639969392307331E-2</c:v>
                </c:pt>
                <c:pt idx="266">
                  <c:v>8.106664704146864E-2</c:v>
                </c:pt>
                <c:pt idx="267">
                  <c:v>7.6342270603300275E-2</c:v>
                </c:pt>
                <c:pt idx="268">
                  <c:v>7.0585985396030226E-2</c:v>
                </c:pt>
                <c:pt idx="269">
                  <c:v>7.4671938983325609E-2</c:v>
                </c:pt>
                <c:pt idx="270">
                  <c:v>7.1250400940353426E-2</c:v>
                </c:pt>
                <c:pt idx="271">
                  <c:v>7.7415728822162522E-2</c:v>
                </c:pt>
                <c:pt idx="272">
                  <c:v>8.1734033413442472E-2</c:v>
                </c:pt>
                <c:pt idx="273">
                  <c:v>8.2853797541561525E-2</c:v>
                </c:pt>
                <c:pt idx="274">
                  <c:v>8.432224810050698E-2</c:v>
                </c:pt>
                <c:pt idx="275">
                  <c:v>8.2368218283005917E-2</c:v>
                </c:pt>
                <c:pt idx="276">
                  <c:v>8.3720017249118192E-2</c:v>
                </c:pt>
                <c:pt idx="277">
                  <c:v>7.981462024136568E-2</c:v>
                </c:pt>
                <c:pt idx="278">
                  <c:v>7.7666234534581435E-2</c:v>
                </c:pt>
                <c:pt idx="279">
                  <c:v>8.1162619018160409E-2</c:v>
                </c:pt>
                <c:pt idx="280">
                  <c:v>8.199712225687536E-2</c:v>
                </c:pt>
                <c:pt idx="281">
                  <c:v>8.733394199037578E-2</c:v>
                </c:pt>
                <c:pt idx="282">
                  <c:v>8.9044051422477274E-2</c:v>
                </c:pt>
                <c:pt idx="283">
                  <c:v>8.7479244441785231E-2</c:v>
                </c:pt>
                <c:pt idx="284">
                  <c:v>9.3792492958212029E-2</c:v>
                </c:pt>
                <c:pt idx="285">
                  <c:v>9.1909614663859621E-2</c:v>
                </c:pt>
                <c:pt idx="286">
                  <c:v>9.778008007008733E-2</c:v>
                </c:pt>
                <c:pt idx="287">
                  <c:v>9.931478737835131E-2</c:v>
                </c:pt>
                <c:pt idx="288">
                  <c:v>9.2005409582355133E-2</c:v>
                </c:pt>
                <c:pt idx="289">
                  <c:v>9.2047072141933098E-2</c:v>
                </c:pt>
                <c:pt idx="290">
                  <c:v>8.7371935590968897E-2</c:v>
                </c:pt>
                <c:pt idx="291">
                  <c:v>8.8969800660262499E-2</c:v>
                </c:pt>
                <c:pt idx="292">
                  <c:v>9.1351733452858463E-2</c:v>
                </c:pt>
                <c:pt idx="293">
                  <c:v>9.8376226309180595E-2</c:v>
                </c:pt>
                <c:pt idx="294">
                  <c:v>0.10750898740858855</c:v>
                </c:pt>
                <c:pt idx="295">
                  <c:v>0.11426103733400822</c:v>
                </c:pt>
                <c:pt idx="296">
                  <c:v>0.12406480638757941</c:v>
                </c:pt>
                <c:pt idx="297">
                  <c:v>0.13006184376013569</c:v>
                </c:pt>
                <c:pt idx="298">
                  <c:v>0.13548309449804324</c:v>
                </c:pt>
                <c:pt idx="299">
                  <c:v>0.13581981264300302</c:v>
                </c:pt>
                <c:pt idx="300">
                  <c:v>0.13717387889231739</c:v>
                </c:pt>
                <c:pt idx="301">
                  <c:v>0.12832537976113551</c:v>
                </c:pt>
                <c:pt idx="302">
                  <c:v>0.12483322428580104</c:v>
                </c:pt>
                <c:pt idx="303">
                  <c:v>0.12196667565128642</c:v>
                </c:pt>
                <c:pt idx="304">
                  <c:v>0.1196667262338382</c:v>
                </c:pt>
                <c:pt idx="305">
                  <c:v>0.12284544732155819</c:v>
                </c:pt>
                <c:pt idx="306">
                  <c:v>0.12336184047978271</c:v>
                </c:pt>
                <c:pt idx="307">
                  <c:v>0.1248854912305197</c:v>
                </c:pt>
                <c:pt idx="308">
                  <c:v>0.12292749914898013</c:v>
                </c:pt>
                <c:pt idx="309">
                  <c:v>0.1224524419895206</c:v>
                </c:pt>
                <c:pt idx="310">
                  <c:v>0.11121771513260191</c:v>
                </c:pt>
                <c:pt idx="311">
                  <c:v>0.11376630266589344</c:v>
                </c:pt>
                <c:pt idx="312">
                  <c:v>0.11201525318613534</c:v>
                </c:pt>
                <c:pt idx="313">
                  <c:v>0.1104918403084923</c:v>
                </c:pt>
                <c:pt idx="314">
                  <c:v>0.11277314337881902</c:v>
                </c:pt>
                <c:pt idx="315">
                  <c:v>0.10368543419662868</c:v>
                </c:pt>
                <c:pt idx="316">
                  <c:v>9.9687598466558489E-2</c:v>
                </c:pt>
                <c:pt idx="317">
                  <c:v>0.10041591842055564</c:v>
                </c:pt>
                <c:pt idx="318">
                  <c:v>0.10227682542635808</c:v>
                </c:pt>
                <c:pt idx="319">
                  <c:v>0.10207455426818779</c:v>
                </c:pt>
                <c:pt idx="320">
                  <c:v>0.10165006600228785</c:v>
                </c:pt>
                <c:pt idx="321">
                  <c:v>9.631733811893288E-2</c:v>
                </c:pt>
                <c:pt idx="322">
                  <c:v>9.1842239163000883E-2</c:v>
                </c:pt>
                <c:pt idx="323">
                  <c:v>9.1381822914224392E-2</c:v>
                </c:pt>
                <c:pt idx="324">
                  <c:v>8.5670728286979955E-2</c:v>
                </c:pt>
                <c:pt idx="325">
                  <c:v>8.6784662869640428E-2</c:v>
                </c:pt>
                <c:pt idx="326">
                  <c:v>8.8085938865745755E-2</c:v>
                </c:pt>
                <c:pt idx="327">
                  <c:v>8.3807491010193871E-2</c:v>
                </c:pt>
                <c:pt idx="328">
                  <c:v>8.9110752498818238E-2</c:v>
                </c:pt>
                <c:pt idx="329">
                  <c:v>8.2615429001269697E-2</c:v>
                </c:pt>
                <c:pt idx="330">
                  <c:v>7.8019484634413036E-2</c:v>
                </c:pt>
                <c:pt idx="331">
                  <c:v>7.3452254365585945E-2</c:v>
                </c:pt>
                <c:pt idx="332">
                  <c:v>7.3353137915669775E-2</c:v>
                </c:pt>
                <c:pt idx="333">
                  <c:v>7.7464378967307873E-2</c:v>
                </c:pt>
                <c:pt idx="334">
                  <c:v>7.9109256037291742E-2</c:v>
                </c:pt>
                <c:pt idx="335">
                  <c:v>8.4955055895786974E-2</c:v>
                </c:pt>
                <c:pt idx="336">
                  <c:v>8.0323529666202403E-2</c:v>
                </c:pt>
                <c:pt idx="337">
                  <c:v>7.4124647700362922E-2</c:v>
                </c:pt>
                <c:pt idx="338">
                  <c:v>7.6145248640092533E-2</c:v>
                </c:pt>
                <c:pt idx="339">
                  <c:v>7.3942218194952156E-2</c:v>
                </c:pt>
                <c:pt idx="340">
                  <c:v>7.819198574290015E-2</c:v>
                </c:pt>
                <c:pt idx="341">
                  <c:v>8.6056603808850024E-2</c:v>
                </c:pt>
                <c:pt idx="342">
                  <c:v>8.7421501043351696E-2</c:v>
                </c:pt>
                <c:pt idx="343">
                  <c:v>8.6157639052440865E-2</c:v>
                </c:pt>
                <c:pt idx="344">
                  <c:v>7.7917431697689235E-2</c:v>
                </c:pt>
                <c:pt idx="345">
                  <c:v>6.9341905051931926E-2</c:v>
                </c:pt>
                <c:pt idx="346">
                  <c:v>6.4761850312234637E-2</c:v>
                </c:pt>
                <c:pt idx="347">
                  <c:v>6.2046646900199343E-2</c:v>
                </c:pt>
                <c:pt idx="348">
                  <c:v>6.3699796850429979E-2</c:v>
                </c:pt>
                <c:pt idx="349">
                  <c:v>6.4958003337799025E-2</c:v>
                </c:pt>
                <c:pt idx="350">
                  <c:v>6.6042239916629983E-2</c:v>
                </c:pt>
                <c:pt idx="351">
                  <c:v>6.8396706348681349E-2</c:v>
                </c:pt>
                <c:pt idx="352">
                  <c:v>6.5980151360322786E-2</c:v>
                </c:pt>
                <c:pt idx="353">
                  <c:v>7.2141940627714229E-2</c:v>
                </c:pt>
                <c:pt idx="354">
                  <c:v>7.0357381561499593E-2</c:v>
                </c:pt>
                <c:pt idx="355">
                  <c:v>6.9362114178029191E-2</c:v>
                </c:pt>
                <c:pt idx="356">
                  <c:v>7.160365048797955E-2</c:v>
                </c:pt>
                <c:pt idx="357">
                  <c:v>6.3497850244998488E-2</c:v>
                </c:pt>
                <c:pt idx="358">
                  <c:v>6.2018492723946286E-2</c:v>
                </c:pt>
                <c:pt idx="359">
                  <c:v>6.41445672096215E-2</c:v>
                </c:pt>
                <c:pt idx="360">
                  <c:v>6.2356465431760107E-2</c:v>
                </c:pt>
                <c:pt idx="361">
                  <c:v>6.6363600639392353E-2</c:v>
                </c:pt>
                <c:pt idx="362">
                  <c:v>6.3989336359232915E-2</c:v>
                </c:pt>
                <c:pt idx="363">
                  <c:v>6.0581189092202406E-2</c:v>
                </c:pt>
                <c:pt idx="364">
                  <c:v>6.264694830520795E-2</c:v>
                </c:pt>
                <c:pt idx="365">
                  <c:v>6.2667038994031768E-2</c:v>
                </c:pt>
                <c:pt idx="366">
                  <c:v>6.1276120936258255E-2</c:v>
                </c:pt>
                <c:pt idx="367">
                  <c:v>6.4685584014680636E-2</c:v>
                </c:pt>
                <c:pt idx="368">
                  <c:v>6.4422021843287491E-2</c:v>
                </c:pt>
                <c:pt idx="369">
                  <c:v>5.8884815684095593E-2</c:v>
                </c:pt>
                <c:pt idx="370">
                  <c:v>6.3830213208645847E-2</c:v>
                </c:pt>
                <c:pt idx="371">
                  <c:v>5.9302633099123273E-2</c:v>
                </c:pt>
                <c:pt idx="372">
                  <c:v>5.3967920622301796E-2</c:v>
                </c:pt>
                <c:pt idx="373">
                  <c:v>5.408715276650921E-2</c:v>
                </c:pt>
                <c:pt idx="374">
                  <c:v>5.1423809442783068E-2</c:v>
                </c:pt>
                <c:pt idx="375">
                  <c:v>5.2198370081008909E-2</c:v>
                </c:pt>
                <c:pt idx="376">
                  <c:v>5.3966936516911937E-2</c:v>
                </c:pt>
                <c:pt idx="377">
                  <c:v>5.5633741670587752E-2</c:v>
                </c:pt>
                <c:pt idx="378">
                  <c:v>5.531312558483583E-2</c:v>
                </c:pt>
                <c:pt idx="379">
                  <c:v>5.7941668144534407E-2</c:v>
                </c:pt>
                <c:pt idx="380">
                  <c:v>7.3146622767596953E-2</c:v>
                </c:pt>
                <c:pt idx="381">
                  <c:v>8.6629158985512739E-2</c:v>
                </c:pt>
                <c:pt idx="382">
                  <c:v>9.8478203308597828E-2</c:v>
                </c:pt>
                <c:pt idx="383">
                  <c:v>0.10035119818639242</c:v>
                </c:pt>
                <c:pt idx="384">
                  <c:v>8.9200630891863586E-2</c:v>
                </c:pt>
                <c:pt idx="385">
                  <c:v>7.816537533094961E-2</c:v>
                </c:pt>
                <c:pt idx="386">
                  <c:v>6.6190035296962269E-2</c:v>
                </c:pt>
                <c:pt idx="387">
                  <c:v>6.8934269288899619E-2</c:v>
                </c:pt>
                <c:pt idx="388">
                  <c:v>7.0226110431198405E-2</c:v>
                </c:pt>
                <c:pt idx="389">
                  <c:v>6.9851239541658477E-2</c:v>
                </c:pt>
                <c:pt idx="390">
                  <c:v>7.5089798560360438E-2</c:v>
                </c:pt>
                <c:pt idx="391">
                  <c:v>6.9075131754939678E-2</c:v>
                </c:pt>
                <c:pt idx="392">
                  <c:v>6.7436641663391042E-2</c:v>
                </c:pt>
                <c:pt idx="393">
                  <c:v>6.9507383416275825E-2</c:v>
                </c:pt>
                <c:pt idx="394">
                  <c:v>6.8751173398804252E-2</c:v>
                </c:pt>
                <c:pt idx="395">
                  <c:v>7.375397942515434E-2</c:v>
                </c:pt>
                <c:pt idx="396">
                  <c:v>7.8211131420227911E-2</c:v>
                </c:pt>
                <c:pt idx="397">
                  <c:v>8.057399208283024E-2</c:v>
                </c:pt>
                <c:pt idx="398">
                  <c:v>8.0822731536422776E-2</c:v>
                </c:pt>
                <c:pt idx="399">
                  <c:v>7.8696736209912563E-2</c:v>
                </c:pt>
                <c:pt idx="400">
                  <c:v>7.6261339962070893E-2</c:v>
                </c:pt>
                <c:pt idx="401">
                  <c:v>7.2832211524252483E-2</c:v>
                </c:pt>
                <c:pt idx="402">
                  <c:v>6.7858216395616788E-2</c:v>
                </c:pt>
                <c:pt idx="403">
                  <c:v>6.5415351288070023E-2</c:v>
                </c:pt>
                <c:pt idx="404">
                  <c:v>6.3567968600600655E-2</c:v>
                </c:pt>
                <c:pt idx="405">
                  <c:v>6.6415281644291252E-2</c:v>
                </c:pt>
                <c:pt idx="406">
                  <c:v>6.8849771726867265E-2</c:v>
                </c:pt>
                <c:pt idx="407">
                  <c:v>7.1060972521212268E-2</c:v>
                </c:pt>
                <c:pt idx="408">
                  <c:v>6.838476223584232E-2</c:v>
                </c:pt>
                <c:pt idx="409">
                  <c:v>6.5058572142072113E-2</c:v>
                </c:pt>
                <c:pt idx="410">
                  <c:v>6.9557086484673403E-2</c:v>
                </c:pt>
                <c:pt idx="411">
                  <c:v>6.7812025314565039E-2</c:v>
                </c:pt>
                <c:pt idx="412">
                  <c:v>6.7870967623433476E-2</c:v>
                </c:pt>
                <c:pt idx="413">
                  <c:v>6.4535200842669449E-2</c:v>
                </c:pt>
                <c:pt idx="414">
                  <c:v>6.1482596956504654E-2</c:v>
                </c:pt>
                <c:pt idx="415">
                  <c:v>6.1926804456431055E-2</c:v>
                </c:pt>
                <c:pt idx="416">
                  <c:v>6.6645876637415197E-2</c:v>
                </c:pt>
                <c:pt idx="417">
                  <c:v>6.7776146977110846E-2</c:v>
                </c:pt>
                <c:pt idx="418">
                  <c:v>6.1932340828284665E-2</c:v>
                </c:pt>
                <c:pt idx="419">
                  <c:v>6.195350298086065E-2</c:v>
                </c:pt>
                <c:pt idx="420">
                  <c:v>5.7756976166024744E-2</c:v>
                </c:pt>
                <c:pt idx="421">
                  <c:v>6.0088144364672656E-2</c:v>
                </c:pt>
                <c:pt idx="422">
                  <c:v>6.5664546742935273E-2</c:v>
                </c:pt>
                <c:pt idx="423">
                  <c:v>6.3531620595726646E-2</c:v>
                </c:pt>
                <c:pt idx="424">
                  <c:v>6.2417947832876748E-2</c:v>
                </c:pt>
                <c:pt idx="425">
                  <c:v>6.7031985695725216E-2</c:v>
                </c:pt>
                <c:pt idx="426">
                  <c:v>6.5465975254510103E-2</c:v>
                </c:pt>
                <c:pt idx="427">
                  <c:v>6.2726507865470946E-2</c:v>
                </c:pt>
                <c:pt idx="428">
                  <c:v>6.166853838094969E-2</c:v>
                </c:pt>
                <c:pt idx="429">
                  <c:v>5.2737356406135055E-2</c:v>
                </c:pt>
                <c:pt idx="430">
                  <c:v>5.5885408293210682E-2</c:v>
                </c:pt>
                <c:pt idx="431">
                  <c:v>5.610157520123242E-2</c:v>
                </c:pt>
                <c:pt idx="432">
                  <c:v>6.0026529866925984E-2</c:v>
                </c:pt>
                <c:pt idx="433">
                  <c:v>6.4135196149339713E-2</c:v>
                </c:pt>
                <c:pt idx="434">
                  <c:v>5.7404162652907868E-2</c:v>
                </c:pt>
                <c:pt idx="435">
                  <c:v>6.1535972798002034E-2</c:v>
                </c:pt>
                <c:pt idx="436">
                  <c:v>5.5758092244772378E-2</c:v>
                </c:pt>
                <c:pt idx="437">
                  <c:v>5.8180706506604195E-2</c:v>
                </c:pt>
                <c:pt idx="438">
                  <c:v>6.0923627442606765E-2</c:v>
                </c:pt>
                <c:pt idx="439">
                  <c:v>5.9758912712869615E-2</c:v>
                </c:pt>
                <c:pt idx="440">
                  <c:v>7.1084537210324872E-2</c:v>
                </c:pt>
                <c:pt idx="441">
                  <c:v>7.516781925311411E-2</c:v>
                </c:pt>
                <c:pt idx="442">
                  <c:v>8.3334144126048088E-2</c:v>
                </c:pt>
                <c:pt idx="443">
                  <c:v>9.0147127344001363E-2</c:v>
                </c:pt>
                <c:pt idx="444">
                  <c:v>8.8111667721142761E-2</c:v>
                </c:pt>
                <c:pt idx="445">
                  <c:v>9.0255168179997042E-2</c:v>
                </c:pt>
                <c:pt idx="446">
                  <c:v>9.2631836015966237E-2</c:v>
                </c:pt>
                <c:pt idx="447">
                  <c:v>9.4743350097994838E-2</c:v>
                </c:pt>
                <c:pt idx="448">
                  <c:v>9.6475947147840135E-2</c:v>
                </c:pt>
                <c:pt idx="449">
                  <c:v>9.5092336900748503E-2</c:v>
                </c:pt>
                <c:pt idx="450">
                  <c:v>9.4278770538675102E-2</c:v>
                </c:pt>
                <c:pt idx="451">
                  <c:v>9.3666783419279281E-2</c:v>
                </c:pt>
                <c:pt idx="452">
                  <c:v>9.5766185366333106E-2</c:v>
                </c:pt>
                <c:pt idx="453">
                  <c:v>9.8752319505068409E-2</c:v>
                </c:pt>
                <c:pt idx="454">
                  <c:v>9.9437238633410363E-2</c:v>
                </c:pt>
                <c:pt idx="455">
                  <c:v>0.10002286990844987</c:v>
                </c:pt>
                <c:pt idx="456">
                  <c:v>9.9294452453918242E-2</c:v>
                </c:pt>
                <c:pt idx="457">
                  <c:v>9.680928754262938E-2</c:v>
                </c:pt>
                <c:pt idx="458">
                  <c:v>0.10075729153301839</c:v>
                </c:pt>
                <c:pt idx="459">
                  <c:v>0.10297253626625408</c:v>
                </c:pt>
                <c:pt idx="460">
                  <c:v>0.10034641210140037</c:v>
                </c:pt>
                <c:pt idx="461">
                  <c:v>9.966456181487203E-2</c:v>
                </c:pt>
                <c:pt idx="462">
                  <c:v>9.4552520396684644E-2</c:v>
                </c:pt>
                <c:pt idx="463">
                  <c:v>8.7416611787598006E-2</c:v>
                </c:pt>
                <c:pt idx="464">
                  <c:v>8.7660365556844269E-2</c:v>
                </c:pt>
                <c:pt idx="465">
                  <c:v>7.6647764741321567E-2</c:v>
                </c:pt>
                <c:pt idx="466">
                  <c:v>6.7089039290553029E-2</c:v>
                </c:pt>
                <c:pt idx="467">
                  <c:v>6.3436671733851188E-2</c:v>
                </c:pt>
                <c:pt idx="468">
                  <c:v>5.6299999286657784E-2</c:v>
                </c:pt>
                <c:pt idx="469">
                  <c:v>6.315490229934223E-2</c:v>
                </c:pt>
                <c:pt idx="470">
                  <c:v>6.8840501850691543E-2</c:v>
                </c:pt>
                <c:pt idx="471">
                  <c:v>7.2647434401190453E-2</c:v>
                </c:pt>
                <c:pt idx="472">
                  <c:v>7.6896443867704903E-2</c:v>
                </c:pt>
                <c:pt idx="473">
                  <c:v>7.5290130491094773E-2</c:v>
                </c:pt>
                <c:pt idx="474">
                  <c:v>6.8696727307818187E-2</c:v>
                </c:pt>
                <c:pt idx="475">
                  <c:v>6.9624659053184795E-2</c:v>
                </c:pt>
                <c:pt idx="476">
                  <c:v>6.451678723906018E-2</c:v>
                </c:pt>
                <c:pt idx="477">
                  <c:v>6.7251706221992835E-2</c:v>
                </c:pt>
                <c:pt idx="478">
                  <c:v>6.9855528381515763E-2</c:v>
                </c:pt>
                <c:pt idx="479">
                  <c:v>6.9632358655197499E-2</c:v>
                </c:pt>
                <c:pt idx="480">
                  <c:v>6.9260306336077798E-2</c:v>
                </c:pt>
                <c:pt idx="481">
                  <c:v>6.5838046324542487E-2</c:v>
                </c:pt>
                <c:pt idx="482">
                  <c:v>6.2801348278995833E-2</c:v>
                </c:pt>
                <c:pt idx="483">
                  <c:v>5.7506764245764896E-2</c:v>
                </c:pt>
                <c:pt idx="484">
                  <c:v>5.8184564346684599E-2</c:v>
                </c:pt>
                <c:pt idx="485">
                  <c:v>5.9586065297562489E-2</c:v>
                </c:pt>
                <c:pt idx="486">
                  <c:v>6.621237099494906E-2</c:v>
                </c:pt>
                <c:pt idx="487">
                  <c:v>7.0622732165611032E-2</c:v>
                </c:pt>
                <c:pt idx="488">
                  <c:v>7.8390861277850554E-2</c:v>
                </c:pt>
                <c:pt idx="489">
                  <c:v>8.2828306428080201E-2</c:v>
                </c:pt>
                <c:pt idx="490">
                  <c:v>8.1607675073286645E-2</c:v>
                </c:pt>
                <c:pt idx="491">
                  <c:v>8.3368391762621508E-2</c:v>
                </c:pt>
                <c:pt idx="492">
                  <c:v>8.6856575255457008E-2</c:v>
                </c:pt>
                <c:pt idx="493">
                  <c:v>8.5782141567998182E-2</c:v>
                </c:pt>
                <c:pt idx="494">
                  <c:v>8.1619461974813262E-2</c:v>
                </c:pt>
                <c:pt idx="495">
                  <c:v>7.9824070920267831E-2</c:v>
                </c:pt>
                <c:pt idx="496">
                  <c:v>7.5183695065563369E-2</c:v>
                </c:pt>
                <c:pt idx="497">
                  <c:v>7.594950444463261E-2</c:v>
                </c:pt>
                <c:pt idx="498">
                  <c:v>8.2312803797029654E-2</c:v>
                </c:pt>
                <c:pt idx="499">
                  <c:v>8.2503075836948173E-2</c:v>
                </c:pt>
                <c:pt idx="500">
                  <c:v>8.2817893596857567E-2</c:v>
                </c:pt>
                <c:pt idx="501">
                  <c:v>7.4582878886122347E-2</c:v>
                </c:pt>
                <c:pt idx="502">
                  <c:v>7.2118612465622567E-2</c:v>
                </c:pt>
                <c:pt idx="503">
                  <c:v>7.4983726026467204E-2</c:v>
                </c:pt>
                <c:pt idx="504">
                  <c:v>6.9002835970770324E-2</c:v>
                </c:pt>
                <c:pt idx="505">
                  <c:v>6.92679014805542E-2</c:v>
                </c:pt>
                <c:pt idx="506">
                  <c:v>6.4572681696277376E-2</c:v>
                </c:pt>
                <c:pt idx="507">
                  <c:v>5.4929114225065773E-2</c:v>
                </c:pt>
                <c:pt idx="508">
                  <c:v>5.8309565918419695E-2</c:v>
                </c:pt>
                <c:pt idx="509">
                  <c:v>6.3949477185480302E-2</c:v>
                </c:pt>
                <c:pt idx="510">
                  <c:v>6.5457928914571153E-2</c:v>
                </c:pt>
                <c:pt idx="511">
                  <c:v>6.9531180771490966E-2</c:v>
                </c:pt>
                <c:pt idx="512">
                  <c:v>6.4161885998944554E-2</c:v>
                </c:pt>
                <c:pt idx="513">
                  <c:v>5.5272795494878131E-2</c:v>
                </c:pt>
                <c:pt idx="514">
                  <c:v>5.4325346726214016E-2</c:v>
                </c:pt>
                <c:pt idx="515">
                  <c:v>4.9818582609226482E-2</c:v>
                </c:pt>
                <c:pt idx="516">
                  <c:v>4.9921899785072305E-2</c:v>
                </c:pt>
                <c:pt idx="517">
                  <c:v>5.127165012337169E-2</c:v>
                </c:pt>
                <c:pt idx="518">
                  <c:v>5.0469506375094252E-2</c:v>
                </c:pt>
                <c:pt idx="519">
                  <c:v>5.6182280144432689E-2</c:v>
                </c:pt>
                <c:pt idx="520">
                  <c:v>5.7571473039484053E-2</c:v>
                </c:pt>
                <c:pt idx="521">
                  <c:v>5.8274757068333932E-2</c:v>
                </c:pt>
                <c:pt idx="522">
                  <c:v>5.6111386918546356E-2</c:v>
                </c:pt>
                <c:pt idx="523">
                  <c:v>5.385293464219873E-2</c:v>
                </c:pt>
                <c:pt idx="524">
                  <c:v>5.3818199101182469E-2</c:v>
                </c:pt>
                <c:pt idx="525">
                  <c:v>5.5080131382652518E-2</c:v>
                </c:pt>
                <c:pt idx="526">
                  <c:v>5.8190320396962418E-2</c:v>
                </c:pt>
                <c:pt idx="527">
                  <c:v>5.8549425501865385E-2</c:v>
                </c:pt>
                <c:pt idx="528">
                  <c:v>5.8732186583987815E-2</c:v>
                </c:pt>
                <c:pt idx="529">
                  <c:v>5.4082416014833219E-2</c:v>
                </c:pt>
                <c:pt idx="530">
                  <c:v>5.4089247789121893E-2</c:v>
                </c:pt>
                <c:pt idx="531">
                  <c:v>5.1260067253216794E-2</c:v>
                </c:pt>
                <c:pt idx="532">
                  <c:v>5.3152351496882938E-2</c:v>
                </c:pt>
                <c:pt idx="533">
                  <c:v>5.4735201031303943E-2</c:v>
                </c:pt>
                <c:pt idx="534">
                  <c:v>5.2813127325880414E-2</c:v>
                </c:pt>
                <c:pt idx="535">
                  <c:v>5.0771145674103207E-2</c:v>
                </c:pt>
                <c:pt idx="536">
                  <c:v>4.679444850705454E-2</c:v>
                </c:pt>
                <c:pt idx="537">
                  <c:v>4.1330615290549363E-2</c:v>
                </c:pt>
                <c:pt idx="538">
                  <c:v>3.6098409447231534E-2</c:v>
                </c:pt>
                <c:pt idx="539">
                  <c:v>3.8026612982141245E-2</c:v>
                </c:pt>
                <c:pt idx="540">
                  <c:v>3.7942815622281273E-2</c:v>
                </c:pt>
                <c:pt idx="541">
                  <c:v>3.9852956280051845E-2</c:v>
                </c:pt>
                <c:pt idx="542">
                  <c:v>4.2966587738512717E-2</c:v>
                </c:pt>
                <c:pt idx="543">
                  <c:v>4.6814014507224735E-2</c:v>
                </c:pt>
                <c:pt idx="544">
                  <c:v>5.2578662236814913E-2</c:v>
                </c:pt>
                <c:pt idx="545">
                  <c:v>5.8772401487999532E-2</c:v>
                </c:pt>
                <c:pt idx="546">
                  <c:v>6.0016270345559446E-2</c:v>
                </c:pt>
                <c:pt idx="547">
                  <c:v>5.1448268819283119E-2</c:v>
                </c:pt>
                <c:pt idx="548">
                  <c:v>4.6118290427485775E-2</c:v>
                </c:pt>
                <c:pt idx="549">
                  <c:v>3.9648264433183762E-2</c:v>
                </c:pt>
                <c:pt idx="550">
                  <c:v>3.544508005082142E-2</c:v>
                </c:pt>
                <c:pt idx="551">
                  <c:v>3.8483503303635647E-2</c:v>
                </c:pt>
                <c:pt idx="552">
                  <c:v>3.6984036237091324E-2</c:v>
                </c:pt>
                <c:pt idx="553">
                  <c:v>4.0290396628035657E-2</c:v>
                </c:pt>
                <c:pt idx="554">
                  <c:v>4.7646548339323511E-2</c:v>
                </c:pt>
                <c:pt idx="555">
                  <c:v>4.8343878338435814E-2</c:v>
                </c:pt>
                <c:pt idx="556">
                  <c:v>5.0403329280672704E-2</c:v>
                </c:pt>
                <c:pt idx="557">
                  <c:v>5.0659215063213005E-2</c:v>
                </c:pt>
                <c:pt idx="558">
                  <c:v>4.3312798366923519E-2</c:v>
                </c:pt>
                <c:pt idx="559">
                  <c:v>3.9714515069418713E-2</c:v>
                </c:pt>
                <c:pt idx="560">
                  <c:v>3.639403541541205E-2</c:v>
                </c:pt>
                <c:pt idx="561">
                  <c:v>3.2363417024030797E-2</c:v>
                </c:pt>
                <c:pt idx="562">
                  <c:v>3.2232883261341161E-2</c:v>
                </c:pt>
                <c:pt idx="563">
                  <c:v>3.4925755585425072E-2</c:v>
                </c:pt>
                <c:pt idx="564">
                  <c:v>3.2291779465263397E-2</c:v>
                </c:pt>
                <c:pt idx="565">
                  <c:v>3.0900347875916244E-2</c:v>
                </c:pt>
                <c:pt idx="566">
                  <c:v>2.9297052085482552E-2</c:v>
                </c:pt>
                <c:pt idx="567">
                  <c:v>2.6486286423005649E-2</c:v>
                </c:pt>
                <c:pt idx="568">
                  <c:v>2.4889220059887196E-2</c:v>
                </c:pt>
                <c:pt idx="569">
                  <c:v>2.4886863430798253E-2</c:v>
                </c:pt>
                <c:pt idx="570">
                  <c:v>2.2832956447033381E-2</c:v>
                </c:pt>
                <c:pt idx="571">
                  <c:v>1.9064148083027047E-2</c:v>
                </c:pt>
                <c:pt idx="572">
                  <c:v>1.9643522014078374E-2</c:v>
                </c:pt>
                <c:pt idx="573">
                  <c:v>1.8072491993143369E-2</c:v>
                </c:pt>
                <c:pt idx="574">
                  <c:v>2.1855262681101325E-2</c:v>
                </c:pt>
                <c:pt idx="575">
                  <c:v>2.4457742876588008E-2</c:v>
                </c:pt>
                <c:pt idx="576">
                  <c:v>2.650408926998582E-2</c:v>
                </c:pt>
                <c:pt idx="577">
                  <c:v>2.6888232896800715E-2</c:v>
                </c:pt>
                <c:pt idx="578">
                  <c:v>2.3709061117986929E-2</c:v>
                </c:pt>
                <c:pt idx="579">
                  <c:v>2.7249930643166023E-2</c:v>
                </c:pt>
                <c:pt idx="580">
                  <c:v>2.9222985990973598E-2</c:v>
                </c:pt>
                <c:pt idx="581">
                  <c:v>3.38384873238574E-2</c:v>
                </c:pt>
                <c:pt idx="582">
                  <c:v>3.7428459878327873E-2</c:v>
                </c:pt>
                <c:pt idx="583">
                  <c:v>3.3835182583464699E-2</c:v>
                </c:pt>
                <c:pt idx="584">
                  <c:v>2.9648178887289992E-2</c:v>
                </c:pt>
                <c:pt idx="585">
                  <c:v>2.8078689862183405E-2</c:v>
                </c:pt>
                <c:pt idx="586">
                  <c:v>2.5100355165411543E-2</c:v>
                </c:pt>
                <c:pt idx="587">
                  <c:v>2.3449645036489483E-2</c:v>
                </c:pt>
                <c:pt idx="588">
                  <c:v>2.2737324409962831E-2</c:v>
                </c:pt>
                <c:pt idx="589">
                  <c:v>1.9264973932847439E-2</c:v>
                </c:pt>
                <c:pt idx="590">
                  <c:v>2.2270249364058262E-2</c:v>
                </c:pt>
                <c:pt idx="591">
                  <c:v>2.3339341240661574E-2</c:v>
                </c:pt>
                <c:pt idx="592">
                  <c:v>2.2354654092740765E-2</c:v>
                </c:pt>
                <c:pt idx="593">
                  <c:v>2.5264609885657249E-2</c:v>
                </c:pt>
                <c:pt idx="594">
                  <c:v>2.2012705239272078E-2</c:v>
                </c:pt>
                <c:pt idx="595">
                  <c:v>2.0669770306291128E-2</c:v>
                </c:pt>
                <c:pt idx="596">
                  <c:v>2.1514034459119952E-2</c:v>
                </c:pt>
                <c:pt idx="597">
                  <c:v>1.8230974156854068E-2</c:v>
                </c:pt>
                <c:pt idx="598">
                  <c:v>1.8140838356768552E-2</c:v>
                </c:pt>
                <c:pt idx="599">
                  <c:v>1.7400956266154236E-2</c:v>
                </c:pt>
                <c:pt idx="600">
                  <c:v>1.9247368953180445E-2</c:v>
                </c:pt>
                <c:pt idx="601">
                  <c:v>2.1060716276902668E-2</c:v>
                </c:pt>
                <c:pt idx="602">
                  <c:v>2.6095928951780437E-2</c:v>
                </c:pt>
                <c:pt idx="603">
                  <c:v>2.6209960913288369E-2</c:v>
                </c:pt>
                <c:pt idx="604">
                  <c:v>2.3939626299599476E-2</c:v>
                </c:pt>
                <c:pt idx="605">
                  <c:v>2.4256465122525838E-2</c:v>
                </c:pt>
                <c:pt idx="606">
                  <c:v>1.9977606953746251E-2</c:v>
                </c:pt>
                <c:pt idx="607">
                  <c:v>2.1941140414317807E-2</c:v>
                </c:pt>
                <c:pt idx="608">
                  <c:v>2.2800710011780367E-2</c:v>
                </c:pt>
                <c:pt idx="609">
                  <c:v>2.0865347201025349E-2</c:v>
                </c:pt>
                <c:pt idx="610">
                  <c:v>2.2685072555840107E-2</c:v>
                </c:pt>
                <c:pt idx="611">
                  <c:v>2.1572303356862617E-2</c:v>
                </c:pt>
                <c:pt idx="612">
                  <c:v>2.9812136588944167E-2</c:v>
                </c:pt>
                <c:pt idx="613">
                  <c:v>3.0724384766170579E-2</c:v>
                </c:pt>
                <c:pt idx="614">
                  <c:v>2.888136932083387E-2</c:v>
                </c:pt>
                <c:pt idx="615">
                  <c:v>2.745292045239342E-2</c:v>
                </c:pt>
                <c:pt idx="616">
                  <c:v>1.7723719483885878E-2</c:v>
                </c:pt>
                <c:pt idx="617">
                  <c:v>1.8215126827487327E-2</c:v>
                </c:pt>
                <c:pt idx="618">
                  <c:v>1.7074731594355567E-2</c:v>
                </c:pt>
                <c:pt idx="619">
                  <c:v>1.9359217278586652E-2</c:v>
                </c:pt>
                <c:pt idx="620">
                  <c:v>2.3114422964602008E-2</c:v>
                </c:pt>
                <c:pt idx="621">
                  <c:v>2.9115937244745028E-2</c:v>
                </c:pt>
                <c:pt idx="622">
                  <c:v>3.0605293549580765E-2</c:v>
                </c:pt>
                <c:pt idx="623">
                  <c:v>3.0198901697927598E-2</c:v>
                </c:pt>
                <c:pt idx="624">
                  <c:v>2.8127370197622067E-2</c:v>
                </c:pt>
                <c:pt idx="625">
                  <c:v>2.5323403523445212E-2</c:v>
                </c:pt>
                <c:pt idx="626">
                  <c:v>3.4595282299010349E-2</c:v>
                </c:pt>
                <c:pt idx="627">
                  <c:v>4.0405138187151642E-2</c:v>
                </c:pt>
                <c:pt idx="628">
                  <c:v>5.0624731194465464E-2</c:v>
                </c:pt>
                <c:pt idx="629">
                  <c:v>5.6537449446870919E-2</c:v>
                </c:pt>
                <c:pt idx="630">
                  <c:v>4.9964401531462567E-2</c:v>
                </c:pt>
                <c:pt idx="631">
                  <c:v>4.8990489038066187E-2</c:v>
                </c:pt>
                <c:pt idx="632">
                  <c:v>4.1362421381243165E-2</c:v>
                </c:pt>
                <c:pt idx="633">
                  <c:v>3.723903367881759E-2</c:v>
                </c:pt>
                <c:pt idx="634">
                  <c:v>3.8197441992301129E-2</c:v>
                </c:pt>
                <c:pt idx="635">
                  <c:v>3.4122410778160708E-2</c:v>
                </c:pt>
                <c:pt idx="636">
                  <c:v>3.2965695374630941E-2</c:v>
                </c:pt>
                <c:pt idx="637">
                  <c:v>2.7153311829572181E-2</c:v>
                </c:pt>
                <c:pt idx="638">
                  <c:v>2.441175797221589E-2</c:v>
                </c:pt>
                <c:pt idx="639">
                  <c:v>2.5202442897412324E-2</c:v>
                </c:pt>
                <c:pt idx="640">
                  <c:v>3.2851366181415223E-2</c:v>
                </c:pt>
                <c:pt idx="641">
                  <c:v>4.3612901472278802E-2</c:v>
                </c:pt>
                <c:pt idx="642">
                  <c:v>5.0646211934459479E-2</c:v>
                </c:pt>
                <c:pt idx="643">
                  <c:v>5.2415690517480802E-2</c:v>
                </c:pt>
                <c:pt idx="644">
                  <c:v>4.6216274419699027E-2</c:v>
                </c:pt>
                <c:pt idx="645">
                  <c:v>4.4523394232702906E-2</c:v>
                </c:pt>
                <c:pt idx="646">
                  <c:v>4.5862873103869842E-2</c:v>
                </c:pt>
                <c:pt idx="647">
                  <c:v>4.63542113839292E-2</c:v>
                </c:pt>
                <c:pt idx="648">
                  <c:v>5.2672522055136672E-2</c:v>
                </c:pt>
                <c:pt idx="649">
                  <c:v>5.5372446119443849E-2</c:v>
                </c:pt>
                <c:pt idx="650">
                  <c:v>6.1128669446884637E-2</c:v>
                </c:pt>
                <c:pt idx="651">
                  <c:v>6.7210636433632343E-2</c:v>
                </c:pt>
                <c:pt idx="652">
                  <c:v>6.3354701770898664E-2</c:v>
                </c:pt>
                <c:pt idx="653">
                  <c:v>5.9027045130941133E-2</c:v>
                </c:pt>
                <c:pt idx="654">
                  <c:v>5.4748150887988511E-2</c:v>
                </c:pt>
                <c:pt idx="655">
                  <c:v>5.2292761835787849E-2</c:v>
                </c:pt>
                <c:pt idx="656">
                  <c:v>5.6364180860594686E-2</c:v>
                </c:pt>
                <c:pt idx="657">
                  <c:v>6.4397019112123463E-2</c:v>
                </c:pt>
                <c:pt idx="658">
                  <c:v>6.8587824360807945E-2</c:v>
                </c:pt>
                <c:pt idx="659">
                  <c:v>6.8038609169750547E-2</c:v>
                </c:pt>
                <c:pt idx="660">
                  <c:v>7.1477858491827057E-2</c:v>
                </c:pt>
                <c:pt idx="661">
                  <c:v>7.0728661862819217E-2</c:v>
                </c:pt>
                <c:pt idx="662">
                  <c:v>6.5636617252547963E-2</c:v>
                </c:pt>
                <c:pt idx="663">
                  <c:v>6.909304130249809E-2</c:v>
                </c:pt>
                <c:pt idx="664">
                  <c:v>6.3323996601272914E-2</c:v>
                </c:pt>
                <c:pt idx="665">
                  <c:v>6.3179992940331137E-2</c:v>
                </c:pt>
                <c:pt idx="666">
                  <c:v>6.3236167916797342E-2</c:v>
                </c:pt>
                <c:pt idx="667">
                  <c:v>6.0783861954315475E-2</c:v>
                </c:pt>
                <c:pt idx="668">
                  <c:v>6.136185951763036E-2</c:v>
                </c:pt>
                <c:pt idx="669">
                  <c:v>5.191490078517505E-2</c:v>
                </c:pt>
                <c:pt idx="670">
                  <c:v>4.9057599516049467E-2</c:v>
                </c:pt>
                <c:pt idx="671">
                  <c:v>5.3980398212671574E-2</c:v>
                </c:pt>
                <c:pt idx="672">
                  <c:v>5.4592268221381496E-2</c:v>
                </c:pt>
                <c:pt idx="673">
                  <c:v>5.9346834750011318E-2</c:v>
                </c:pt>
                <c:pt idx="674">
                  <c:v>5.7779703950601044E-2</c:v>
                </c:pt>
                <c:pt idx="675">
                  <c:v>4.7249466429867909E-2</c:v>
                </c:pt>
                <c:pt idx="676">
                  <c:v>4.7616940712742313E-2</c:v>
                </c:pt>
                <c:pt idx="677">
                  <c:v>4.5345685994178819E-2</c:v>
                </c:pt>
                <c:pt idx="678">
                  <c:v>5.070797495290616E-2</c:v>
                </c:pt>
                <c:pt idx="679">
                  <c:v>5.8141216172446011E-2</c:v>
                </c:pt>
                <c:pt idx="680">
                  <c:v>5.7727076671886132E-2</c:v>
                </c:pt>
                <c:pt idx="681">
                  <c:v>6.3960692967646893E-2</c:v>
                </c:pt>
                <c:pt idx="682">
                  <c:v>6.2719258963939511E-2</c:v>
                </c:pt>
                <c:pt idx="683">
                  <c:v>6.1238836774244812E-2</c:v>
                </c:pt>
                <c:pt idx="684">
                  <c:v>6.4056510410107098E-2</c:v>
                </c:pt>
                <c:pt idx="685">
                  <c:v>6.1628090483164089E-2</c:v>
                </c:pt>
                <c:pt idx="686">
                  <c:v>6.4307769475275348E-2</c:v>
                </c:pt>
                <c:pt idx="687">
                  <c:v>5.8560056968032945E-2</c:v>
                </c:pt>
                <c:pt idx="688">
                  <c:v>5.3130404221049338E-2</c:v>
                </c:pt>
                <c:pt idx="689">
                  <c:v>4.6833301747862557E-2</c:v>
                </c:pt>
                <c:pt idx="690">
                  <c:v>3.9282281212864915E-2</c:v>
                </c:pt>
                <c:pt idx="691">
                  <c:v>4.4443688896885991E-2</c:v>
                </c:pt>
                <c:pt idx="692">
                  <c:v>4.5999625261433641E-2</c:v>
                </c:pt>
                <c:pt idx="693">
                  <c:v>4.8408753487638657E-2</c:v>
                </c:pt>
                <c:pt idx="694">
                  <c:v>4.7181043503103239E-2</c:v>
                </c:pt>
                <c:pt idx="695">
                  <c:v>4.4339643392713374E-2</c:v>
                </c:pt>
                <c:pt idx="696">
                  <c:v>3.9989421976727668E-2</c:v>
                </c:pt>
                <c:pt idx="697">
                  <c:v>3.7100388245680432E-2</c:v>
                </c:pt>
                <c:pt idx="698">
                  <c:v>3.7457609758883376E-2</c:v>
                </c:pt>
                <c:pt idx="699">
                  <c:v>4.2586066095733469E-2</c:v>
                </c:pt>
                <c:pt idx="700">
                  <c:v>5.6205518401975033E-2</c:v>
                </c:pt>
                <c:pt idx="701">
                  <c:v>6.0907967466011917E-2</c:v>
                </c:pt>
                <c:pt idx="702">
                  <c:v>6.2319725594283844E-2</c:v>
                </c:pt>
                <c:pt idx="703">
                  <c:v>5.81001198699213E-2</c:v>
                </c:pt>
                <c:pt idx="704">
                  <c:v>4.3902058030892761E-2</c:v>
                </c:pt>
                <c:pt idx="705">
                  <c:v>3.6590101002976896E-2</c:v>
                </c:pt>
                <c:pt idx="706">
                  <c:v>3.7870709967136054E-2</c:v>
                </c:pt>
                <c:pt idx="707">
                  <c:v>3.4105815184044812E-2</c:v>
                </c:pt>
                <c:pt idx="708">
                  <c:v>3.5674723852707181E-2</c:v>
                </c:pt>
                <c:pt idx="709">
                  <c:v>3.6232272523523193E-2</c:v>
                </c:pt>
                <c:pt idx="710">
                  <c:v>3.1184967328099434E-2</c:v>
                </c:pt>
                <c:pt idx="711">
                  <c:v>3.4412307334963727E-2</c:v>
                </c:pt>
                <c:pt idx="712">
                  <c:v>3.2073979625984447E-2</c:v>
                </c:pt>
                <c:pt idx="713">
                  <c:v>3.1332992058744902E-2</c:v>
                </c:pt>
                <c:pt idx="714">
                  <c:v>3.1898826615949304E-2</c:v>
                </c:pt>
                <c:pt idx="715">
                  <c:v>2.9734785029763892E-2</c:v>
                </c:pt>
                <c:pt idx="716">
                  <c:v>3.5156935768144937E-2</c:v>
                </c:pt>
                <c:pt idx="717">
                  <c:v>3.4501050787761216E-2</c:v>
                </c:pt>
                <c:pt idx="718">
                  <c:v>3.7737273746852235E-2</c:v>
                </c:pt>
                <c:pt idx="719">
                  <c:v>3.8955071888094481E-2</c:v>
                </c:pt>
                <c:pt idx="720">
                  <c:v>3.9370248488155957E-2</c:v>
                </c:pt>
                <c:pt idx="721">
                  <c:v>4.3092503740373912E-2</c:v>
                </c:pt>
                <c:pt idx="722">
                  <c:v>4.2099070617655873E-2</c:v>
                </c:pt>
                <c:pt idx="723">
                  <c:v>4.2473147255510518E-2</c:v>
                </c:pt>
                <c:pt idx="724">
                  <c:v>4.4005433644790495E-2</c:v>
                </c:pt>
                <c:pt idx="725">
                  <c:v>4.6957701094922963E-2</c:v>
                </c:pt>
                <c:pt idx="726">
                  <c:v>4.3752857662030617E-2</c:v>
                </c:pt>
                <c:pt idx="727">
                  <c:v>3.9891680725144985E-2</c:v>
                </c:pt>
                <c:pt idx="728">
                  <c:v>3.5045040207442049E-2</c:v>
                </c:pt>
                <c:pt idx="729">
                  <c:v>2.9461662091149535E-2</c:v>
                </c:pt>
                <c:pt idx="730">
                  <c:v>3.2465543826754685E-2</c:v>
                </c:pt>
                <c:pt idx="731">
                  <c:v>3.5015141651555087E-2</c:v>
                </c:pt>
                <c:pt idx="732">
                  <c:v>3.719944374314435E-2</c:v>
                </c:pt>
                <c:pt idx="733">
                  <c:v>3.9221426136193942E-2</c:v>
                </c:pt>
                <c:pt idx="734">
                  <c:v>3.7112002411171602E-2</c:v>
                </c:pt>
                <c:pt idx="735">
                  <c:v>3.8234449119395414E-2</c:v>
                </c:pt>
                <c:pt idx="736">
                  <c:v>3.5835187953575924E-2</c:v>
                </c:pt>
                <c:pt idx="737">
                  <c:v>3.6096230175488672E-2</c:v>
                </c:pt>
                <c:pt idx="738">
                  <c:v>3.5118399275090667E-2</c:v>
                </c:pt>
                <c:pt idx="739">
                  <c:v>3.0914759807863894E-2</c:v>
                </c:pt>
                <c:pt idx="740">
                  <c:v>2.7163660598253304E-2</c:v>
                </c:pt>
                <c:pt idx="741">
                  <c:v>2.4287532265090037E-2</c:v>
                </c:pt>
                <c:pt idx="742">
                  <c:v>2.1981008559292883E-2</c:v>
                </c:pt>
                <c:pt idx="743">
                  <c:v>2.3475511863071223E-2</c:v>
                </c:pt>
                <c:pt idx="744">
                  <c:v>2.9330184190142071E-2</c:v>
                </c:pt>
                <c:pt idx="745">
                  <c:v>2.7983335470530418E-2</c:v>
                </c:pt>
                <c:pt idx="746">
                  <c:v>2.8755530654096886E-2</c:v>
                </c:pt>
                <c:pt idx="747">
                  <c:v>2.9519190913233545E-2</c:v>
                </c:pt>
                <c:pt idx="748">
                  <c:v>2.193340061939069E-2</c:v>
                </c:pt>
                <c:pt idx="749">
                  <c:v>2.1957707046602479E-2</c:v>
                </c:pt>
                <c:pt idx="750">
                  <c:v>2.0957194954355256E-2</c:v>
                </c:pt>
                <c:pt idx="751">
                  <c:v>1.8463377875836639E-2</c:v>
                </c:pt>
                <c:pt idx="752">
                  <c:v>1.7967392624129268E-2</c:v>
                </c:pt>
                <c:pt idx="753">
                  <c:v>2.1220573555672133E-2</c:v>
                </c:pt>
                <c:pt idx="754">
                  <c:v>2.3202914406293629E-2</c:v>
                </c:pt>
                <c:pt idx="755">
                  <c:v>2.2047929571833411E-2</c:v>
                </c:pt>
                <c:pt idx="756">
                  <c:v>2.4410800401935311E-2</c:v>
                </c:pt>
                <c:pt idx="757">
                  <c:v>2.1254093227298116E-2</c:v>
                </c:pt>
                <c:pt idx="758">
                  <c:v>2.0308267444274691E-2</c:v>
                </c:pt>
                <c:pt idx="759">
                  <c:v>1.9875144695223092E-2</c:v>
                </c:pt>
                <c:pt idx="760">
                  <c:v>1.800639748306556E-2</c:v>
                </c:pt>
                <c:pt idx="761">
                  <c:v>1.6441724575684109E-2</c:v>
                </c:pt>
                <c:pt idx="762">
                  <c:v>1.7324382243755782E-2</c:v>
                </c:pt>
                <c:pt idx="763">
                  <c:v>1.7672478801462138E-2</c:v>
                </c:pt>
                <c:pt idx="764">
                  <c:v>1.9452892325344879E-2</c:v>
                </c:pt>
                <c:pt idx="765">
                  <c:v>1.9077298263556839E-2</c:v>
                </c:pt>
                <c:pt idx="766">
                  <c:v>1.7739466394050798E-2</c:v>
                </c:pt>
                <c:pt idx="767">
                  <c:v>1.6851442901530057E-2</c:v>
                </c:pt>
                <c:pt idx="768">
                  <c:v>1.5300424822072603E-2</c:v>
                </c:pt>
                <c:pt idx="769">
                  <c:v>1.6898560772493069E-2</c:v>
                </c:pt>
                <c:pt idx="770">
                  <c:v>1.9649580007664567E-2</c:v>
                </c:pt>
                <c:pt idx="771">
                  <c:v>1.9867384697742074E-2</c:v>
                </c:pt>
                <c:pt idx="772">
                  <c:v>2.2481194967682222E-2</c:v>
                </c:pt>
                <c:pt idx="773">
                  <c:v>2.2009252228839555E-2</c:v>
                </c:pt>
                <c:pt idx="774">
                  <c:v>1.8611117778187893E-2</c:v>
                </c:pt>
                <c:pt idx="775">
                  <c:v>2.0578342964779998E-2</c:v>
                </c:pt>
                <c:pt idx="776">
                  <c:v>1.9325530137675271E-2</c:v>
                </c:pt>
                <c:pt idx="777">
                  <c:v>1.9374497968653696E-2</c:v>
                </c:pt>
                <c:pt idx="778">
                  <c:v>2.0750462588530388E-2</c:v>
                </c:pt>
                <c:pt idx="779">
                  <c:v>1.9035073595519723E-2</c:v>
                </c:pt>
                <c:pt idx="780">
                  <c:v>1.659698178566819E-2</c:v>
                </c:pt>
                <c:pt idx="781">
                  <c:v>1.6563969922337725E-2</c:v>
                </c:pt>
                <c:pt idx="782">
                  <c:v>1.4648435712123086E-2</c:v>
                </c:pt>
                <c:pt idx="783">
                  <c:v>1.5429816668463971E-2</c:v>
                </c:pt>
                <c:pt idx="784">
                  <c:v>1.9761206847720085E-2</c:v>
                </c:pt>
                <c:pt idx="785">
                  <c:v>2.3004300601229977E-2</c:v>
                </c:pt>
                <c:pt idx="786">
                  <c:v>2.4533127984155401E-2</c:v>
                </c:pt>
                <c:pt idx="787">
                  <c:v>2.5845268132833311E-2</c:v>
                </c:pt>
                <c:pt idx="788">
                  <c:v>2.3955235837338759E-2</c:v>
                </c:pt>
                <c:pt idx="789">
                  <c:v>2.0393906740827021E-2</c:v>
                </c:pt>
                <c:pt idx="790">
                  <c:v>2.0345712388668283E-2</c:v>
                </c:pt>
                <c:pt idx="791">
                  <c:v>1.9491912544356706E-2</c:v>
                </c:pt>
                <c:pt idx="792">
                  <c:v>1.8517980965749054E-2</c:v>
                </c:pt>
                <c:pt idx="793">
                  <c:v>1.9125354333916891E-2</c:v>
                </c:pt>
                <c:pt idx="794">
                  <c:v>1.9573907271958044E-2</c:v>
                </c:pt>
                <c:pt idx="795">
                  <c:v>1.9795655894295491E-2</c:v>
                </c:pt>
                <c:pt idx="796">
                  <c:v>2.1245265982723423E-2</c:v>
                </c:pt>
                <c:pt idx="797">
                  <c:v>2.0848951544928249E-2</c:v>
                </c:pt>
                <c:pt idx="798">
                  <c:v>2.0990333642050017E-2</c:v>
                </c:pt>
                <c:pt idx="799">
                  <c:v>2.0898989027423494E-2</c:v>
                </c:pt>
                <c:pt idx="800">
                  <c:v>2.3930951270649561E-2</c:v>
                </c:pt>
                <c:pt idx="801">
                  <c:v>2.8571767830955712E-2</c:v>
                </c:pt>
                <c:pt idx="802">
                  <c:v>3.301016392160519E-2</c:v>
                </c:pt>
                <c:pt idx="803">
                  <c:v>3.697839504213641E-2</c:v>
                </c:pt>
                <c:pt idx="804">
                  <c:v>3.3978446154390128E-2</c:v>
                </c:pt>
                <c:pt idx="805">
                  <c:v>3.0556032859071262E-2</c:v>
                </c:pt>
                <c:pt idx="806">
                  <c:v>2.5626050532868393E-2</c:v>
                </c:pt>
                <c:pt idx="807">
                  <c:v>2.0764421870465677E-2</c:v>
                </c:pt>
                <c:pt idx="808">
                  <c:v>2.1285025561419552E-2</c:v>
                </c:pt>
                <c:pt idx="809">
                  <c:v>2.0033648906043332E-2</c:v>
                </c:pt>
                <c:pt idx="810">
                  <c:v>2.1596329204832274E-2</c:v>
                </c:pt>
                <c:pt idx="811">
                  <c:v>2.4888679599647003E-2</c:v>
                </c:pt>
                <c:pt idx="812">
                  <c:v>2.3635963409108857E-2</c:v>
                </c:pt>
                <c:pt idx="813">
                  <c:v>2.3976962825364014E-2</c:v>
                </c:pt>
                <c:pt idx="814">
                  <c:v>2.4535131869054889E-2</c:v>
                </c:pt>
                <c:pt idx="815">
                  <c:v>2.3671568037304254E-2</c:v>
                </c:pt>
                <c:pt idx="816">
                  <c:v>2.4734504911187522E-2</c:v>
                </c:pt>
                <c:pt idx="817">
                  <c:v>2.5159858632494328E-2</c:v>
                </c:pt>
                <c:pt idx="818">
                  <c:v>2.531770533783588E-2</c:v>
                </c:pt>
                <c:pt idx="819">
                  <c:v>3.0094995865882528E-2</c:v>
                </c:pt>
                <c:pt idx="820">
                  <c:v>3.1009067403811937E-2</c:v>
                </c:pt>
                <c:pt idx="821">
                  <c:v>3.2602131668536274E-2</c:v>
                </c:pt>
                <c:pt idx="822">
                  <c:v>3.4110577526766085E-2</c:v>
                </c:pt>
                <c:pt idx="823">
                  <c:v>3.1436439676964002E-2</c:v>
                </c:pt>
                <c:pt idx="824">
                  <c:v>3.1628997737985554E-2</c:v>
                </c:pt>
                <c:pt idx="825">
                  <c:v>3.3629030050764994E-2</c:v>
                </c:pt>
                <c:pt idx="826">
                  <c:v>3.5221220918677722E-2</c:v>
                </c:pt>
                <c:pt idx="827">
                  <c:v>3.4338123527191206E-2</c:v>
                </c:pt>
                <c:pt idx="828">
                  <c:v>3.693014153862105E-2</c:v>
                </c:pt>
                <c:pt idx="829">
                  <c:v>3.7034221151062141E-2</c:v>
                </c:pt>
                <c:pt idx="830">
                  <c:v>3.5161274494550906E-2</c:v>
                </c:pt>
                <c:pt idx="831">
                  <c:v>3.4495106356323565E-2</c:v>
                </c:pt>
                <c:pt idx="832">
                  <c:v>3.3278570966293795E-2</c:v>
                </c:pt>
                <c:pt idx="833">
                  <c:v>3.2806337134302914E-2</c:v>
                </c:pt>
                <c:pt idx="834">
                  <c:v>3.1531089744139047E-2</c:v>
                </c:pt>
                <c:pt idx="835">
                  <c:v>3.0543762317636079E-2</c:v>
                </c:pt>
                <c:pt idx="836">
                  <c:v>3.1310637597543933E-2</c:v>
                </c:pt>
                <c:pt idx="837">
                  <c:v>3.1514017770392068E-2</c:v>
                </c:pt>
                <c:pt idx="838">
                  <c:v>3.2048794137580411E-2</c:v>
                </c:pt>
                <c:pt idx="839">
                  <c:v>3.2097220645882343E-2</c:v>
                </c:pt>
                <c:pt idx="840">
                  <c:v>2.8905039658533832E-2</c:v>
                </c:pt>
                <c:pt idx="841">
                  <c:v>2.8254432799572935E-2</c:v>
                </c:pt>
                <c:pt idx="842">
                  <c:v>2.5071451032167454E-2</c:v>
                </c:pt>
                <c:pt idx="843">
                  <c:v>2.6917574833288493E-2</c:v>
                </c:pt>
                <c:pt idx="844">
                  <c:v>2.8072260593185686E-2</c:v>
                </c:pt>
                <c:pt idx="845">
                  <c:v>2.6337106361703819E-2</c:v>
                </c:pt>
                <c:pt idx="846">
                  <c:v>2.7932721692656558E-2</c:v>
                </c:pt>
                <c:pt idx="847">
                  <c:v>2.2247399642481246E-2</c:v>
                </c:pt>
                <c:pt idx="848">
                  <c:v>1.9836831751185474E-2</c:v>
                </c:pt>
                <c:pt idx="849">
                  <c:v>1.8414164819927498E-2</c:v>
                </c:pt>
                <c:pt idx="850">
                  <c:v>1.7195142188032975E-2</c:v>
                </c:pt>
                <c:pt idx="851">
                  <c:v>1.8696949926691485E-2</c:v>
                </c:pt>
                <c:pt idx="852">
                  <c:v>1.7795278974929662E-2</c:v>
                </c:pt>
                <c:pt idx="853">
                  <c:v>1.8694585855047352E-2</c:v>
                </c:pt>
                <c:pt idx="854">
                  <c:v>2.2725371847055181E-2</c:v>
                </c:pt>
                <c:pt idx="855">
                  <c:v>2.3100676565726307E-2</c:v>
                </c:pt>
                <c:pt idx="856">
                  <c:v>2.7568350433960775E-2</c:v>
                </c:pt>
                <c:pt idx="857">
                  <c:v>2.5612630337942269E-2</c:v>
                </c:pt>
                <c:pt idx="858">
                  <c:v>2.2484897970135774E-2</c:v>
                </c:pt>
                <c:pt idx="859">
                  <c:v>2.4380007958743906E-2</c:v>
                </c:pt>
                <c:pt idx="860">
                  <c:v>2.0889694341377378E-2</c:v>
                </c:pt>
                <c:pt idx="861">
                  <c:v>2.261595045900875E-2</c:v>
                </c:pt>
                <c:pt idx="862">
                  <c:v>2.3421689809457202E-2</c:v>
                </c:pt>
                <c:pt idx="863">
                  <c:v>2.6728624249008695E-2</c:v>
                </c:pt>
                <c:pt idx="864">
                  <c:v>3.1200272781789315E-2</c:v>
                </c:pt>
                <c:pt idx="865">
                  <c:v>3.440447997014888E-2</c:v>
                </c:pt>
                <c:pt idx="866">
                  <c:v>3.3329205394647995E-2</c:v>
                </c:pt>
                <c:pt idx="867">
                  <c:v>3.3832582515531423E-2</c:v>
                </c:pt>
                <c:pt idx="868">
                  <c:v>3.3501491417560744E-2</c:v>
                </c:pt>
                <c:pt idx="869">
                  <c:v>2.8603437816799308E-2</c:v>
                </c:pt>
                <c:pt idx="870">
                  <c:v>2.9337762784175117E-2</c:v>
                </c:pt>
                <c:pt idx="871">
                  <c:v>2.6180206362985715E-2</c:v>
                </c:pt>
                <c:pt idx="872">
                  <c:v>2.6246412909675935E-2</c:v>
                </c:pt>
                <c:pt idx="873">
                  <c:v>2.8027581374458162E-2</c:v>
                </c:pt>
                <c:pt idx="874">
                  <c:v>2.7619113621765681E-2</c:v>
                </c:pt>
                <c:pt idx="875">
                  <c:v>2.775533776148555E-2</c:v>
                </c:pt>
                <c:pt idx="876">
                  <c:v>2.6286589119798878E-2</c:v>
                </c:pt>
                <c:pt idx="877">
                  <c:v>2.5763560879987085E-2</c:v>
                </c:pt>
                <c:pt idx="878">
                  <c:v>2.5423212244983697E-2</c:v>
                </c:pt>
                <c:pt idx="879">
                  <c:v>2.2297984936411275E-2</c:v>
                </c:pt>
                <c:pt idx="880">
                  <c:v>2.2308235745030908E-2</c:v>
                </c:pt>
                <c:pt idx="881">
                  <c:v>2.2286769467453688E-2</c:v>
                </c:pt>
                <c:pt idx="882">
                  <c:v>2.463975210662267E-2</c:v>
                </c:pt>
                <c:pt idx="883">
                  <c:v>2.4015571406520921E-2</c:v>
                </c:pt>
                <c:pt idx="884">
                  <c:v>2.5428241482407965E-2</c:v>
                </c:pt>
                <c:pt idx="885">
                  <c:v>2.5569205416333278E-2</c:v>
                </c:pt>
                <c:pt idx="886">
                  <c:v>2.194671868646287E-2</c:v>
                </c:pt>
                <c:pt idx="887">
                  <c:v>2.2351298303901795E-2</c:v>
                </c:pt>
                <c:pt idx="888">
                  <c:v>2.2508025579741377E-2</c:v>
                </c:pt>
                <c:pt idx="889">
                  <c:v>2.4843006236597583E-2</c:v>
                </c:pt>
                <c:pt idx="890">
                  <c:v>2.5072159446317709E-2</c:v>
                </c:pt>
                <c:pt idx="891">
                  <c:v>2.5666225219966216E-2</c:v>
                </c:pt>
                <c:pt idx="892">
                  <c:v>2.8468823917727905E-2</c:v>
                </c:pt>
                <c:pt idx="893">
                  <c:v>3.3858284073349551E-2</c:v>
                </c:pt>
                <c:pt idx="894">
                  <c:v>5.2086411214200212E-2</c:v>
                </c:pt>
                <c:pt idx="895">
                  <c:v>7.0944505425136278E-2</c:v>
                </c:pt>
                <c:pt idx="896">
                  <c:v>8.4577371610370877E-2</c:v>
                </c:pt>
                <c:pt idx="897">
                  <c:v>8.9065553573583076E-2</c:v>
                </c:pt>
                <c:pt idx="898">
                  <c:v>7.93462460530798E-2</c:v>
                </c:pt>
                <c:pt idx="899">
                  <c:v>6.947300223040638E-2</c:v>
                </c:pt>
                <c:pt idx="900">
                  <c:v>5.4421986123107072E-2</c:v>
                </c:pt>
                <c:pt idx="901">
                  <c:v>4.9573528510630786E-2</c:v>
                </c:pt>
                <c:pt idx="902">
                  <c:v>4.6755811106046492E-2</c:v>
                </c:pt>
                <c:pt idx="903">
                  <c:v>4.0922581629339788E-2</c:v>
                </c:pt>
                <c:pt idx="904">
                  <c:v>4.0640618292524702E-2</c:v>
                </c:pt>
                <c:pt idx="905">
                  <c:v>3.8121586783073383E-2</c:v>
                </c:pt>
                <c:pt idx="906">
                  <c:v>3.7927027346648087E-2</c:v>
                </c:pt>
                <c:pt idx="907">
                  <c:v>3.9564526819823774E-2</c:v>
                </c:pt>
                <c:pt idx="908">
                  <c:v>3.602172248498433E-2</c:v>
                </c:pt>
                <c:pt idx="909">
                  <c:v>3.5327226831517129E-2</c:v>
                </c:pt>
                <c:pt idx="910">
                  <c:v>3.4320338985537081E-2</c:v>
                </c:pt>
                <c:pt idx="911">
                  <c:v>2.9711406222958304E-2</c:v>
                </c:pt>
                <c:pt idx="912">
                  <c:v>3.2786225686931625E-2</c:v>
                </c:pt>
                <c:pt idx="913">
                  <c:v>3.1057357651173428E-2</c:v>
                </c:pt>
                <c:pt idx="914">
                  <c:v>3.1538642213749843E-2</c:v>
                </c:pt>
                <c:pt idx="915">
                  <c:v>3.5501446339257746E-2</c:v>
                </c:pt>
                <c:pt idx="916">
                  <c:v>3.2940404218790534E-2</c:v>
                </c:pt>
                <c:pt idx="917">
                  <c:v>3.1408029847794283E-2</c:v>
                </c:pt>
                <c:pt idx="918">
                  <c:v>2.850952491191535E-2</c:v>
                </c:pt>
                <c:pt idx="919">
                  <c:v>2.6421061214914006E-2</c:v>
                </c:pt>
                <c:pt idx="920">
                  <c:v>2.6867040592409911E-2</c:v>
                </c:pt>
                <c:pt idx="921">
                  <c:v>2.3849177103186823E-2</c:v>
                </c:pt>
                <c:pt idx="922">
                  <c:v>2.281075492438632E-2</c:v>
                </c:pt>
                <c:pt idx="923">
                  <c:v>2.1132794917222888E-2</c:v>
                </c:pt>
                <c:pt idx="924">
                  <c:v>2.0127636389278915E-2</c:v>
                </c:pt>
                <c:pt idx="925">
                  <c:v>2.2277173878267255E-2</c:v>
                </c:pt>
                <c:pt idx="926">
                  <c:v>2.1808181666330209E-2</c:v>
                </c:pt>
                <c:pt idx="927">
                  <c:v>2.2326119769849131E-2</c:v>
                </c:pt>
                <c:pt idx="928">
                  <c:v>2.1470963693775408E-2</c:v>
                </c:pt>
                <c:pt idx="929">
                  <c:v>2.7191868937397487E-2</c:v>
                </c:pt>
                <c:pt idx="930">
                  <c:v>2.5802959932232028E-2</c:v>
                </c:pt>
                <c:pt idx="931">
                  <c:v>2.4609024372396229E-2</c:v>
                </c:pt>
                <c:pt idx="932">
                  <c:v>2.4227663190484278E-2</c:v>
                </c:pt>
                <c:pt idx="933">
                  <c:v>1.8934839058051552E-2</c:v>
                </c:pt>
                <c:pt idx="934">
                  <c:v>2.289428512816152E-2</c:v>
                </c:pt>
                <c:pt idx="935">
                  <c:v>2.3644970877680076E-2</c:v>
                </c:pt>
                <c:pt idx="936">
                  <c:v>2.2518971412172989E-2</c:v>
                </c:pt>
                <c:pt idx="937">
                  <c:v>2.1401200021141906E-2</c:v>
                </c:pt>
                <c:pt idx="938">
                  <c:v>2.1325548171992892E-2</c:v>
                </c:pt>
                <c:pt idx="939">
                  <c:v>2.0402337015562443E-2</c:v>
                </c:pt>
                <c:pt idx="940">
                  <c:v>2.0716540318670915E-2</c:v>
                </c:pt>
                <c:pt idx="941">
                  <c:v>2.0599596383170712E-2</c:v>
                </c:pt>
                <c:pt idx="942">
                  <c:v>1.7474869049263705E-2</c:v>
                </c:pt>
                <c:pt idx="943">
                  <c:v>1.858993883944058E-2</c:v>
                </c:pt>
                <c:pt idx="944">
                  <c:v>2.4034030308599921E-2</c:v>
                </c:pt>
                <c:pt idx="945">
                  <c:v>2.786765455717637E-2</c:v>
                </c:pt>
                <c:pt idx="946">
                  <c:v>2.986457929892852E-2</c:v>
                </c:pt>
                <c:pt idx="947">
                  <c:v>3.0439720425691749E-2</c:v>
                </c:pt>
                <c:pt idx="948">
                  <c:v>2.7080889195723122E-2</c:v>
                </c:pt>
                <c:pt idx="949">
                  <c:v>2.489862392980358E-2</c:v>
                </c:pt>
                <c:pt idx="950">
                  <c:v>2.609494283127136E-2</c:v>
                </c:pt>
                <c:pt idx="951">
                  <c:v>2.3837274018967743E-2</c:v>
                </c:pt>
                <c:pt idx="952">
                  <c:v>2.3084917263119051E-2</c:v>
                </c:pt>
                <c:pt idx="953">
                  <c:v>2.1258693149775822E-2</c:v>
                </c:pt>
                <c:pt idx="954">
                  <c:v>1.8399806906049285E-2</c:v>
                </c:pt>
                <c:pt idx="955">
                  <c:v>2.1957472157834848E-2</c:v>
                </c:pt>
                <c:pt idx="956">
                  <c:v>1.9929397788989094E-2</c:v>
                </c:pt>
                <c:pt idx="957">
                  <c:v>2.1837899211660732E-2</c:v>
                </c:pt>
                <c:pt idx="958">
                  <c:v>2.112413992706471E-2</c:v>
                </c:pt>
                <c:pt idx="959">
                  <c:v>1.8203264599140651E-2</c:v>
                </c:pt>
                <c:pt idx="960">
                  <c:v>1.8613805971933014E-2</c:v>
                </c:pt>
                <c:pt idx="961">
                  <c:v>1.7657785406943457E-2</c:v>
                </c:pt>
                <c:pt idx="962">
                  <c:v>1.7572305956896947E-2</c:v>
                </c:pt>
                <c:pt idx="963">
                  <c:v>1.9168518446221049E-2</c:v>
                </c:pt>
                <c:pt idx="964">
                  <c:v>1.7537275581133764E-2</c:v>
                </c:pt>
                <c:pt idx="965">
                  <c:v>1.7996220402497116E-2</c:v>
                </c:pt>
                <c:pt idx="966">
                  <c:v>1.9108761966909697E-2</c:v>
                </c:pt>
                <c:pt idx="967">
                  <c:v>1.8071208717328594E-2</c:v>
                </c:pt>
                <c:pt idx="968">
                  <c:v>1.7524093352845029E-2</c:v>
                </c:pt>
                <c:pt idx="969">
                  <c:v>1.5735086009409715E-2</c:v>
                </c:pt>
                <c:pt idx="970">
                  <c:v>1.506215819343442E-2</c:v>
                </c:pt>
                <c:pt idx="971">
                  <c:v>1.5350302900902949E-2</c:v>
                </c:pt>
                <c:pt idx="972">
                  <c:v>1.768033915677068E-2</c:v>
                </c:pt>
                <c:pt idx="973">
                  <c:v>1.7824213079500988E-2</c:v>
                </c:pt>
                <c:pt idx="974">
                  <c:v>2.2817549551277003E-2</c:v>
                </c:pt>
                <c:pt idx="975">
                  <c:v>2.7574496036103072E-2</c:v>
                </c:pt>
                <c:pt idx="976">
                  <c:v>2.9030530820636495E-2</c:v>
                </c:pt>
                <c:pt idx="977">
                  <c:v>3.2616004605841895E-2</c:v>
                </c:pt>
                <c:pt idx="978">
                  <c:v>2.8813988108254245E-2</c:v>
                </c:pt>
                <c:pt idx="979">
                  <c:v>2.6786143607553679E-2</c:v>
                </c:pt>
                <c:pt idx="980">
                  <c:v>3.0363797292586907E-2</c:v>
                </c:pt>
                <c:pt idx="981">
                  <c:v>3.0293924196375138E-2</c:v>
                </c:pt>
                <c:pt idx="982">
                  <c:v>3.2270166809282616E-2</c:v>
                </c:pt>
                <c:pt idx="983">
                  <c:v>3.6154898984927908E-2</c:v>
                </c:pt>
                <c:pt idx="984">
                  <c:v>3.7640898074773471E-2</c:v>
                </c:pt>
                <c:pt idx="985">
                  <c:v>3.8910564853129284E-2</c:v>
                </c:pt>
                <c:pt idx="986">
                  <c:v>3.8689443285865703E-2</c:v>
                </c:pt>
                <c:pt idx="987">
                  <c:v>3.545234116166926E-2</c:v>
                </c:pt>
                <c:pt idx="988">
                  <c:v>3.0632103012651422E-2</c:v>
                </c:pt>
                <c:pt idx="989">
                  <c:v>3.1088380578248642E-2</c:v>
                </c:pt>
                <c:pt idx="990">
                  <c:v>3.2369841725512355E-2</c:v>
                </c:pt>
                <c:pt idx="991">
                  <c:v>3.3304686756155166E-2</c:v>
                </c:pt>
                <c:pt idx="992">
                  <c:v>3.5825584312011466E-2</c:v>
                </c:pt>
                <c:pt idx="993">
                  <c:v>4.2551480422371807E-2</c:v>
                </c:pt>
                <c:pt idx="994">
                  <c:v>4.7728511773440861E-2</c:v>
                </c:pt>
                <c:pt idx="995">
                  <c:v>5.277504877788932E-2</c:v>
                </c:pt>
                <c:pt idx="996">
                  <c:v>6.0482204950401811E-2</c:v>
                </c:pt>
                <c:pt idx="997">
                  <c:v>6.5139538900314334E-2</c:v>
                </c:pt>
                <c:pt idx="998">
                  <c:v>7.3037585247432743E-2</c:v>
                </c:pt>
                <c:pt idx="999">
                  <c:v>7.5110200581901848E-2</c:v>
                </c:pt>
                <c:pt idx="1000">
                  <c:v>7.6020082372614081E-2</c:v>
                </c:pt>
                <c:pt idx="1001">
                  <c:v>7.5952777989294493E-2</c:v>
                </c:pt>
                <c:pt idx="1002">
                  <c:v>7.1479270973929337E-2</c:v>
                </c:pt>
                <c:pt idx="1003">
                  <c:v>6.8929593506816128E-2</c:v>
                </c:pt>
                <c:pt idx="1004">
                  <c:v>6.7291656365022545E-2</c:v>
                </c:pt>
                <c:pt idx="1005">
                  <c:v>6.7842350852690955E-2</c:v>
                </c:pt>
                <c:pt idx="1006">
                  <c:v>7.0190148114575482E-2</c:v>
                </c:pt>
                <c:pt idx="1007">
                  <c:v>7.3101872268994852E-2</c:v>
                </c:pt>
                <c:pt idx="1008">
                  <c:v>8.1810657778773943E-2</c:v>
                </c:pt>
                <c:pt idx="1009">
                  <c:v>7.5628472298616731E-2</c:v>
                </c:pt>
                <c:pt idx="1010">
                  <c:v>8.0672709926395039E-2</c:v>
                </c:pt>
                <c:pt idx="1011">
                  <c:v>8.0869950336195928E-2</c:v>
                </c:pt>
                <c:pt idx="1012">
                  <c:v>8.4762796471762825E-2</c:v>
                </c:pt>
                <c:pt idx="1013">
                  <c:v>9.5063865039421339E-2</c:v>
                </c:pt>
                <c:pt idx="1014">
                  <c:v>9.5556801143924675E-2</c:v>
                </c:pt>
                <c:pt idx="1015">
                  <c:v>0.10248125093896536</c:v>
                </c:pt>
                <c:pt idx="1016">
                  <c:v>9.8629340402662052E-2</c:v>
                </c:pt>
                <c:pt idx="1017">
                  <c:v>0.10006703646979689</c:v>
                </c:pt>
                <c:pt idx="1018">
                  <c:v>9.824160445534634E-2</c:v>
                </c:pt>
                <c:pt idx="1019">
                  <c:v>9.900288717321705E-2</c:v>
                </c:pt>
                <c:pt idx="1020">
                  <c:v>9.7120209084798126E-2</c:v>
                </c:pt>
                <c:pt idx="1021">
                  <c:v>9.5061751498725852E-2</c:v>
                </c:pt>
                <c:pt idx="1022">
                  <c:v>9.5653141727607194E-2</c:v>
                </c:pt>
                <c:pt idx="1023">
                  <c:v>9.6263499305809422E-2</c:v>
                </c:pt>
                <c:pt idx="1024">
                  <c:v>9.7529932679860015E-2</c:v>
                </c:pt>
                <c:pt idx="1025">
                  <c:v>9.5180240250505019E-2</c:v>
                </c:pt>
                <c:pt idx="1026">
                  <c:v>0.10069147728574672</c:v>
                </c:pt>
                <c:pt idx="1027">
                  <c:v>0.1008897194447327</c:v>
                </c:pt>
                <c:pt idx="1028">
                  <c:v>0.10580499647022718</c:v>
                </c:pt>
                <c:pt idx="1029">
                  <c:v>0.11015585647123122</c:v>
                </c:pt>
                <c:pt idx="1030">
                  <c:v>0.10505713379284784</c:v>
                </c:pt>
                <c:pt idx="1031">
                  <c:v>0.1069223216715505</c:v>
                </c:pt>
                <c:pt idx="1032">
                  <c:v>0.10211328016225719</c:v>
                </c:pt>
                <c:pt idx="1033">
                  <c:v>0.1029217805220788</c:v>
                </c:pt>
                <c:pt idx="1034">
                  <c:v>9.7191404767081407E-2</c:v>
                </c:pt>
                <c:pt idx="1035">
                  <c:v>8.9813036911988095E-2</c:v>
                </c:pt>
                <c:pt idx="1036">
                  <c:v>8.5729264206264297E-2</c:v>
                </c:pt>
                <c:pt idx="1037">
                  <c:v>7.547696350580306E-2</c:v>
                </c:pt>
                <c:pt idx="1038">
                  <c:v>8.0326975509097939E-2</c:v>
                </c:pt>
                <c:pt idx="1039">
                  <c:v>7.6484598998195277E-2</c:v>
                </c:pt>
                <c:pt idx="1040">
                  <c:v>6.6877235626328399E-2</c:v>
                </c:pt>
                <c:pt idx="1041">
                  <c:v>6.9220932557091497E-2</c:v>
                </c:pt>
                <c:pt idx="1042">
                  <c:v>6.3601256287466962E-2</c:v>
                </c:pt>
                <c:pt idx="1043">
                  <c:v>6.305681719059518E-2</c:v>
                </c:pt>
                <c:pt idx="1044">
                  <c:v>6.8193215824401493E-2</c:v>
                </c:pt>
                <c:pt idx="1045">
                  <c:v>6.9927012620335169E-2</c:v>
                </c:pt>
                <c:pt idx="1046">
                  <c:v>6.9417219629170093E-2</c:v>
                </c:pt>
                <c:pt idx="1047">
                  <c:v>6.9014157702631904E-2</c:v>
                </c:pt>
                <c:pt idx="1048">
                  <c:v>6.913339301641061E-2</c:v>
                </c:pt>
                <c:pt idx="1049">
                  <c:v>6.3886006162672732E-2</c:v>
                </c:pt>
                <c:pt idx="1050">
                  <c:v>6.483714296811946E-2</c:v>
                </c:pt>
                <c:pt idx="1051">
                  <c:v>7.5844551892155415E-2</c:v>
                </c:pt>
                <c:pt idx="1052">
                  <c:v>8.6431680322353932E-2</c:v>
                </c:pt>
                <c:pt idx="1053">
                  <c:v>9.1465559550336223E-2</c:v>
                </c:pt>
                <c:pt idx="1054">
                  <c:v>8.6877556574670722E-2</c:v>
                </c:pt>
                <c:pt idx="1055">
                  <c:v>8.1838501971017635E-2</c:v>
                </c:pt>
                <c:pt idx="1056">
                  <c:v>7.2131681772718795E-2</c:v>
                </c:pt>
                <c:pt idx="1057">
                  <c:v>7.2362062084826484E-2</c:v>
                </c:pt>
                <c:pt idx="1058">
                  <c:v>7.4838664782959113E-2</c:v>
                </c:pt>
                <c:pt idx="1059">
                  <c:v>7.5336145864608475E-2</c:v>
                </c:pt>
                <c:pt idx="1060">
                  <c:v>7.025917239851176E-2</c:v>
                </c:pt>
                <c:pt idx="1061">
                  <c:v>6.9447813175295692E-2</c:v>
                </c:pt>
                <c:pt idx="1062">
                  <c:v>6.8075446514002144E-2</c:v>
                </c:pt>
                <c:pt idx="1063">
                  <c:v>6.2043381211193918E-2</c:v>
                </c:pt>
                <c:pt idx="1064">
                  <c:v>6.6496021632339558E-2</c:v>
                </c:pt>
                <c:pt idx="1065">
                  <c:v>6.7349178308524563E-2</c:v>
                </c:pt>
                <c:pt idx="1066">
                  <c:v>6.8125541422580191E-2</c:v>
                </c:pt>
                <c:pt idx="1067">
                  <c:v>6.9587657886220872E-2</c:v>
                </c:pt>
                <c:pt idx="1068">
                  <c:v>7.3941470387433261E-2</c:v>
                </c:pt>
                <c:pt idx="1069">
                  <c:v>6.9947162551721495E-2</c:v>
                </c:pt>
                <c:pt idx="1070">
                  <c:v>7.3640375073622366E-2</c:v>
                </c:pt>
                <c:pt idx="1071">
                  <c:v>7.1825299230485515E-2</c:v>
                </c:pt>
                <c:pt idx="1072">
                  <c:v>7.1021864251659156E-2</c:v>
                </c:pt>
                <c:pt idx="1073">
                  <c:v>6.6394143288255172E-2</c:v>
                </c:pt>
                <c:pt idx="1074">
                  <c:v>6.3801376787929534E-2</c:v>
                </c:pt>
                <c:pt idx="1075">
                  <c:v>6.5134211236210299E-2</c:v>
                </c:pt>
                <c:pt idx="1076">
                  <c:v>5.4847147879693775E-2</c:v>
                </c:pt>
                <c:pt idx="1077">
                  <c:v>5.3673125592292058E-2</c:v>
                </c:pt>
                <c:pt idx="1078">
                  <c:v>4.9710558383993381E-2</c:v>
                </c:pt>
                <c:pt idx="1079">
                  <c:v>4.8147128266058346E-2</c:v>
                </c:pt>
                <c:pt idx="1080">
                  <c:v>5.3287740568631392E-2</c:v>
                </c:pt>
                <c:pt idx="1081">
                  <c:v>5.6340543240264537E-2</c:v>
                </c:pt>
                <c:pt idx="1082">
                  <c:v>5.9117865278360944E-2</c:v>
                </c:pt>
                <c:pt idx="1083">
                  <c:v>5.7713835656977991E-2</c:v>
                </c:pt>
                <c:pt idx="1084">
                  <c:v>5.935829118247421E-2</c:v>
                </c:pt>
                <c:pt idx="1085">
                  <c:v>5.8481396912962086E-2</c:v>
                </c:pt>
                <c:pt idx="1086">
                  <c:v>5.7971290034162876E-2</c:v>
                </c:pt>
                <c:pt idx="1087">
                  <c:v>5.6383925436338959E-2</c:v>
                </c:pt>
                <c:pt idx="1088">
                  <c:v>5.7529013025797132E-2</c:v>
                </c:pt>
                <c:pt idx="1089">
                  <c:v>5.9062150065079679E-2</c:v>
                </c:pt>
                <c:pt idx="1090">
                  <c:v>6.0141204084399255E-2</c:v>
                </c:pt>
                <c:pt idx="1091">
                  <c:v>6.1517048486677564E-2</c:v>
                </c:pt>
                <c:pt idx="1092">
                  <c:v>5.6628355144373366E-2</c:v>
                </c:pt>
                <c:pt idx="1093">
                  <c:v>5.435640448146855E-2</c:v>
                </c:pt>
                <c:pt idx="1094">
                  <c:v>4.6874238710292115E-2</c:v>
                </c:pt>
                <c:pt idx="1095">
                  <c:v>4.4905483165493407E-2</c:v>
                </c:pt>
                <c:pt idx="1096">
                  <c:v>4.4991825749825458E-2</c:v>
                </c:pt>
                <c:pt idx="1097">
                  <c:v>4.5364936454147554E-2</c:v>
                </c:pt>
                <c:pt idx="1098">
                  <c:v>4.9572477829337845E-2</c:v>
                </c:pt>
                <c:pt idx="1099">
                  <c:v>4.7592015770844973E-2</c:v>
                </c:pt>
                <c:pt idx="1100">
                  <c:v>4.2333259616500231E-2</c:v>
                </c:pt>
                <c:pt idx="1101">
                  <c:v>3.5760050756459827E-2</c:v>
                </c:pt>
                <c:pt idx="1102">
                  <c:v>3.3685306331478412E-2</c:v>
                </c:pt>
                <c:pt idx="1103">
                  <c:v>3.5017513093817579E-2</c:v>
                </c:pt>
                <c:pt idx="1104">
                  <c:v>3.8063150083634131E-2</c:v>
                </c:pt>
                <c:pt idx="1105">
                  <c:v>4.2656577312237737E-2</c:v>
                </c:pt>
                <c:pt idx="1106">
                  <c:v>3.8854209042978066E-2</c:v>
                </c:pt>
                <c:pt idx="1107">
                  <c:v>3.7370515957344481E-2</c:v>
                </c:pt>
                <c:pt idx="1108">
                  <c:v>3.5463497353467148E-2</c:v>
                </c:pt>
                <c:pt idx="1109">
                  <c:v>3.3473512845394411E-2</c:v>
                </c:pt>
                <c:pt idx="1110">
                  <c:v>3.3029922370705102E-2</c:v>
                </c:pt>
                <c:pt idx="1111">
                  <c:v>3.5488821438538931E-2</c:v>
                </c:pt>
                <c:pt idx="1112">
                  <c:v>3.514859786553539E-2</c:v>
                </c:pt>
                <c:pt idx="1113">
                  <c:v>3.0756190652566608E-2</c:v>
                </c:pt>
                <c:pt idx="1114">
                  <c:v>3.0794458251449105E-2</c:v>
                </c:pt>
                <c:pt idx="1115">
                  <c:v>2.6409951093845061E-2</c:v>
                </c:pt>
                <c:pt idx="1116">
                  <c:v>2.7150500010664678E-2</c:v>
                </c:pt>
                <c:pt idx="1117">
                  <c:v>2.583600865315093E-2</c:v>
                </c:pt>
                <c:pt idx="1118">
                  <c:v>2.3337722233909418E-2</c:v>
                </c:pt>
                <c:pt idx="1119">
                  <c:v>2.2370463460196895E-2</c:v>
                </c:pt>
                <c:pt idx="1120">
                  <c:v>2.005513434535049E-2</c:v>
                </c:pt>
                <c:pt idx="1121">
                  <c:v>2.2299128224339146E-2</c:v>
                </c:pt>
                <c:pt idx="1122">
                  <c:v>2.2060637053018955E-2</c:v>
                </c:pt>
                <c:pt idx="1123">
                  <c:v>2.4940878967785483E-2</c:v>
                </c:pt>
                <c:pt idx="1124">
                  <c:v>2.5653304379360066E-2</c:v>
                </c:pt>
                <c:pt idx="1125">
                  <c:v>2.520359986648835E-2</c:v>
                </c:pt>
                <c:pt idx="1126">
                  <c:v>2.7207636073796088E-2</c:v>
                </c:pt>
                <c:pt idx="1127">
                  <c:v>2.1863606353413993E-2</c:v>
                </c:pt>
                <c:pt idx="1128">
                  <c:v>2.2365287475140553E-2</c:v>
                </c:pt>
                <c:pt idx="1129">
                  <c:v>2.3783931198709543E-2</c:v>
                </c:pt>
                <c:pt idx="1130">
                  <c:v>2.1589569608969839E-2</c:v>
                </c:pt>
                <c:pt idx="1131">
                  <c:v>2.4532311997425355E-2</c:v>
                </c:pt>
                <c:pt idx="1132">
                  <c:v>2.595291342201211E-2</c:v>
                </c:pt>
                <c:pt idx="1133">
                  <c:v>2.2455532083376372E-2</c:v>
                </c:pt>
                <c:pt idx="1134">
                  <c:v>2.6299695557591259E-2</c:v>
                </c:pt>
                <c:pt idx="1135">
                  <c:v>2.5988773524607114E-2</c:v>
                </c:pt>
                <c:pt idx="1136">
                  <c:v>2.4964886674527176E-2</c:v>
                </c:pt>
                <c:pt idx="1137">
                  <c:v>2.8848545018127919E-2</c:v>
                </c:pt>
                <c:pt idx="1138">
                  <c:v>2.9714211525509869E-2</c:v>
                </c:pt>
                <c:pt idx="1139">
                  <c:v>3.0564585638364023E-2</c:v>
                </c:pt>
                <c:pt idx="1140">
                  <c:v>3.2110184835723032E-2</c:v>
                </c:pt>
                <c:pt idx="1141">
                  <c:v>3.3133623375240971E-2</c:v>
                </c:pt>
                <c:pt idx="1142">
                  <c:v>3.3446421659065168E-2</c:v>
                </c:pt>
                <c:pt idx="1143">
                  <c:v>3.4901552491643013E-2</c:v>
                </c:pt>
                <c:pt idx="1144">
                  <c:v>3.9343832097314721E-2</c:v>
                </c:pt>
                <c:pt idx="1145">
                  <c:v>4.2842177691447013E-2</c:v>
                </c:pt>
                <c:pt idx="1146">
                  <c:v>4.594064773321932E-2</c:v>
                </c:pt>
                <c:pt idx="1147">
                  <c:v>5.21822812731857E-2</c:v>
                </c:pt>
                <c:pt idx="1148">
                  <c:v>4.5463515222700375E-2</c:v>
                </c:pt>
                <c:pt idx="1149">
                  <c:v>4.090372498283576E-2</c:v>
                </c:pt>
                <c:pt idx="1150">
                  <c:v>4.2717955025378965E-2</c:v>
                </c:pt>
                <c:pt idx="1151">
                  <c:v>3.9166853328798615E-2</c:v>
                </c:pt>
                <c:pt idx="1152">
                  <c:v>4.3284058790923653E-2</c:v>
                </c:pt>
                <c:pt idx="1153">
                  <c:v>4.2043690761603983E-2</c:v>
                </c:pt>
                <c:pt idx="1154">
                  <c:v>4.8939774338568137E-2</c:v>
                </c:pt>
                <c:pt idx="1155">
                  <c:v>5.2438556436217781E-2</c:v>
                </c:pt>
                <c:pt idx="1156">
                  <c:v>5.6823150020597728E-2</c:v>
                </c:pt>
                <c:pt idx="1157">
                  <c:v>6.2376851830708624E-2</c:v>
                </c:pt>
                <c:pt idx="1158">
                  <c:v>6.1744091121122051E-2</c:v>
                </c:pt>
                <c:pt idx="1159">
                  <c:v>7.1277283372122233E-2</c:v>
                </c:pt>
                <c:pt idx="1160">
                  <c:v>7.1034363622021604E-2</c:v>
                </c:pt>
                <c:pt idx="1161">
                  <c:v>7.7445304555865013E-2</c:v>
                </c:pt>
                <c:pt idx="1162">
                  <c:v>7.356717674251434E-2</c:v>
                </c:pt>
              </c:numCache>
            </c:numRef>
          </c:val>
          <c:extLst>
            <c:ext xmlns:c16="http://schemas.microsoft.com/office/drawing/2014/chart" uri="{C3380CC4-5D6E-409C-BE32-E72D297353CC}">
              <c16:uniqueId val="{00000002-2B5F-4852-990D-D4FC3BD1DE07}"/>
            </c:ext>
          </c:extLst>
        </c:ser>
        <c:ser>
          <c:idx val="4"/>
          <c:order val="4"/>
          <c:tx>
            <c:strRef>
              <c:f>'Finansiel stressindikator'!$F$7</c:f>
              <c:strCache>
                <c:ptCount val="1"/>
                <c:pt idx="0">
                  <c:v>Valutamarkedet</c:v>
                </c:pt>
              </c:strCache>
            </c:strRef>
          </c:tx>
          <c:spPr>
            <a:solidFill>
              <a:schemeClr val="accent1"/>
            </a:solidFill>
          </c:spPr>
          <c:cat>
            <c:numRef>
              <c:f>'Finansiel stressindikator'!$A$8:$A$1170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'Finansiel stressindikator'!$F$8:$F$1170</c:f>
              <c:numCache>
                <c:formatCode>0,000</c:formatCode>
                <c:ptCount val="1163"/>
                <c:pt idx="0">
                  <c:v>3.5026416164376489E-2</c:v>
                </c:pt>
                <c:pt idx="1">
                  <c:v>3.0005368429274482E-2</c:v>
                </c:pt>
                <c:pt idx="2">
                  <c:v>2.960763814793925E-2</c:v>
                </c:pt>
                <c:pt idx="3">
                  <c:v>4.1622226897492537E-2</c:v>
                </c:pt>
                <c:pt idx="4">
                  <c:v>4.6720470046774105E-2</c:v>
                </c:pt>
                <c:pt idx="5">
                  <c:v>4.9788084124961364E-2</c:v>
                </c:pt>
                <c:pt idx="6">
                  <c:v>4.4015587088515384E-2</c:v>
                </c:pt>
                <c:pt idx="7">
                  <c:v>5.4190642122675492E-2</c:v>
                </c:pt>
                <c:pt idx="8">
                  <c:v>5.9532383949087386E-2</c:v>
                </c:pt>
                <c:pt idx="9">
                  <c:v>6.0716031966953368E-2</c:v>
                </c:pt>
                <c:pt idx="10">
                  <c:v>6.927854067419903E-2</c:v>
                </c:pt>
                <c:pt idx="11">
                  <c:v>4.8785486810774811E-2</c:v>
                </c:pt>
                <c:pt idx="12">
                  <c:v>3.8373220999590937E-2</c:v>
                </c:pt>
                <c:pt idx="13">
                  <c:v>3.2865453171254902E-2</c:v>
                </c:pt>
                <c:pt idx="14">
                  <c:v>3.2107528938940151E-2</c:v>
                </c:pt>
                <c:pt idx="15">
                  <c:v>4.7589137780117682E-2</c:v>
                </c:pt>
                <c:pt idx="16">
                  <c:v>5.7182620224784306E-2</c:v>
                </c:pt>
                <c:pt idx="17">
                  <c:v>6.6194185665038652E-2</c:v>
                </c:pt>
                <c:pt idx="18">
                  <c:v>6.3666061334316265E-2</c:v>
                </c:pt>
                <c:pt idx="19">
                  <c:v>6.0326818987539443E-2</c:v>
                </c:pt>
                <c:pt idx="20">
                  <c:v>5.6813249904860724E-2</c:v>
                </c:pt>
                <c:pt idx="21">
                  <c:v>5.2092189082591202E-2</c:v>
                </c:pt>
                <c:pt idx="22">
                  <c:v>5.0405441027362524E-2</c:v>
                </c:pt>
                <c:pt idx="23">
                  <c:v>4.257996201099494E-2</c:v>
                </c:pt>
                <c:pt idx="24">
                  <c:v>4.2044639434505607E-2</c:v>
                </c:pt>
                <c:pt idx="25">
                  <c:v>4.3494692061784947E-2</c:v>
                </c:pt>
                <c:pt idx="26">
                  <c:v>4.1379063475910326E-2</c:v>
                </c:pt>
                <c:pt idx="27">
                  <c:v>4.5951424086606386E-2</c:v>
                </c:pt>
                <c:pt idx="28">
                  <c:v>4.3921012695590469E-2</c:v>
                </c:pt>
                <c:pt idx="29">
                  <c:v>3.9558832244663951E-2</c:v>
                </c:pt>
                <c:pt idx="30">
                  <c:v>4.5140714517709325E-2</c:v>
                </c:pt>
                <c:pt idx="31">
                  <c:v>3.8012873184628301E-2</c:v>
                </c:pt>
                <c:pt idx="32">
                  <c:v>4.5380559032816389E-2</c:v>
                </c:pt>
                <c:pt idx="33">
                  <c:v>5.0969616038499511E-2</c:v>
                </c:pt>
                <c:pt idx="34">
                  <c:v>4.7257017272622555E-2</c:v>
                </c:pt>
                <c:pt idx="35">
                  <c:v>5.0184424957352293E-2</c:v>
                </c:pt>
                <c:pt idx="36">
                  <c:v>5.4069766869145358E-2</c:v>
                </c:pt>
                <c:pt idx="37">
                  <c:v>5.3260467809545908E-2</c:v>
                </c:pt>
                <c:pt idx="38">
                  <c:v>5.6730586315716147E-2</c:v>
                </c:pt>
                <c:pt idx="39">
                  <c:v>5.6898970175844901E-2</c:v>
                </c:pt>
                <c:pt idx="40">
                  <c:v>4.7548527495131228E-2</c:v>
                </c:pt>
                <c:pt idx="41">
                  <c:v>4.234423181317503E-2</c:v>
                </c:pt>
                <c:pt idx="42">
                  <c:v>3.5603789134755898E-2</c:v>
                </c:pt>
                <c:pt idx="43">
                  <c:v>3.6112769669573858E-2</c:v>
                </c:pt>
                <c:pt idx="44">
                  <c:v>3.4177242271939093E-2</c:v>
                </c:pt>
                <c:pt idx="45">
                  <c:v>3.1417594058420498E-2</c:v>
                </c:pt>
                <c:pt idx="46">
                  <c:v>2.7227695130255875E-2</c:v>
                </c:pt>
                <c:pt idx="47">
                  <c:v>2.1453446273194968E-2</c:v>
                </c:pt>
                <c:pt idx="48">
                  <c:v>1.5289682759075888E-2</c:v>
                </c:pt>
                <c:pt idx="49">
                  <c:v>1.3402507234077772E-2</c:v>
                </c:pt>
                <c:pt idx="50">
                  <c:v>1.6925967827849608E-2</c:v>
                </c:pt>
                <c:pt idx="51">
                  <c:v>2.02562289195432E-2</c:v>
                </c:pt>
                <c:pt idx="52">
                  <c:v>2.7482595410654998E-2</c:v>
                </c:pt>
                <c:pt idx="53">
                  <c:v>3.9805243731366832E-2</c:v>
                </c:pt>
                <c:pt idx="54">
                  <c:v>3.8925164182864222E-2</c:v>
                </c:pt>
                <c:pt idx="55">
                  <c:v>3.8503827924822522E-2</c:v>
                </c:pt>
                <c:pt idx="56">
                  <c:v>3.6227313499928304E-2</c:v>
                </c:pt>
                <c:pt idx="57">
                  <c:v>2.5629846124574206E-2</c:v>
                </c:pt>
                <c:pt idx="58">
                  <c:v>2.9445064512285825E-2</c:v>
                </c:pt>
                <c:pt idx="59">
                  <c:v>3.6796280305242506E-2</c:v>
                </c:pt>
                <c:pt idx="60">
                  <c:v>3.7170788515351723E-2</c:v>
                </c:pt>
                <c:pt idx="61">
                  <c:v>4.1488735479064356E-2</c:v>
                </c:pt>
                <c:pt idx="62">
                  <c:v>3.7059971895897173E-2</c:v>
                </c:pt>
                <c:pt idx="63">
                  <c:v>3.3142288885156829E-2</c:v>
                </c:pt>
                <c:pt idx="64">
                  <c:v>3.1231303681545062E-2</c:v>
                </c:pt>
                <c:pt idx="65">
                  <c:v>2.9361150362298531E-2</c:v>
                </c:pt>
                <c:pt idx="66">
                  <c:v>3.1164412026562269E-2</c:v>
                </c:pt>
                <c:pt idx="67">
                  <c:v>3.3023572808712577E-2</c:v>
                </c:pt>
                <c:pt idx="68">
                  <c:v>3.8786594240275821E-2</c:v>
                </c:pt>
                <c:pt idx="69">
                  <c:v>4.0632018878741571E-2</c:v>
                </c:pt>
                <c:pt idx="70">
                  <c:v>3.7775232953204278E-2</c:v>
                </c:pt>
                <c:pt idx="71">
                  <c:v>2.9353925518985951E-2</c:v>
                </c:pt>
                <c:pt idx="72">
                  <c:v>2.8911667142558425E-2</c:v>
                </c:pt>
                <c:pt idx="73">
                  <c:v>2.8482287048083602E-2</c:v>
                </c:pt>
                <c:pt idx="74">
                  <c:v>2.3885450530500167E-2</c:v>
                </c:pt>
                <c:pt idx="75">
                  <c:v>2.6797928335188667E-2</c:v>
                </c:pt>
                <c:pt idx="76">
                  <c:v>1.7256057558593781E-2</c:v>
                </c:pt>
                <c:pt idx="77">
                  <c:v>1.0945152413594082E-2</c:v>
                </c:pt>
                <c:pt idx="78">
                  <c:v>1.3249614450331414E-2</c:v>
                </c:pt>
                <c:pt idx="79">
                  <c:v>9.343741294540896E-3</c:v>
                </c:pt>
                <c:pt idx="80">
                  <c:v>1.2987303480485227E-2</c:v>
                </c:pt>
                <c:pt idx="81">
                  <c:v>1.2963124958036761E-2</c:v>
                </c:pt>
                <c:pt idx="82">
                  <c:v>1.1129673613519341E-2</c:v>
                </c:pt>
                <c:pt idx="83">
                  <c:v>1.5101129679028415E-2</c:v>
                </c:pt>
                <c:pt idx="84">
                  <c:v>1.3658272706021837E-2</c:v>
                </c:pt>
                <c:pt idx="85">
                  <c:v>1.315233351027471E-2</c:v>
                </c:pt>
                <c:pt idx="86">
                  <c:v>1.3028527892801293E-2</c:v>
                </c:pt>
                <c:pt idx="87">
                  <c:v>1.2224576950062188E-2</c:v>
                </c:pt>
                <c:pt idx="88">
                  <c:v>1.228685750670983E-2</c:v>
                </c:pt>
                <c:pt idx="89">
                  <c:v>1.4007418455371765E-2</c:v>
                </c:pt>
                <c:pt idx="90">
                  <c:v>1.4868915832564141E-2</c:v>
                </c:pt>
                <c:pt idx="91">
                  <c:v>1.3857775769476763E-2</c:v>
                </c:pt>
                <c:pt idx="92">
                  <c:v>1.5306820471365563E-2</c:v>
                </c:pt>
                <c:pt idx="93">
                  <c:v>1.5403670792148031E-2</c:v>
                </c:pt>
                <c:pt idx="94">
                  <c:v>1.7671587329650226E-2</c:v>
                </c:pt>
                <c:pt idx="95">
                  <c:v>1.5052383476227281E-2</c:v>
                </c:pt>
                <c:pt idx="96">
                  <c:v>1.148498200333813E-2</c:v>
                </c:pt>
                <c:pt idx="97">
                  <c:v>1.8494281422794467E-2</c:v>
                </c:pt>
                <c:pt idx="98">
                  <c:v>1.7522226794102674E-2</c:v>
                </c:pt>
                <c:pt idx="99">
                  <c:v>2.1701261266647318E-2</c:v>
                </c:pt>
                <c:pt idx="100">
                  <c:v>2.6133253354581214E-2</c:v>
                </c:pt>
                <c:pt idx="101">
                  <c:v>1.7747094767314404E-2</c:v>
                </c:pt>
                <c:pt idx="102">
                  <c:v>2.0655028939496115E-2</c:v>
                </c:pt>
                <c:pt idx="103">
                  <c:v>1.757405705335334E-2</c:v>
                </c:pt>
                <c:pt idx="104">
                  <c:v>1.4836565518236974E-2</c:v>
                </c:pt>
                <c:pt idx="105">
                  <c:v>1.4662840830450639E-2</c:v>
                </c:pt>
                <c:pt idx="106">
                  <c:v>9.3990500406173488E-3</c:v>
                </c:pt>
                <c:pt idx="107">
                  <c:v>8.1227153887302797E-3</c:v>
                </c:pt>
                <c:pt idx="108">
                  <c:v>6.0870102326666502E-3</c:v>
                </c:pt>
                <c:pt idx="109">
                  <c:v>6.3412628841989852E-3</c:v>
                </c:pt>
                <c:pt idx="110">
                  <c:v>6.726917697435884E-3</c:v>
                </c:pt>
                <c:pt idx="111">
                  <c:v>7.8861710906078502E-3</c:v>
                </c:pt>
                <c:pt idx="112">
                  <c:v>9.6843068161416076E-3</c:v>
                </c:pt>
                <c:pt idx="113">
                  <c:v>9.7056800697596177E-3</c:v>
                </c:pt>
                <c:pt idx="114">
                  <c:v>1.0316370848366171E-2</c:v>
                </c:pt>
                <c:pt idx="115">
                  <c:v>9.0835082311243303E-3</c:v>
                </c:pt>
                <c:pt idx="116">
                  <c:v>8.7181272556810709E-3</c:v>
                </c:pt>
                <c:pt idx="117">
                  <c:v>7.7996636843200148E-3</c:v>
                </c:pt>
                <c:pt idx="118">
                  <c:v>9.7554721048364774E-3</c:v>
                </c:pt>
                <c:pt idx="119">
                  <c:v>1.2009368768159723E-2</c:v>
                </c:pt>
                <c:pt idx="120">
                  <c:v>1.5210361387455899E-2</c:v>
                </c:pt>
                <c:pt idx="121">
                  <c:v>1.5784851673421106E-2</c:v>
                </c:pt>
                <c:pt idx="122">
                  <c:v>1.3249416249203391E-2</c:v>
                </c:pt>
                <c:pt idx="123">
                  <c:v>1.7372329969757606E-2</c:v>
                </c:pt>
                <c:pt idx="124">
                  <c:v>1.5665194759361508E-2</c:v>
                </c:pt>
                <c:pt idx="125">
                  <c:v>2.0996140320540431E-2</c:v>
                </c:pt>
                <c:pt idx="126">
                  <c:v>2.5499136375508682E-2</c:v>
                </c:pt>
                <c:pt idx="127">
                  <c:v>2.3755841581064367E-2</c:v>
                </c:pt>
                <c:pt idx="128">
                  <c:v>2.4263857744449811E-2</c:v>
                </c:pt>
                <c:pt idx="129">
                  <c:v>2.2920086251312338E-2</c:v>
                </c:pt>
                <c:pt idx="130">
                  <c:v>2.400204767578518E-2</c:v>
                </c:pt>
                <c:pt idx="131">
                  <c:v>2.0292574101167499E-2</c:v>
                </c:pt>
                <c:pt idx="132">
                  <c:v>1.8835904351421497E-2</c:v>
                </c:pt>
                <c:pt idx="133">
                  <c:v>1.4171612251217691E-2</c:v>
                </c:pt>
                <c:pt idx="134">
                  <c:v>9.7573469082952256E-3</c:v>
                </c:pt>
                <c:pt idx="135">
                  <c:v>8.5505977776258405E-3</c:v>
                </c:pt>
                <c:pt idx="136">
                  <c:v>1.0635644880012913E-2</c:v>
                </c:pt>
                <c:pt idx="137">
                  <c:v>9.7145455319691317E-3</c:v>
                </c:pt>
                <c:pt idx="138">
                  <c:v>8.5573626610343824E-3</c:v>
                </c:pt>
                <c:pt idx="139">
                  <c:v>1.1162103430327001E-2</c:v>
                </c:pt>
                <c:pt idx="140">
                  <c:v>6.9519835340483317E-3</c:v>
                </c:pt>
                <c:pt idx="141">
                  <c:v>1.0662016968541924E-2</c:v>
                </c:pt>
                <c:pt idx="142">
                  <c:v>1.1885484818994967E-2</c:v>
                </c:pt>
                <c:pt idx="143">
                  <c:v>1.2721858771365883E-2</c:v>
                </c:pt>
                <c:pt idx="144">
                  <c:v>1.48200498778725E-2</c:v>
                </c:pt>
                <c:pt idx="145">
                  <c:v>1.7215610859014692E-2</c:v>
                </c:pt>
                <c:pt idx="146">
                  <c:v>1.9076075620048868E-2</c:v>
                </c:pt>
                <c:pt idx="147">
                  <c:v>1.9781111256899978E-2</c:v>
                </c:pt>
                <c:pt idx="148">
                  <c:v>2.0454720200714465E-2</c:v>
                </c:pt>
                <c:pt idx="149">
                  <c:v>2.0890260436490674E-2</c:v>
                </c:pt>
                <c:pt idx="150">
                  <c:v>1.8311720564443093E-2</c:v>
                </c:pt>
                <c:pt idx="151">
                  <c:v>1.4890039479549245E-2</c:v>
                </c:pt>
                <c:pt idx="152">
                  <c:v>1.6092364237509964E-2</c:v>
                </c:pt>
                <c:pt idx="153">
                  <c:v>9.699509576813356E-3</c:v>
                </c:pt>
                <c:pt idx="154">
                  <c:v>1.1573511835358062E-2</c:v>
                </c:pt>
                <c:pt idx="155">
                  <c:v>1.4057703947055805E-2</c:v>
                </c:pt>
                <c:pt idx="156">
                  <c:v>1.0455544719649761E-2</c:v>
                </c:pt>
                <c:pt idx="157">
                  <c:v>1.5018074341870274E-2</c:v>
                </c:pt>
                <c:pt idx="158">
                  <c:v>1.444040474442719E-2</c:v>
                </c:pt>
                <c:pt idx="159">
                  <c:v>1.444194046613035E-2</c:v>
                </c:pt>
                <c:pt idx="160">
                  <c:v>1.5716867959530326E-2</c:v>
                </c:pt>
                <c:pt idx="161">
                  <c:v>1.1764887854484343E-2</c:v>
                </c:pt>
                <c:pt idx="162">
                  <c:v>1.0366662001117183E-2</c:v>
                </c:pt>
                <c:pt idx="163">
                  <c:v>9.6870994418236048E-3</c:v>
                </c:pt>
                <c:pt idx="164">
                  <c:v>9.3537564023128683E-3</c:v>
                </c:pt>
                <c:pt idx="165">
                  <c:v>9.3126234670696841E-3</c:v>
                </c:pt>
                <c:pt idx="166">
                  <c:v>1.4707068695281135E-2</c:v>
                </c:pt>
                <c:pt idx="167">
                  <c:v>1.879396573334326E-2</c:v>
                </c:pt>
                <c:pt idx="168">
                  <c:v>1.8029705927493388E-2</c:v>
                </c:pt>
                <c:pt idx="169">
                  <c:v>2.040033909079118E-2</c:v>
                </c:pt>
                <c:pt idx="170">
                  <c:v>1.6657615535765932E-2</c:v>
                </c:pt>
                <c:pt idx="171">
                  <c:v>1.1601040201868508E-2</c:v>
                </c:pt>
                <c:pt idx="172">
                  <c:v>1.2346868610675424E-2</c:v>
                </c:pt>
                <c:pt idx="173">
                  <c:v>2.0911474706931062E-2</c:v>
                </c:pt>
                <c:pt idx="174">
                  <c:v>2.1031760512585585E-2</c:v>
                </c:pt>
                <c:pt idx="175">
                  <c:v>2.3469788900382184E-2</c:v>
                </c:pt>
                <c:pt idx="176">
                  <c:v>2.6488433874673284E-2</c:v>
                </c:pt>
                <c:pt idx="177">
                  <c:v>1.596411675481323E-2</c:v>
                </c:pt>
                <c:pt idx="178">
                  <c:v>1.5805738405551974E-2</c:v>
                </c:pt>
                <c:pt idx="179">
                  <c:v>1.9289999483143909E-2</c:v>
                </c:pt>
                <c:pt idx="180">
                  <c:v>1.8077413749603845E-2</c:v>
                </c:pt>
                <c:pt idx="181">
                  <c:v>1.8346417483041309E-2</c:v>
                </c:pt>
                <c:pt idx="182">
                  <c:v>2.0887741428175531E-2</c:v>
                </c:pt>
                <c:pt idx="183">
                  <c:v>1.5066547699869037E-2</c:v>
                </c:pt>
                <c:pt idx="184">
                  <c:v>1.4487648678306923E-2</c:v>
                </c:pt>
                <c:pt idx="185">
                  <c:v>1.410007876657514E-2</c:v>
                </c:pt>
                <c:pt idx="186">
                  <c:v>1.0539275326711785E-2</c:v>
                </c:pt>
                <c:pt idx="187">
                  <c:v>1.0668240568508781E-2</c:v>
                </c:pt>
                <c:pt idx="188">
                  <c:v>9.8265871637926907E-3</c:v>
                </c:pt>
                <c:pt idx="189">
                  <c:v>1.1995868294255117E-2</c:v>
                </c:pt>
                <c:pt idx="190">
                  <c:v>1.2496033353113719E-2</c:v>
                </c:pt>
                <c:pt idx="191">
                  <c:v>1.3930531774464044E-2</c:v>
                </c:pt>
                <c:pt idx="192">
                  <c:v>1.6057328594418826E-2</c:v>
                </c:pt>
                <c:pt idx="193">
                  <c:v>1.5904540060346535E-2</c:v>
                </c:pt>
                <c:pt idx="194">
                  <c:v>1.5459138839400964E-2</c:v>
                </c:pt>
                <c:pt idx="195">
                  <c:v>1.2810340917354061E-2</c:v>
                </c:pt>
                <c:pt idx="196">
                  <c:v>1.0102285258453319E-2</c:v>
                </c:pt>
                <c:pt idx="197">
                  <c:v>7.3463346064776671E-3</c:v>
                </c:pt>
                <c:pt idx="198">
                  <c:v>7.0080396955236957E-3</c:v>
                </c:pt>
                <c:pt idx="199">
                  <c:v>7.7372438784561893E-3</c:v>
                </c:pt>
                <c:pt idx="200">
                  <c:v>9.3254818681624014E-3</c:v>
                </c:pt>
                <c:pt idx="201">
                  <c:v>1.2492160044301127E-2</c:v>
                </c:pt>
                <c:pt idx="202">
                  <c:v>1.1237714580211517E-2</c:v>
                </c:pt>
                <c:pt idx="203">
                  <c:v>1.2503766962668474E-2</c:v>
                </c:pt>
                <c:pt idx="204">
                  <c:v>1.2679766121340957E-2</c:v>
                </c:pt>
                <c:pt idx="205">
                  <c:v>8.9521637796024477E-3</c:v>
                </c:pt>
                <c:pt idx="206">
                  <c:v>1.2590655703525425E-2</c:v>
                </c:pt>
                <c:pt idx="207">
                  <c:v>1.5690391572445297E-2</c:v>
                </c:pt>
                <c:pt idx="208">
                  <c:v>1.3253541870638746E-2</c:v>
                </c:pt>
                <c:pt idx="209">
                  <c:v>1.478465769859252E-2</c:v>
                </c:pt>
                <c:pt idx="210">
                  <c:v>1.2177893810296846E-2</c:v>
                </c:pt>
                <c:pt idx="211">
                  <c:v>1.0175867766859584E-2</c:v>
                </c:pt>
                <c:pt idx="212">
                  <c:v>1.4192346785828966E-2</c:v>
                </c:pt>
                <c:pt idx="213">
                  <c:v>1.3300797820634747E-2</c:v>
                </c:pt>
                <c:pt idx="214">
                  <c:v>1.683890638784178E-2</c:v>
                </c:pt>
                <c:pt idx="215">
                  <c:v>1.9320618014944314E-2</c:v>
                </c:pt>
                <c:pt idx="216">
                  <c:v>1.7593697801164938E-2</c:v>
                </c:pt>
                <c:pt idx="217">
                  <c:v>1.9719353309929449E-2</c:v>
                </c:pt>
                <c:pt idx="218">
                  <c:v>1.5134777704488914E-2</c:v>
                </c:pt>
                <c:pt idx="219">
                  <c:v>1.4715036888203008E-2</c:v>
                </c:pt>
                <c:pt idx="220">
                  <c:v>1.2796970113996792E-2</c:v>
                </c:pt>
                <c:pt idx="221">
                  <c:v>1.2548562946138139E-2</c:v>
                </c:pt>
                <c:pt idx="222">
                  <c:v>1.270163697064668E-2</c:v>
                </c:pt>
                <c:pt idx="223">
                  <c:v>8.3101986670228341E-3</c:v>
                </c:pt>
                <c:pt idx="224">
                  <c:v>8.3407332927180004E-3</c:v>
                </c:pt>
                <c:pt idx="225">
                  <c:v>6.8885106841757669E-3</c:v>
                </c:pt>
                <c:pt idx="226">
                  <c:v>7.5589094351774869E-3</c:v>
                </c:pt>
                <c:pt idx="227">
                  <c:v>8.1218566719359203E-3</c:v>
                </c:pt>
                <c:pt idx="228">
                  <c:v>8.0892125321955343E-3</c:v>
                </c:pt>
                <c:pt idx="229">
                  <c:v>1.2057419404519858E-2</c:v>
                </c:pt>
                <c:pt idx="230">
                  <c:v>1.5850986940683095E-2</c:v>
                </c:pt>
                <c:pt idx="231">
                  <c:v>1.6101515551389483E-2</c:v>
                </c:pt>
                <c:pt idx="232">
                  <c:v>1.767090542751179E-2</c:v>
                </c:pt>
                <c:pt idx="233">
                  <c:v>1.5229325118121289E-2</c:v>
                </c:pt>
                <c:pt idx="234">
                  <c:v>1.0180957302403237E-2</c:v>
                </c:pt>
                <c:pt idx="235">
                  <c:v>1.8024012194127081E-2</c:v>
                </c:pt>
                <c:pt idx="236">
                  <c:v>2.2833999565578869E-2</c:v>
                </c:pt>
                <c:pt idx="237">
                  <c:v>2.8441947097389439E-2</c:v>
                </c:pt>
                <c:pt idx="238">
                  <c:v>4.0084536868997517E-2</c:v>
                </c:pt>
                <c:pt idx="239">
                  <c:v>4.0160581088333716E-2</c:v>
                </c:pt>
                <c:pt idx="240">
                  <c:v>3.7383259138903092E-2</c:v>
                </c:pt>
                <c:pt idx="241">
                  <c:v>3.1093640210416926E-2</c:v>
                </c:pt>
                <c:pt idx="242">
                  <c:v>2.8027425502177176E-2</c:v>
                </c:pt>
                <c:pt idx="243">
                  <c:v>3.1804326019659872E-2</c:v>
                </c:pt>
                <c:pt idx="244">
                  <c:v>3.5770125570618629E-2</c:v>
                </c:pt>
                <c:pt idx="245">
                  <c:v>4.0177925531819141E-2</c:v>
                </c:pt>
                <c:pt idx="246">
                  <c:v>3.9012604123164624E-2</c:v>
                </c:pt>
                <c:pt idx="247">
                  <c:v>2.8629377148900046E-2</c:v>
                </c:pt>
                <c:pt idx="248">
                  <c:v>3.1068841130153485E-2</c:v>
                </c:pt>
                <c:pt idx="249">
                  <c:v>3.3392987699419077E-2</c:v>
                </c:pt>
                <c:pt idx="250">
                  <c:v>3.3396247240558966E-2</c:v>
                </c:pt>
                <c:pt idx="251">
                  <c:v>4.6016502638914838E-2</c:v>
                </c:pt>
                <c:pt idx="252">
                  <c:v>4.0699279229496552E-2</c:v>
                </c:pt>
                <c:pt idx="253">
                  <c:v>4.7783014150931856E-2</c:v>
                </c:pt>
                <c:pt idx="254">
                  <c:v>5.3900117161826744E-2</c:v>
                </c:pt>
                <c:pt idx="255">
                  <c:v>5.0531989893397529E-2</c:v>
                </c:pt>
                <c:pt idx="256">
                  <c:v>5.2994725688534361E-2</c:v>
                </c:pt>
                <c:pt idx="257">
                  <c:v>4.9475001767158709E-2</c:v>
                </c:pt>
                <c:pt idx="258">
                  <c:v>5.103286845771865E-2</c:v>
                </c:pt>
                <c:pt idx="259">
                  <c:v>4.7016288719583105E-2</c:v>
                </c:pt>
                <c:pt idx="260">
                  <c:v>5.5020791836846987E-2</c:v>
                </c:pt>
                <c:pt idx="261">
                  <c:v>6.602380278999373E-2</c:v>
                </c:pt>
                <c:pt idx="262">
                  <c:v>6.8064580001967578E-2</c:v>
                </c:pt>
                <c:pt idx="263">
                  <c:v>7.4649490065551757E-2</c:v>
                </c:pt>
                <c:pt idx="264">
                  <c:v>6.7066690094672407E-2</c:v>
                </c:pt>
                <c:pt idx="265">
                  <c:v>5.067495626082455E-2</c:v>
                </c:pt>
                <c:pt idx="266">
                  <c:v>4.4897942302626621E-2</c:v>
                </c:pt>
                <c:pt idx="267">
                  <c:v>3.4919393311462869E-2</c:v>
                </c:pt>
                <c:pt idx="268">
                  <c:v>3.7722637317668797E-2</c:v>
                </c:pt>
                <c:pt idx="269">
                  <c:v>4.9482409390314869E-2</c:v>
                </c:pt>
                <c:pt idx="270">
                  <c:v>5.4557821001787354E-2</c:v>
                </c:pt>
                <c:pt idx="271">
                  <c:v>6.1295920794142589E-2</c:v>
                </c:pt>
                <c:pt idx="272">
                  <c:v>6.0504083339965133E-2</c:v>
                </c:pt>
                <c:pt idx="273">
                  <c:v>5.6060025749347507E-2</c:v>
                </c:pt>
                <c:pt idx="274">
                  <c:v>6.1398052090884989E-2</c:v>
                </c:pt>
                <c:pt idx="275">
                  <c:v>5.7572756503490703E-2</c:v>
                </c:pt>
                <c:pt idx="276">
                  <c:v>5.6025980035090683E-2</c:v>
                </c:pt>
                <c:pt idx="277">
                  <c:v>4.6358783419289874E-2</c:v>
                </c:pt>
                <c:pt idx="278">
                  <c:v>3.4497611483432063E-2</c:v>
                </c:pt>
                <c:pt idx="279">
                  <c:v>3.6142083172299132E-2</c:v>
                </c:pt>
                <c:pt idx="280">
                  <c:v>4.4985414041117007E-2</c:v>
                </c:pt>
                <c:pt idx="281">
                  <c:v>5.488550276453083E-2</c:v>
                </c:pt>
                <c:pt idx="282">
                  <c:v>5.8036516433858529E-2</c:v>
                </c:pt>
                <c:pt idx="283">
                  <c:v>5.4768388533431099E-2</c:v>
                </c:pt>
                <c:pt idx="284">
                  <c:v>5.3439794557396204E-2</c:v>
                </c:pt>
                <c:pt idx="285">
                  <c:v>5.0441153094859026E-2</c:v>
                </c:pt>
                <c:pt idx="286">
                  <c:v>4.5685378275962245E-2</c:v>
                </c:pt>
                <c:pt idx="287">
                  <c:v>4.8817606081362583E-2</c:v>
                </c:pt>
                <c:pt idx="288">
                  <c:v>3.5821060160601867E-2</c:v>
                </c:pt>
                <c:pt idx="289">
                  <c:v>4.4425504560494933E-2</c:v>
                </c:pt>
                <c:pt idx="290">
                  <c:v>4.9598502837322568E-2</c:v>
                </c:pt>
                <c:pt idx="291">
                  <c:v>5.2317542642976257E-2</c:v>
                </c:pt>
                <c:pt idx="292">
                  <c:v>5.9260096315880466E-2</c:v>
                </c:pt>
                <c:pt idx="293">
                  <c:v>5.4742050351605544E-2</c:v>
                </c:pt>
                <c:pt idx="294">
                  <c:v>6.4116080492648275E-2</c:v>
                </c:pt>
                <c:pt idx="295">
                  <c:v>7.0577022102587442E-2</c:v>
                </c:pt>
                <c:pt idx="296">
                  <c:v>8.7325298890336286E-2</c:v>
                </c:pt>
                <c:pt idx="297">
                  <c:v>0.10493175124704651</c:v>
                </c:pt>
                <c:pt idx="298">
                  <c:v>0.10853285096339504</c:v>
                </c:pt>
                <c:pt idx="299">
                  <c:v>0.11393753687006633</c:v>
                </c:pt>
                <c:pt idx="300">
                  <c:v>0.12045660585791874</c:v>
                </c:pt>
                <c:pt idx="301">
                  <c:v>0.11938044182030225</c:v>
                </c:pt>
                <c:pt idx="302">
                  <c:v>0.12448354879768614</c:v>
                </c:pt>
                <c:pt idx="303">
                  <c:v>0.13242920596623095</c:v>
                </c:pt>
                <c:pt idx="304">
                  <c:v>0.12854237729707049</c:v>
                </c:pt>
                <c:pt idx="305">
                  <c:v>0.13053641865502771</c:v>
                </c:pt>
                <c:pt idx="306">
                  <c:v>0.12821220489526969</c:v>
                </c:pt>
                <c:pt idx="307">
                  <c:v>0.12934769611750221</c:v>
                </c:pt>
                <c:pt idx="308">
                  <c:v>0.13068375159349635</c:v>
                </c:pt>
                <c:pt idx="309">
                  <c:v>0.11618782324925871</c:v>
                </c:pt>
                <c:pt idx="310">
                  <c:v>0.11449173035995375</c:v>
                </c:pt>
                <c:pt idx="311">
                  <c:v>0.11246126083543229</c:v>
                </c:pt>
                <c:pt idx="312">
                  <c:v>0.11217574227027198</c:v>
                </c:pt>
                <c:pt idx="313">
                  <c:v>0.12352000665826851</c:v>
                </c:pt>
                <c:pt idx="314">
                  <c:v>0.12637637184425501</c:v>
                </c:pt>
                <c:pt idx="315">
                  <c:v>0.12488227069289817</c:v>
                </c:pt>
                <c:pt idx="316">
                  <c:v>0.11514564501634336</c:v>
                </c:pt>
                <c:pt idx="317">
                  <c:v>0.11501661260932082</c:v>
                </c:pt>
                <c:pt idx="318">
                  <c:v>0.11500089796850121</c:v>
                </c:pt>
                <c:pt idx="319">
                  <c:v>0.1148004637069313</c:v>
                </c:pt>
                <c:pt idx="320">
                  <c:v>0.12155793252671557</c:v>
                </c:pt>
                <c:pt idx="321">
                  <c:v>0.12081528757877193</c:v>
                </c:pt>
                <c:pt idx="322">
                  <c:v>0.12117289738787528</c:v>
                </c:pt>
                <c:pt idx="323">
                  <c:v>0.11651941804348646</c:v>
                </c:pt>
                <c:pt idx="324">
                  <c:v>0.11024243093635483</c:v>
                </c:pt>
                <c:pt idx="325">
                  <c:v>0.10795661823779619</c:v>
                </c:pt>
                <c:pt idx="326">
                  <c:v>0.10511437525598814</c:v>
                </c:pt>
                <c:pt idx="327">
                  <c:v>0.10794954275013495</c:v>
                </c:pt>
                <c:pt idx="328">
                  <c:v>0.11470985154258455</c:v>
                </c:pt>
                <c:pt idx="329">
                  <c:v>0.10925684859460362</c:v>
                </c:pt>
                <c:pt idx="330">
                  <c:v>0.10432975573215567</c:v>
                </c:pt>
                <c:pt idx="331">
                  <c:v>0.1009617692193458</c:v>
                </c:pt>
                <c:pt idx="332">
                  <c:v>9.8751827376051857E-2</c:v>
                </c:pt>
                <c:pt idx="333">
                  <c:v>0.10033413158097046</c:v>
                </c:pt>
                <c:pt idx="334">
                  <c:v>9.9054674834929371E-2</c:v>
                </c:pt>
                <c:pt idx="335">
                  <c:v>0.10095803379522686</c:v>
                </c:pt>
                <c:pt idx="336">
                  <c:v>9.3937545654513954E-2</c:v>
                </c:pt>
                <c:pt idx="337">
                  <c:v>8.6122632602229396E-2</c:v>
                </c:pt>
                <c:pt idx="338">
                  <c:v>7.7257830474352848E-2</c:v>
                </c:pt>
                <c:pt idx="339">
                  <c:v>6.8940238454808844E-2</c:v>
                </c:pt>
                <c:pt idx="340">
                  <c:v>6.9018625985475854E-2</c:v>
                </c:pt>
                <c:pt idx="341">
                  <c:v>7.140822250166784E-2</c:v>
                </c:pt>
                <c:pt idx="342">
                  <c:v>7.6167440982644788E-2</c:v>
                </c:pt>
                <c:pt idx="343">
                  <c:v>7.85040732823723E-2</c:v>
                </c:pt>
                <c:pt idx="344">
                  <c:v>6.9283812629452421E-2</c:v>
                </c:pt>
                <c:pt idx="345">
                  <c:v>6.2481444187636896E-2</c:v>
                </c:pt>
                <c:pt idx="346">
                  <c:v>5.0682143624654001E-2</c:v>
                </c:pt>
                <c:pt idx="347">
                  <c:v>4.1816420242769103E-2</c:v>
                </c:pt>
                <c:pt idx="348">
                  <c:v>4.8603117534658152E-2</c:v>
                </c:pt>
                <c:pt idx="349">
                  <c:v>4.6254473548948474E-2</c:v>
                </c:pt>
                <c:pt idx="350">
                  <c:v>5.6889500524556331E-2</c:v>
                </c:pt>
                <c:pt idx="351">
                  <c:v>6.0187089490207971E-2</c:v>
                </c:pt>
                <c:pt idx="352">
                  <c:v>5.6050969049701506E-2</c:v>
                </c:pt>
                <c:pt idx="353">
                  <c:v>7.171360691620729E-2</c:v>
                </c:pt>
                <c:pt idx="354">
                  <c:v>6.6671952225816428E-2</c:v>
                </c:pt>
                <c:pt idx="355">
                  <c:v>6.8277292528660383E-2</c:v>
                </c:pt>
                <c:pt idx="356">
                  <c:v>7.2126231077057096E-2</c:v>
                </c:pt>
                <c:pt idx="357">
                  <c:v>5.913064808357614E-2</c:v>
                </c:pt>
                <c:pt idx="358">
                  <c:v>6.5105259997787129E-2</c:v>
                </c:pt>
                <c:pt idx="359">
                  <c:v>5.9904881706504778E-2</c:v>
                </c:pt>
                <c:pt idx="360">
                  <c:v>5.2452406389814181E-2</c:v>
                </c:pt>
                <c:pt idx="361">
                  <c:v>4.6982409415480465E-2</c:v>
                </c:pt>
                <c:pt idx="362">
                  <c:v>4.168113803980443E-2</c:v>
                </c:pt>
                <c:pt idx="363">
                  <c:v>4.2782196838362214E-2</c:v>
                </c:pt>
                <c:pt idx="364">
                  <c:v>4.2850536858333337E-2</c:v>
                </c:pt>
                <c:pt idx="365">
                  <c:v>5.5991644591886103E-2</c:v>
                </c:pt>
                <c:pt idx="366">
                  <c:v>5.0825812197327652E-2</c:v>
                </c:pt>
                <c:pt idx="367">
                  <c:v>5.6415413838820164E-2</c:v>
                </c:pt>
                <c:pt idx="368">
                  <c:v>6.5854379074629613E-2</c:v>
                </c:pt>
                <c:pt idx="369">
                  <c:v>6.4444247465370669E-2</c:v>
                </c:pt>
                <c:pt idx="370">
                  <c:v>7.0672521655828435E-2</c:v>
                </c:pt>
                <c:pt idx="371">
                  <c:v>7.0277480814392793E-2</c:v>
                </c:pt>
                <c:pt idx="372">
                  <c:v>5.7868715286347849E-2</c:v>
                </c:pt>
                <c:pt idx="373">
                  <c:v>5.1836814389001395E-2</c:v>
                </c:pt>
                <c:pt idx="374">
                  <c:v>5.219147060839914E-2</c:v>
                </c:pt>
                <c:pt idx="375">
                  <c:v>4.482084525568035E-2</c:v>
                </c:pt>
                <c:pt idx="376">
                  <c:v>5.1306839981860745E-2</c:v>
                </c:pt>
                <c:pt idx="377">
                  <c:v>5.1009542440802746E-2</c:v>
                </c:pt>
                <c:pt idx="378">
                  <c:v>5.1831242877880372E-2</c:v>
                </c:pt>
                <c:pt idx="379">
                  <c:v>5.9289171182607632E-2</c:v>
                </c:pt>
                <c:pt idx="380">
                  <c:v>7.6687284269632144E-2</c:v>
                </c:pt>
                <c:pt idx="381">
                  <c:v>9.2009746898062919E-2</c:v>
                </c:pt>
                <c:pt idx="382">
                  <c:v>0.10681498604781711</c:v>
                </c:pt>
                <c:pt idx="383">
                  <c:v>0.11717621921746679</c:v>
                </c:pt>
                <c:pt idx="384">
                  <c:v>0.10655979153161844</c:v>
                </c:pt>
                <c:pt idx="385">
                  <c:v>9.6159576238341815E-2</c:v>
                </c:pt>
                <c:pt idx="386">
                  <c:v>7.859260071668342E-2</c:v>
                </c:pt>
                <c:pt idx="387">
                  <c:v>6.5081817838373524E-2</c:v>
                </c:pt>
                <c:pt idx="388">
                  <c:v>7.0831164844596853E-2</c:v>
                </c:pt>
                <c:pt idx="389">
                  <c:v>6.8676589925302955E-2</c:v>
                </c:pt>
                <c:pt idx="390">
                  <c:v>7.3981149638335672E-2</c:v>
                </c:pt>
                <c:pt idx="391">
                  <c:v>7.6964482688912761E-2</c:v>
                </c:pt>
                <c:pt idx="392">
                  <c:v>6.1676355590571358E-2</c:v>
                </c:pt>
                <c:pt idx="393">
                  <c:v>5.5961878227236826E-2</c:v>
                </c:pt>
                <c:pt idx="394">
                  <c:v>5.4804385598278063E-2</c:v>
                </c:pt>
                <c:pt idx="395">
                  <c:v>5.1644180426001648E-2</c:v>
                </c:pt>
                <c:pt idx="396">
                  <c:v>5.3121777650160927E-2</c:v>
                </c:pt>
                <c:pt idx="397">
                  <c:v>6.0011085873799018E-2</c:v>
                </c:pt>
                <c:pt idx="398">
                  <c:v>5.8668548775413519E-2</c:v>
                </c:pt>
                <c:pt idx="399">
                  <c:v>5.5794272041775769E-2</c:v>
                </c:pt>
                <c:pt idx="400">
                  <c:v>6.5208592697029416E-2</c:v>
                </c:pt>
                <c:pt idx="401">
                  <c:v>6.652683215593147E-2</c:v>
                </c:pt>
                <c:pt idx="402">
                  <c:v>6.7891105517536673E-2</c:v>
                </c:pt>
                <c:pt idx="403">
                  <c:v>6.6697702748948623E-2</c:v>
                </c:pt>
                <c:pt idx="404">
                  <c:v>6.7141338247769522E-2</c:v>
                </c:pt>
                <c:pt idx="405">
                  <c:v>6.8744997671781979E-2</c:v>
                </c:pt>
                <c:pt idx="406">
                  <c:v>6.6141077118365754E-2</c:v>
                </c:pt>
                <c:pt idx="407">
                  <c:v>7.2193088494829111E-2</c:v>
                </c:pt>
                <c:pt idx="408">
                  <c:v>6.0237905300830966E-2</c:v>
                </c:pt>
                <c:pt idx="409">
                  <c:v>5.4255752337520155E-2</c:v>
                </c:pt>
                <c:pt idx="410">
                  <c:v>6.3542208653341897E-2</c:v>
                </c:pt>
                <c:pt idx="411">
                  <c:v>5.4110250465989239E-2</c:v>
                </c:pt>
                <c:pt idx="412">
                  <c:v>5.897017871323753E-2</c:v>
                </c:pt>
                <c:pt idx="413">
                  <c:v>4.939162242060368E-2</c:v>
                </c:pt>
                <c:pt idx="414">
                  <c:v>3.8484539908882266E-2</c:v>
                </c:pt>
                <c:pt idx="415">
                  <c:v>4.9619618959986719E-2</c:v>
                </c:pt>
                <c:pt idx="416">
                  <c:v>5.2998987871278484E-2</c:v>
                </c:pt>
                <c:pt idx="417">
                  <c:v>6.4655417165872947E-2</c:v>
                </c:pt>
                <c:pt idx="418">
                  <c:v>6.5383923399783675E-2</c:v>
                </c:pt>
                <c:pt idx="419">
                  <c:v>6.4100022159367109E-2</c:v>
                </c:pt>
                <c:pt idx="420">
                  <c:v>6.1160778855954348E-2</c:v>
                </c:pt>
                <c:pt idx="421">
                  <c:v>5.7377817444930784E-2</c:v>
                </c:pt>
                <c:pt idx="422">
                  <c:v>5.4034835610640805E-2</c:v>
                </c:pt>
                <c:pt idx="423">
                  <c:v>5.1853421176410473E-2</c:v>
                </c:pt>
                <c:pt idx="424">
                  <c:v>4.802355440308223E-2</c:v>
                </c:pt>
                <c:pt idx="425">
                  <c:v>5.7293081341390995E-2</c:v>
                </c:pt>
                <c:pt idx="426">
                  <c:v>6.2437251887519384E-2</c:v>
                </c:pt>
                <c:pt idx="427">
                  <c:v>5.0845286851160743E-2</c:v>
                </c:pt>
                <c:pt idx="428">
                  <c:v>5.2168456914858843E-2</c:v>
                </c:pt>
                <c:pt idx="429">
                  <c:v>4.1942270890790632E-2</c:v>
                </c:pt>
                <c:pt idx="430">
                  <c:v>4.5125481524967447E-2</c:v>
                </c:pt>
                <c:pt idx="431">
                  <c:v>5.0646844103295806E-2</c:v>
                </c:pt>
                <c:pt idx="432">
                  <c:v>5.7729505574226098E-2</c:v>
                </c:pt>
                <c:pt idx="433">
                  <c:v>6.6414717326336442E-2</c:v>
                </c:pt>
                <c:pt idx="434">
                  <c:v>5.8376981589154033E-2</c:v>
                </c:pt>
                <c:pt idx="435">
                  <c:v>5.8390695368335105E-2</c:v>
                </c:pt>
                <c:pt idx="436">
                  <c:v>5.2385749312758953E-2</c:v>
                </c:pt>
                <c:pt idx="437">
                  <c:v>4.5444504822993184E-2</c:v>
                </c:pt>
                <c:pt idx="438">
                  <c:v>5.2522358876126954E-2</c:v>
                </c:pt>
                <c:pt idx="439">
                  <c:v>5.5434024141962412E-2</c:v>
                </c:pt>
                <c:pt idx="440">
                  <c:v>5.8806717569507456E-2</c:v>
                </c:pt>
                <c:pt idx="441">
                  <c:v>6.2799297244298516E-2</c:v>
                </c:pt>
                <c:pt idx="442">
                  <c:v>6.3500457149630513E-2</c:v>
                </c:pt>
                <c:pt idx="443">
                  <c:v>6.7168899130147758E-2</c:v>
                </c:pt>
                <c:pt idx="444">
                  <c:v>6.4970040485495484E-2</c:v>
                </c:pt>
                <c:pt idx="445">
                  <c:v>7.1432839610161544E-2</c:v>
                </c:pt>
                <c:pt idx="446">
                  <c:v>7.9231480540528629E-2</c:v>
                </c:pt>
                <c:pt idx="447">
                  <c:v>8.7802949864781363E-2</c:v>
                </c:pt>
                <c:pt idx="448">
                  <c:v>8.7479496807876964E-2</c:v>
                </c:pt>
                <c:pt idx="449">
                  <c:v>8.1194456867378945E-2</c:v>
                </c:pt>
                <c:pt idx="450">
                  <c:v>8.4153533385935661E-2</c:v>
                </c:pt>
                <c:pt idx="451">
                  <c:v>8.2238107860585594E-2</c:v>
                </c:pt>
                <c:pt idx="452">
                  <c:v>8.877905777094186E-2</c:v>
                </c:pt>
                <c:pt idx="453">
                  <c:v>9.4887629598670697E-2</c:v>
                </c:pt>
                <c:pt idx="454">
                  <c:v>9.0200524162660625E-2</c:v>
                </c:pt>
                <c:pt idx="455">
                  <c:v>8.493582724974294E-2</c:v>
                </c:pt>
                <c:pt idx="456">
                  <c:v>7.1748329889459839E-2</c:v>
                </c:pt>
                <c:pt idx="457">
                  <c:v>6.8170313728838444E-2</c:v>
                </c:pt>
                <c:pt idx="458">
                  <c:v>6.6533624840119987E-2</c:v>
                </c:pt>
                <c:pt idx="459">
                  <c:v>6.8619625521294886E-2</c:v>
                </c:pt>
                <c:pt idx="460">
                  <c:v>6.7226275123303772E-2</c:v>
                </c:pt>
                <c:pt idx="461">
                  <c:v>6.2377580746659445E-2</c:v>
                </c:pt>
                <c:pt idx="462">
                  <c:v>5.6539597922681539E-2</c:v>
                </c:pt>
                <c:pt idx="463">
                  <c:v>4.5030439010582617E-2</c:v>
                </c:pt>
                <c:pt idx="464">
                  <c:v>5.5319629627199288E-2</c:v>
                </c:pt>
                <c:pt idx="465">
                  <c:v>4.6479957344036454E-2</c:v>
                </c:pt>
                <c:pt idx="466">
                  <c:v>3.641683835436825E-2</c:v>
                </c:pt>
                <c:pt idx="467">
                  <c:v>4.304633705051901E-2</c:v>
                </c:pt>
                <c:pt idx="468">
                  <c:v>3.9715730725960172E-2</c:v>
                </c:pt>
                <c:pt idx="469">
                  <c:v>4.9423086083308421E-2</c:v>
                </c:pt>
                <c:pt idx="470">
                  <c:v>5.7183514762406906E-2</c:v>
                </c:pt>
                <c:pt idx="471">
                  <c:v>5.3988898037570024E-2</c:v>
                </c:pt>
                <c:pt idx="472">
                  <c:v>4.9004286762095409E-2</c:v>
                </c:pt>
                <c:pt idx="473">
                  <c:v>3.8751560343447636E-2</c:v>
                </c:pt>
                <c:pt idx="474">
                  <c:v>3.5705925239765159E-2</c:v>
                </c:pt>
                <c:pt idx="475">
                  <c:v>3.3762998655898352E-2</c:v>
                </c:pt>
                <c:pt idx="476">
                  <c:v>3.6432725860682191E-2</c:v>
                </c:pt>
                <c:pt idx="477">
                  <c:v>4.6785019146504687E-2</c:v>
                </c:pt>
                <c:pt idx="478">
                  <c:v>4.0803291889973781E-2</c:v>
                </c:pt>
                <c:pt idx="479">
                  <c:v>3.8982137387884787E-2</c:v>
                </c:pt>
                <c:pt idx="480">
                  <c:v>3.4636005900622747E-2</c:v>
                </c:pt>
                <c:pt idx="481">
                  <c:v>2.4973306699202082E-2</c:v>
                </c:pt>
                <c:pt idx="482">
                  <c:v>2.4054189698207839E-2</c:v>
                </c:pt>
                <c:pt idx="483">
                  <c:v>2.0064250614451655E-2</c:v>
                </c:pt>
                <c:pt idx="484">
                  <c:v>1.708008217021395E-2</c:v>
                </c:pt>
                <c:pt idx="485">
                  <c:v>1.7856109047328421E-2</c:v>
                </c:pt>
                <c:pt idx="486">
                  <c:v>3.1262520580732048E-2</c:v>
                </c:pt>
                <c:pt idx="487">
                  <c:v>4.1250098145574628E-2</c:v>
                </c:pt>
                <c:pt idx="488">
                  <c:v>4.501632067373277E-2</c:v>
                </c:pt>
                <c:pt idx="489">
                  <c:v>5.4288809566343701E-2</c:v>
                </c:pt>
                <c:pt idx="490">
                  <c:v>4.9184456419814948E-2</c:v>
                </c:pt>
                <c:pt idx="491">
                  <c:v>4.6677754244973439E-2</c:v>
                </c:pt>
                <c:pt idx="492">
                  <c:v>5.2760878326741673E-2</c:v>
                </c:pt>
                <c:pt idx="493">
                  <c:v>5.6712529030925163E-2</c:v>
                </c:pt>
                <c:pt idx="494">
                  <c:v>5.1759000535259329E-2</c:v>
                </c:pt>
                <c:pt idx="495">
                  <c:v>4.9976653606784757E-2</c:v>
                </c:pt>
                <c:pt idx="496">
                  <c:v>5.2098306689628296E-2</c:v>
                </c:pt>
                <c:pt idx="497">
                  <c:v>5.3071187554156449E-2</c:v>
                </c:pt>
                <c:pt idx="498">
                  <c:v>5.6873583625850273E-2</c:v>
                </c:pt>
                <c:pt idx="499">
                  <c:v>5.7490765633373214E-2</c:v>
                </c:pt>
                <c:pt idx="500">
                  <c:v>5.3076464335555532E-2</c:v>
                </c:pt>
                <c:pt idx="501">
                  <c:v>4.002652712334321E-2</c:v>
                </c:pt>
                <c:pt idx="502">
                  <c:v>4.161663264858928E-2</c:v>
                </c:pt>
                <c:pt idx="503">
                  <c:v>4.9742019776161071E-2</c:v>
                </c:pt>
                <c:pt idx="504">
                  <c:v>4.7667191904068845E-2</c:v>
                </c:pt>
                <c:pt idx="505">
                  <c:v>4.5268049264869908E-2</c:v>
                </c:pt>
                <c:pt idx="506">
                  <c:v>4.2147488920250255E-2</c:v>
                </c:pt>
                <c:pt idx="507">
                  <c:v>2.8496691408904859E-2</c:v>
                </c:pt>
                <c:pt idx="508">
                  <c:v>2.7854161450024291E-2</c:v>
                </c:pt>
                <c:pt idx="509">
                  <c:v>3.2110479694203727E-2</c:v>
                </c:pt>
                <c:pt idx="510">
                  <c:v>2.7068509147123419E-2</c:v>
                </c:pt>
                <c:pt idx="511">
                  <c:v>3.0605653548252211E-2</c:v>
                </c:pt>
                <c:pt idx="512">
                  <c:v>2.4810953042954647E-2</c:v>
                </c:pt>
                <c:pt idx="513">
                  <c:v>2.4180098407269777E-2</c:v>
                </c:pt>
                <c:pt idx="514">
                  <c:v>2.4707499772342108E-2</c:v>
                </c:pt>
                <c:pt idx="515">
                  <c:v>2.1964946515994226E-2</c:v>
                </c:pt>
                <c:pt idx="516">
                  <c:v>2.7310977347845308E-2</c:v>
                </c:pt>
                <c:pt idx="517">
                  <c:v>2.4773837943865194E-2</c:v>
                </c:pt>
                <c:pt idx="518">
                  <c:v>2.1378245455998479E-2</c:v>
                </c:pt>
                <c:pt idx="519">
                  <c:v>2.4987412249413719E-2</c:v>
                </c:pt>
                <c:pt idx="520">
                  <c:v>2.735508937866489E-2</c:v>
                </c:pt>
                <c:pt idx="521">
                  <c:v>3.0229582095999234E-2</c:v>
                </c:pt>
                <c:pt idx="522">
                  <c:v>3.2720763235427143E-2</c:v>
                </c:pt>
                <c:pt idx="523">
                  <c:v>3.660530083926266E-2</c:v>
                </c:pt>
                <c:pt idx="524">
                  <c:v>4.1808051131280131E-2</c:v>
                </c:pt>
                <c:pt idx="525">
                  <c:v>4.5409709814376351E-2</c:v>
                </c:pt>
                <c:pt idx="526">
                  <c:v>5.2280543113474381E-2</c:v>
                </c:pt>
                <c:pt idx="527">
                  <c:v>5.1994161444415189E-2</c:v>
                </c:pt>
                <c:pt idx="528">
                  <c:v>4.8735696862222296E-2</c:v>
                </c:pt>
                <c:pt idx="529">
                  <c:v>4.587010211752348E-2</c:v>
                </c:pt>
                <c:pt idx="530">
                  <c:v>4.7932145168719624E-2</c:v>
                </c:pt>
                <c:pt idx="531">
                  <c:v>4.3889784488034142E-2</c:v>
                </c:pt>
                <c:pt idx="532">
                  <c:v>4.0209881174351578E-2</c:v>
                </c:pt>
                <c:pt idx="533">
                  <c:v>3.3805441635150542E-2</c:v>
                </c:pt>
                <c:pt idx="534">
                  <c:v>3.3983074116392092E-2</c:v>
                </c:pt>
                <c:pt idx="535">
                  <c:v>3.5405115891924049E-2</c:v>
                </c:pt>
                <c:pt idx="536">
                  <c:v>3.3929397354064E-2</c:v>
                </c:pt>
                <c:pt idx="537">
                  <c:v>3.4659763965242785E-2</c:v>
                </c:pt>
                <c:pt idx="538">
                  <c:v>2.4426329987585833E-2</c:v>
                </c:pt>
                <c:pt idx="539">
                  <c:v>2.2452846118025834E-2</c:v>
                </c:pt>
                <c:pt idx="540">
                  <c:v>2.3007566428426978E-2</c:v>
                </c:pt>
                <c:pt idx="541">
                  <c:v>2.635171981720872E-2</c:v>
                </c:pt>
                <c:pt idx="542">
                  <c:v>2.8079580365082357E-2</c:v>
                </c:pt>
                <c:pt idx="543">
                  <c:v>3.6466161479649539E-2</c:v>
                </c:pt>
                <c:pt idx="544">
                  <c:v>3.8669896075828304E-2</c:v>
                </c:pt>
                <c:pt idx="545">
                  <c:v>4.727476667502812E-2</c:v>
                </c:pt>
                <c:pt idx="546">
                  <c:v>5.059732771257619E-2</c:v>
                </c:pt>
                <c:pt idx="547">
                  <c:v>4.0276077764983896E-2</c:v>
                </c:pt>
                <c:pt idx="548">
                  <c:v>3.5389565037426608E-2</c:v>
                </c:pt>
                <c:pt idx="549">
                  <c:v>2.9695781170573109E-2</c:v>
                </c:pt>
                <c:pt idx="550">
                  <c:v>2.716286298983174E-2</c:v>
                </c:pt>
                <c:pt idx="551">
                  <c:v>2.5814471126726812E-2</c:v>
                </c:pt>
                <c:pt idx="552">
                  <c:v>2.8125923418081455E-2</c:v>
                </c:pt>
                <c:pt idx="553">
                  <c:v>2.4844315744437743E-2</c:v>
                </c:pt>
                <c:pt idx="554">
                  <c:v>2.7348711507626359E-2</c:v>
                </c:pt>
                <c:pt idx="555">
                  <c:v>2.670281927989112E-2</c:v>
                </c:pt>
                <c:pt idx="556">
                  <c:v>2.7101446210311818E-2</c:v>
                </c:pt>
                <c:pt idx="557">
                  <c:v>2.5181836592404323E-2</c:v>
                </c:pt>
                <c:pt idx="558">
                  <c:v>2.4723648521549065E-2</c:v>
                </c:pt>
                <c:pt idx="559">
                  <c:v>2.428961068531113E-2</c:v>
                </c:pt>
                <c:pt idx="560">
                  <c:v>2.0129351436577549E-2</c:v>
                </c:pt>
                <c:pt idx="561">
                  <c:v>1.8707088160841691E-2</c:v>
                </c:pt>
                <c:pt idx="562">
                  <c:v>1.7362791351291297E-2</c:v>
                </c:pt>
                <c:pt idx="563">
                  <c:v>2.1250991303301492E-2</c:v>
                </c:pt>
                <c:pt idx="564">
                  <c:v>2.5460648625991102E-2</c:v>
                </c:pt>
                <c:pt idx="565">
                  <c:v>2.7218468972995263E-2</c:v>
                </c:pt>
                <c:pt idx="566">
                  <c:v>2.4627133005610511E-2</c:v>
                </c:pt>
                <c:pt idx="567">
                  <c:v>2.3408544962965051E-2</c:v>
                </c:pt>
                <c:pt idx="568">
                  <c:v>2.0164212741640833E-2</c:v>
                </c:pt>
                <c:pt idx="569">
                  <c:v>2.0863216067825745E-2</c:v>
                </c:pt>
                <c:pt idx="570">
                  <c:v>1.7755858056732046E-2</c:v>
                </c:pt>
                <c:pt idx="571">
                  <c:v>1.9077546344986436E-2</c:v>
                </c:pt>
                <c:pt idx="572">
                  <c:v>1.8697290906294337E-2</c:v>
                </c:pt>
                <c:pt idx="573">
                  <c:v>1.85141771292337E-2</c:v>
                </c:pt>
                <c:pt idx="574">
                  <c:v>2.4686141756535725E-2</c:v>
                </c:pt>
                <c:pt idx="575">
                  <c:v>2.0897476894245794E-2</c:v>
                </c:pt>
                <c:pt idx="576">
                  <c:v>2.2735429816272953E-2</c:v>
                </c:pt>
                <c:pt idx="577">
                  <c:v>2.3946458658766438E-2</c:v>
                </c:pt>
                <c:pt idx="578">
                  <c:v>2.1464440044958358E-2</c:v>
                </c:pt>
                <c:pt idx="579">
                  <c:v>2.3951795239779302E-2</c:v>
                </c:pt>
                <c:pt idx="580">
                  <c:v>2.6359194258379126E-2</c:v>
                </c:pt>
                <c:pt idx="581">
                  <c:v>2.2418656784956806E-2</c:v>
                </c:pt>
                <c:pt idx="582">
                  <c:v>2.454938662737231E-2</c:v>
                </c:pt>
                <c:pt idx="583">
                  <c:v>2.5190478421704663E-2</c:v>
                </c:pt>
                <c:pt idx="584">
                  <c:v>1.8892810525593481E-2</c:v>
                </c:pt>
                <c:pt idx="585">
                  <c:v>2.1144596879570508E-2</c:v>
                </c:pt>
                <c:pt idx="586">
                  <c:v>1.5487248791670278E-2</c:v>
                </c:pt>
                <c:pt idx="587">
                  <c:v>9.9276910020232954E-3</c:v>
                </c:pt>
                <c:pt idx="588">
                  <c:v>9.7672736039079756E-3</c:v>
                </c:pt>
                <c:pt idx="589">
                  <c:v>7.739912563364237E-3</c:v>
                </c:pt>
                <c:pt idx="590">
                  <c:v>1.0806644864282657E-2</c:v>
                </c:pt>
                <c:pt idx="591">
                  <c:v>1.365686120690349E-2</c:v>
                </c:pt>
                <c:pt idx="592">
                  <c:v>1.3449964127465915E-2</c:v>
                </c:pt>
                <c:pt idx="593">
                  <c:v>1.4752820102813514E-2</c:v>
                </c:pt>
                <c:pt idx="594">
                  <c:v>1.5810793527157009E-2</c:v>
                </c:pt>
                <c:pt idx="595">
                  <c:v>1.457874870147859E-2</c:v>
                </c:pt>
                <c:pt idx="596">
                  <c:v>1.5203657606670175E-2</c:v>
                </c:pt>
                <c:pt idx="597">
                  <c:v>1.4967470378389995E-2</c:v>
                </c:pt>
                <c:pt idx="598">
                  <c:v>1.2438634103647199E-2</c:v>
                </c:pt>
                <c:pt idx="599">
                  <c:v>1.2296568411727568E-2</c:v>
                </c:pt>
                <c:pt idx="600">
                  <c:v>1.2223428613737465E-2</c:v>
                </c:pt>
                <c:pt idx="601">
                  <c:v>9.5788864262338243E-3</c:v>
                </c:pt>
                <c:pt idx="602">
                  <c:v>1.1822038946108728E-2</c:v>
                </c:pt>
                <c:pt idx="603">
                  <c:v>1.2437336552901461E-2</c:v>
                </c:pt>
                <c:pt idx="604">
                  <c:v>1.2939882636830118E-2</c:v>
                </c:pt>
                <c:pt idx="605">
                  <c:v>1.2766234925538559E-2</c:v>
                </c:pt>
                <c:pt idx="606">
                  <c:v>1.6038714220766762E-2</c:v>
                </c:pt>
                <c:pt idx="607">
                  <c:v>2.0663819833721266E-2</c:v>
                </c:pt>
                <c:pt idx="608">
                  <c:v>2.3976391281713427E-2</c:v>
                </c:pt>
                <c:pt idx="609">
                  <c:v>2.4167763576053554E-2</c:v>
                </c:pt>
                <c:pt idx="610">
                  <c:v>2.2353381104316575E-2</c:v>
                </c:pt>
                <c:pt idx="611">
                  <c:v>2.2178112547832453E-2</c:v>
                </c:pt>
                <c:pt idx="612">
                  <c:v>3.6093379685898888E-2</c:v>
                </c:pt>
                <c:pt idx="613">
                  <c:v>3.7608361227529703E-2</c:v>
                </c:pt>
                <c:pt idx="614">
                  <c:v>3.9867718788463909E-2</c:v>
                </c:pt>
                <c:pt idx="615">
                  <c:v>3.7985917784227635E-2</c:v>
                </c:pt>
                <c:pt idx="616">
                  <c:v>2.306864192333365E-2</c:v>
                </c:pt>
                <c:pt idx="617">
                  <c:v>2.807560307508164E-2</c:v>
                </c:pt>
                <c:pt idx="618">
                  <c:v>2.1310710358840319E-2</c:v>
                </c:pt>
                <c:pt idx="619">
                  <c:v>2.4283731555562311E-2</c:v>
                </c:pt>
                <c:pt idx="620">
                  <c:v>2.8901415698183247E-2</c:v>
                </c:pt>
                <c:pt idx="621">
                  <c:v>3.6857119304536883E-2</c:v>
                </c:pt>
                <c:pt idx="622">
                  <c:v>4.0503523277487595E-2</c:v>
                </c:pt>
                <c:pt idx="623">
                  <c:v>4.1169794448095466E-2</c:v>
                </c:pt>
                <c:pt idx="624">
                  <c:v>3.9128726804659293E-2</c:v>
                </c:pt>
                <c:pt idx="625">
                  <c:v>3.6596029514567391E-2</c:v>
                </c:pt>
                <c:pt idx="626">
                  <c:v>5.2627198148767054E-2</c:v>
                </c:pt>
                <c:pt idx="627">
                  <c:v>5.5131854480226061E-2</c:v>
                </c:pt>
                <c:pt idx="628">
                  <c:v>6.6956455106536292E-2</c:v>
                </c:pt>
                <c:pt idx="629">
                  <c:v>6.179338575195046E-2</c:v>
                </c:pt>
                <c:pt idx="630">
                  <c:v>4.8338958711149682E-2</c:v>
                </c:pt>
                <c:pt idx="631">
                  <c:v>4.7287514344986736E-2</c:v>
                </c:pt>
                <c:pt idx="632">
                  <c:v>3.678080199796023E-2</c:v>
                </c:pt>
                <c:pt idx="633">
                  <c:v>4.3521027451811023E-2</c:v>
                </c:pt>
                <c:pt idx="634">
                  <c:v>5.5143184107219481E-2</c:v>
                </c:pt>
                <c:pt idx="635">
                  <c:v>5.6006120426449528E-2</c:v>
                </c:pt>
                <c:pt idx="636">
                  <c:v>6.1152384674778945E-2</c:v>
                </c:pt>
                <c:pt idx="637">
                  <c:v>5.2244899225666011E-2</c:v>
                </c:pt>
                <c:pt idx="638">
                  <c:v>4.2585235631788718E-2</c:v>
                </c:pt>
                <c:pt idx="639">
                  <c:v>4.1819662491792406E-2</c:v>
                </c:pt>
                <c:pt idx="640">
                  <c:v>4.632819937505965E-2</c:v>
                </c:pt>
                <c:pt idx="641">
                  <c:v>5.9081593602581306E-2</c:v>
                </c:pt>
                <c:pt idx="642">
                  <c:v>6.3288926180607663E-2</c:v>
                </c:pt>
                <c:pt idx="643">
                  <c:v>6.5986993240272573E-2</c:v>
                </c:pt>
                <c:pt idx="644">
                  <c:v>5.7411432925413002E-2</c:v>
                </c:pt>
                <c:pt idx="645">
                  <c:v>5.3980138521981927E-2</c:v>
                </c:pt>
                <c:pt idx="646">
                  <c:v>5.6185496672571777E-2</c:v>
                </c:pt>
                <c:pt idx="647">
                  <c:v>4.6939374862032361E-2</c:v>
                </c:pt>
                <c:pt idx="648">
                  <c:v>4.5116699371671586E-2</c:v>
                </c:pt>
                <c:pt idx="649">
                  <c:v>4.4165843853189314E-2</c:v>
                </c:pt>
                <c:pt idx="650">
                  <c:v>4.4897018507294925E-2</c:v>
                </c:pt>
                <c:pt idx="651">
                  <c:v>5.7788989597377827E-2</c:v>
                </c:pt>
                <c:pt idx="652">
                  <c:v>5.7920558954976283E-2</c:v>
                </c:pt>
                <c:pt idx="653">
                  <c:v>5.9194261851862044E-2</c:v>
                </c:pt>
                <c:pt idx="654">
                  <c:v>5.2661181991073565E-2</c:v>
                </c:pt>
                <c:pt idx="655">
                  <c:v>4.9241501075477603E-2</c:v>
                </c:pt>
                <c:pt idx="656">
                  <c:v>6.2167915782113621E-2</c:v>
                </c:pt>
                <c:pt idx="657">
                  <c:v>6.9680009472565058E-2</c:v>
                </c:pt>
                <c:pt idx="658">
                  <c:v>8.1593336288778795E-2</c:v>
                </c:pt>
                <c:pt idx="659">
                  <c:v>7.8560896090127647E-2</c:v>
                </c:pt>
                <c:pt idx="660">
                  <c:v>7.1375821882999402E-2</c:v>
                </c:pt>
                <c:pt idx="661">
                  <c:v>6.6370424020253685E-2</c:v>
                </c:pt>
                <c:pt idx="662">
                  <c:v>5.5519950668064602E-2</c:v>
                </c:pt>
                <c:pt idx="663">
                  <c:v>5.7992958409861059E-2</c:v>
                </c:pt>
                <c:pt idx="664">
                  <c:v>5.7985437501756623E-2</c:v>
                </c:pt>
                <c:pt idx="665">
                  <c:v>5.877775636330302E-2</c:v>
                </c:pt>
                <c:pt idx="666">
                  <c:v>6.0886651913737919E-2</c:v>
                </c:pt>
                <c:pt idx="667">
                  <c:v>5.9158805852181237E-2</c:v>
                </c:pt>
                <c:pt idx="668">
                  <c:v>5.1039822530287611E-2</c:v>
                </c:pt>
                <c:pt idx="669">
                  <c:v>3.8695793100434354E-2</c:v>
                </c:pt>
                <c:pt idx="670">
                  <c:v>2.8405493799810215E-2</c:v>
                </c:pt>
                <c:pt idx="671">
                  <c:v>3.7189652900042863E-2</c:v>
                </c:pt>
                <c:pt idx="672">
                  <c:v>4.1282226941933987E-2</c:v>
                </c:pt>
                <c:pt idx="673">
                  <c:v>4.0084439121808361E-2</c:v>
                </c:pt>
                <c:pt idx="674">
                  <c:v>4.5976476367113467E-2</c:v>
                </c:pt>
                <c:pt idx="675">
                  <c:v>2.8095388009274393E-2</c:v>
                </c:pt>
                <c:pt idx="676">
                  <c:v>3.2628388840330889E-2</c:v>
                </c:pt>
                <c:pt idx="677">
                  <c:v>3.7590488287860525E-2</c:v>
                </c:pt>
                <c:pt idx="678">
                  <c:v>4.1267634805194423E-2</c:v>
                </c:pt>
                <c:pt idx="679">
                  <c:v>5.1748959935726736E-2</c:v>
                </c:pt>
                <c:pt idx="680">
                  <c:v>5.593432586367568E-2</c:v>
                </c:pt>
                <c:pt idx="681">
                  <c:v>6.2703495690858868E-2</c:v>
                </c:pt>
                <c:pt idx="682">
                  <c:v>6.135737546389998E-2</c:v>
                </c:pt>
                <c:pt idx="683">
                  <c:v>5.8777202128484397E-2</c:v>
                </c:pt>
                <c:pt idx="684">
                  <c:v>5.1368413878253881E-2</c:v>
                </c:pt>
                <c:pt idx="685">
                  <c:v>4.9454584013696588E-2</c:v>
                </c:pt>
                <c:pt idx="686">
                  <c:v>5.4737933224892905E-2</c:v>
                </c:pt>
                <c:pt idx="687">
                  <c:v>4.9273643542928201E-2</c:v>
                </c:pt>
                <c:pt idx="688">
                  <c:v>4.8213796621014313E-2</c:v>
                </c:pt>
                <c:pt idx="689">
                  <c:v>3.6320717166120398E-2</c:v>
                </c:pt>
                <c:pt idx="690">
                  <c:v>2.9346878671933009E-2</c:v>
                </c:pt>
                <c:pt idx="691">
                  <c:v>3.0896643540390907E-2</c:v>
                </c:pt>
                <c:pt idx="692">
                  <c:v>2.7775212223055137E-2</c:v>
                </c:pt>
                <c:pt idx="693">
                  <c:v>3.4082019526006528E-2</c:v>
                </c:pt>
                <c:pt idx="694">
                  <c:v>2.8981858509969191E-2</c:v>
                </c:pt>
                <c:pt idx="695">
                  <c:v>3.0729764019325524E-2</c:v>
                </c:pt>
                <c:pt idx="696">
                  <c:v>3.4867634539225333E-2</c:v>
                </c:pt>
                <c:pt idx="697">
                  <c:v>3.4064999786640099E-2</c:v>
                </c:pt>
                <c:pt idx="698">
                  <c:v>4.1551206001140442E-2</c:v>
                </c:pt>
                <c:pt idx="699">
                  <c:v>4.6431825933193747E-2</c:v>
                </c:pt>
                <c:pt idx="700">
                  <c:v>6.2245356422816298E-2</c:v>
                </c:pt>
                <c:pt idx="701">
                  <c:v>6.5567576104260589E-2</c:v>
                </c:pt>
                <c:pt idx="702">
                  <c:v>6.3626450536253001E-2</c:v>
                </c:pt>
                <c:pt idx="703">
                  <c:v>6.0903819241015386E-2</c:v>
                </c:pt>
                <c:pt idx="704">
                  <c:v>3.8940277039081185E-2</c:v>
                </c:pt>
                <c:pt idx="705">
                  <c:v>3.0104176275345458E-2</c:v>
                </c:pt>
                <c:pt idx="706">
                  <c:v>3.2093089628217851E-2</c:v>
                </c:pt>
                <c:pt idx="707">
                  <c:v>2.6741045094805023E-2</c:v>
                </c:pt>
                <c:pt idx="708">
                  <c:v>2.9125320179855051E-2</c:v>
                </c:pt>
                <c:pt idx="709">
                  <c:v>3.1282293813137969E-2</c:v>
                </c:pt>
                <c:pt idx="710">
                  <c:v>2.5544452114444508E-2</c:v>
                </c:pt>
                <c:pt idx="711">
                  <c:v>2.7835278463475693E-2</c:v>
                </c:pt>
                <c:pt idx="712">
                  <c:v>2.540040457192802E-2</c:v>
                </c:pt>
                <c:pt idx="713">
                  <c:v>2.1219257377894991E-2</c:v>
                </c:pt>
                <c:pt idx="714">
                  <c:v>1.990623025919723E-2</c:v>
                </c:pt>
                <c:pt idx="715">
                  <c:v>2.1418425263651036E-2</c:v>
                </c:pt>
                <c:pt idx="716">
                  <c:v>3.1505121940816998E-2</c:v>
                </c:pt>
                <c:pt idx="717">
                  <c:v>3.3251082092660818E-2</c:v>
                </c:pt>
                <c:pt idx="718">
                  <c:v>3.763299235842478E-2</c:v>
                </c:pt>
                <c:pt idx="719">
                  <c:v>3.710150820671286E-2</c:v>
                </c:pt>
                <c:pt idx="720">
                  <c:v>3.582310861167997E-2</c:v>
                </c:pt>
                <c:pt idx="721">
                  <c:v>4.0014624957323323E-2</c:v>
                </c:pt>
                <c:pt idx="722">
                  <c:v>3.8703169294662075E-2</c:v>
                </c:pt>
                <c:pt idx="723">
                  <c:v>4.0316594131621065E-2</c:v>
                </c:pt>
                <c:pt idx="724">
                  <c:v>4.1805315368297374E-2</c:v>
                </c:pt>
                <c:pt idx="725">
                  <c:v>4.2814916672005932E-2</c:v>
                </c:pt>
                <c:pt idx="726">
                  <c:v>4.0445323628069907E-2</c:v>
                </c:pt>
                <c:pt idx="727">
                  <c:v>3.3813273636704416E-2</c:v>
                </c:pt>
                <c:pt idx="728">
                  <c:v>2.4194966777639326E-2</c:v>
                </c:pt>
                <c:pt idx="729">
                  <c:v>2.452004807158473E-2</c:v>
                </c:pt>
                <c:pt idx="730">
                  <c:v>3.0600815418076535E-2</c:v>
                </c:pt>
                <c:pt idx="731">
                  <c:v>3.459413999033676E-2</c:v>
                </c:pt>
                <c:pt idx="732">
                  <c:v>3.7318560136680091E-2</c:v>
                </c:pt>
                <c:pt idx="733">
                  <c:v>3.3251645246837588E-2</c:v>
                </c:pt>
                <c:pt idx="734">
                  <c:v>2.6335514729614446E-2</c:v>
                </c:pt>
                <c:pt idx="735">
                  <c:v>2.9002342943710679E-2</c:v>
                </c:pt>
                <c:pt idx="736">
                  <c:v>2.8281799701040507E-2</c:v>
                </c:pt>
                <c:pt idx="737">
                  <c:v>3.0182990916706169E-2</c:v>
                </c:pt>
                <c:pt idx="738">
                  <c:v>3.3628505771600994E-2</c:v>
                </c:pt>
                <c:pt idx="739">
                  <c:v>2.9227404087613783E-2</c:v>
                </c:pt>
                <c:pt idx="740">
                  <c:v>2.8182282931909535E-2</c:v>
                </c:pt>
                <c:pt idx="741">
                  <c:v>2.6412267838037424E-2</c:v>
                </c:pt>
                <c:pt idx="742">
                  <c:v>2.0598754166679577E-2</c:v>
                </c:pt>
                <c:pt idx="743">
                  <c:v>2.0939503307048073E-2</c:v>
                </c:pt>
                <c:pt idx="744">
                  <c:v>2.9144330704349339E-2</c:v>
                </c:pt>
                <c:pt idx="745">
                  <c:v>2.9805852542129498E-2</c:v>
                </c:pt>
                <c:pt idx="746">
                  <c:v>3.2302507230772479E-2</c:v>
                </c:pt>
                <c:pt idx="747">
                  <c:v>3.7959502434169498E-2</c:v>
                </c:pt>
                <c:pt idx="748">
                  <c:v>2.5816337735117944E-2</c:v>
                </c:pt>
                <c:pt idx="749">
                  <c:v>2.4683726878451384E-2</c:v>
                </c:pt>
                <c:pt idx="750">
                  <c:v>2.4532749026441893E-2</c:v>
                </c:pt>
                <c:pt idx="751">
                  <c:v>2.0073495769005092E-2</c:v>
                </c:pt>
                <c:pt idx="752">
                  <c:v>1.8356781876137009E-2</c:v>
                </c:pt>
                <c:pt idx="753">
                  <c:v>2.2591620271577469E-2</c:v>
                </c:pt>
                <c:pt idx="754">
                  <c:v>2.0942996199907395E-2</c:v>
                </c:pt>
                <c:pt idx="755">
                  <c:v>2.1341007162171261E-2</c:v>
                </c:pt>
                <c:pt idx="756">
                  <c:v>3.0885860555994963E-2</c:v>
                </c:pt>
                <c:pt idx="757">
                  <c:v>2.648451198309381E-2</c:v>
                </c:pt>
                <c:pt idx="758">
                  <c:v>2.8242001233160431E-2</c:v>
                </c:pt>
                <c:pt idx="759">
                  <c:v>2.2954405616744469E-2</c:v>
                </c:pt>
                <c:pt idx="760">
                  <c:v>1.596366273417911E-2</c:v>
                </c:pt>
                <c:pt idx="761">
                  <c:v>1.5764571048352809E-2</c:v>
                </c:pt>
                <c:pt idx="762">
                  <c:v>1.6900297563731626E-2</c:v>
                </c:pt>
                <c:pt idx="763">
                  <c:v>1.9096454336943514E-2</c:v>
                </c:pt>
                <c:pt idx="764">
                  <c:v>2.3860565457468438E-2</c:v>
                </c:pt>
                <c:pt idx="765">
                  <c:v>2.4186189390772415E-2</c:v>
                </c:pt>
                <c:pt idx="766">
                  <c:v>2.4253769371118304E-2</c:v>
                </c:pt>
                <c:pt idx="767">
                  <c:v>2.393518029677837E-2</c:v>
                </c:pt>
                <c:pt idx="768">
                  <c:v>1.9227827052421868E-2</c:v>
                </c:pt>
                <c:pt idx="769">
                  <c:v>1.9789713935241725E-2</c:v>
                </c:pt>
                <c:pt idx="770">
                  <c:v>2.2482823614611389E-2</c:v>
                </c:pt>
                <c:pt idx="771">
                  <c:v>2.4075852777056636E-2</c:v>
                </c:pt>
                <c:pt idx="772">
                  <c:v>2.4804147036314728E-2</c:v>
                </c:pt>
                <c:pt idx="773">
                  <c:v>2.771562870321672E-2</c:v>
                </c:pt>
                <c:pt idx="774">
                  <c:v>2.543416988892452E-2</c:v>
                </c:pt>
                <c:pt idx="775">
                  <c:v>2.6038047534503003E-2</c:v>
                </c:pt>
                <c:pt idx="776">
                  <c:v>3.0845383633618047E-2</c:v>
                </c:pt>
                <c:pt idx="777">
                  <c:v>2.9868054225112579E-2</c:v>
                </c:pt>
                <c:pt idx="778">
                  <c:v>2.7291054628064235E-2</c:v>
                </c:pt>
                <c:pt idx="779">
                  <c:v>2.3253476542917585E-2</c:v>
                </c:pt>
                <c:pt idx="780">
                  <c:v>1.5529318306649624E-2</c:v>
                </c:pt>
                <c:pt idx="781">
                  <c:v>1.4132187666183313E-2</c:v>
                </c:pt>
                <c:pt idx="782">
                  <c:v>1.3348922865768175E-2</c:v>
                </c:pt>
                <c:pt idx="783">
                  <c:v>1.7890733638166852E-2</c:v>
                </c:pt>
                <c:pt idx="784">
                  <c:v>2.0570155110057747E-2</c:v>
                </c:pt>
                <c:pt idx="785">
                  <c:v>2.4545564633239619E-2</c:v>
                </c:pt>
                <c:pt idx="786">
                  <c:v>2.5327646386117626E-2</c:v>
                </c:pt>
                <c:pt idx="787">
                  <c:v>2.5321255200206474E-2</c:v>
                </c:pt>
                <c:pt idx="788">
                  <c:v>2.8864246023152542E-2</c:v>
                </c:pt>
                <c:pt idx="789">
                  <c:v>2.2617070141698947E-2</c:v>
                </c:pt>
                <c:pt idx="790">
                  <c:v>2.2826852745318302E-2</c:v>
                </c:pt>
                <c:pt idx="791">
                  <c:v>2.3088825243129416E-2</c:v>
                </c:pt>
                <c:pt idx="792">
                  <c:v>1.8446431191503992E-2</c:v>
                </c:pt>
                <c:pt idx="793">
                  <c:v>1.842473060720947E-2</c:v>
                </c:pt>
                <c:pt idx="794">
                  <c:v>2.0217675156448903E-2</c:v>
                </c:pt>
                <c:pt idx="795">
                  <c:v>1.78326072969709E-2</c:v>
                </c:pt>
                <c:pt idx="796">
                  <c:v>2.208452091946124E-2</c:v>
                </c:pt>
                <c:pt idx="797">
                  <c:v>2.5687298572670565E-2</c:v>
                </c:pt>
                <c:pt idx="798">
                  <c:v>2.7989837835976538E-2</c:v>
                </c:pt>
                <c:pt idx="799">
                  <c:v>2.6282881975202822E-2</c:v>
                </c:pt>
                <c:pt idx="800">
                  <c:v>2.3328013084517298E-2</c:v>
                </c:pt>
                <c:pt idx="801">
                  <c:v>2.9642642320698402E-2</c:v>
                </c:pt>
                <c:pt idx="802">
                  <c:v>2.6769951309174523E-2</c:v>
                </c:pt>
                <c:pt idx="803">
                  <c:v>3.7744648758511953E-2</c:v>
                </c:pt>
                <c:pt idx="804">
                  <c:v>3.8019684098268308E-2</c:v>
                </c:pt>
                <c:pt idx="805">
                  <c:v>3.1644489978368516E-2</c:v>
                </c:pt>
                <c:pt idx="806">
                  <c:v>3.0790514733369335E-2</c:v>
                </c:pt>
                <c:pt idx="807">
                  <c:v>1.9235405976157759E-2</c:v>
                </c:pt>
                <c:pt idx="808">
                  <c:v>2.027783105003856E-2</c:v>
                </c:pt>
                <c:pt idx="809">
                  <c:v>1.7321622742684149E-2</c:v>
                </c:pt>
                <c:pt idx="810">
                  <c:v>1.6509988658618614E-2</c:v>
                </c:pt>
                <c:pt idx="811">
                  <c:v>2.267477420838241E-2</c:v>
                </c:pt>
                <c:pt idx="812">
                  <c:v>2.0063768976190992E-2</c:v>
                </c:pt>
                <c:pt idx="813">
                  <c:v>2.2850570799708748E-2</c:v>
                </c:pt>
                <c:pt idx="814">
                  <c:v>2.6626497132031253E-2</c:v>
                </c:pt>
                <c:pt idx="815">
                  <c:v>2.9263770118163872E-2</c:v>
                </c:pt>
                <c:pt idx="816">
                  <c:v>3.2119793188376607E-2</c:v>
                </c:pt>
                <c:pt idx="817">
                  <c:v>3.3909491567318359E-2</c:v>
                </c:pt>
                <c:pt idx="818">
                  <c:v>2.8873507934744639E-2</c:v>
                </c:pt>
                <c:pt idx="819">
                  <c:v>2.6860173023548772E-2</c:v>
                </c:pt>
                <c:pt idx="820">
                  <c:v>2.8919889652104049E-2</c:v>
                </c:pt>
                <c:pt idx="821">
                  <c:v>2.6660824568567963E-2</c:v>
                </c:pt>
                <c:pt idx="822">
                  <c:v>3.1537950385002539E-2</c:v>
                </c:pt>
                <c:pt idx="823">
                  <c:v>3.175361197352039E-2</c:v>
                </c:pt>
                <c:pt idx="824">
                  <c:v>2.9611153908321922E-2</c:v>
                </c:pt>
                <c:pt idx="825">
                  <c:v>3.8134738579591279E-2</c:v>
                </c:pt>
                <c:pt idx="826">
                  <c:v>3.7822172165786691E-2</c:v>
                </c:pt>
                <c:pt idx="827">
                  <c:v>3.6706537931928816E-2</c:v>
                </c:pt>
                <c:pt idx="828">
                  <c:v>3.9011096439058222E-2</c:v>
                </c:pt>
                <c:pt idx="829">
                  <c:v>3.7458091252697528E-2</c:v>
                </c:pt>
                <c:pt idx="830">
                  <c:v>4.0198103679927974E-2</c:v>
                </c:pt>
                <c:pt idx="831">
                  <c:v>3.9968281830570856E-2</c:v>
                </c:pt>
                <c:pt idx="832">
                  <c:v>4.2442592903053009E-2</c:v>
                </c:pt>
                <c:pt idx="833">
                  <c:v>3.690021615999798E-2</c:v>
                </c:pt>
                <c:pt idx="834">
                  <c:v>3.4086793295658918E-2</c:v>
                </c:pt>
                <c:pt idx="835">
                  <c:v>3.3105072030389378E-2</c:v>
                </c:pt>
                <c:pt idx="836">
                  <c:v>2.7809822165475041E-2</c:v>
                </c:pt>
                <c:pt idx="837">
                  <c:v>2.6641598386307447E-2</c:v>
                </c:pt>
                <c:pt idx="838">
                  <c:v>2.8339967707677161E-2</c:v>
                </c:pt>
                <c:pt idx="839">
                  <c:v>2.5894296574374729E-2</c:v>
                </c:pt>
                <c:pt idx="840">
                  <c:v>2.6206588872555867E-2</c:v>
                </c:pt>
                <c:pt idx="841">
                  <c:v>2.8631281362538299E-2</c:v>
                </c:pt>
                <c:pt idx="842">
                  <c:v>2.8798839521925433E-2</c:v>
                </c:pt>
                <c:pt idx="843">
                  <c:v>3.2821545459279455E-2</c:v>
                </c:pt>
                <c:pt idx="844">
                  <c:v>3.0814752239504303E-2</c:v>
                </c:pt>
                <c:pt idx="845">
                  <c:v>2.6821709426815873E-2</c:v>
                </c:pt>
                <c:pt idx="846">
                  <c:v>1.8733475233998893E-2</c:v>
                </c:pt>
                <c:pt idx="847">
                  <c:v>1.0612537744517141E-2</c:v>
                </c:pt>
                <c:pt idx="848">
                  <c:v>1.0792471996958252E-2</c:v>
                </c:pt>
                <c:pt idx="849">
                  <c:v>1.1385457215257258E-2</c:v>
                </c:pt>
                <c:pt idx="850">
                  <c:v>1.5055818359072402E-2</c:v>
                </c:pt>
                <c:pt idx="851">
                  <c:v>1.7736204409626435E-2</c:v>
                </c:pt>
                <c:pt idx="852">
                  <c:v>1.6329084305268561E-2</c:v>
                </c:pt>
                <c:pt idx="853">
                  <c:v>1.4336278150170948E-2</c:v>
                </c:pt>
                <c:pt idx="854">
                  <c:v>1.5982380132736375E-2</c:v>
                </c:pt>
                <c:pt idx="855">
                  <c:v>1.5997248589232294E-2</c:v>
                </c:pt>
                <c:pt idx="856">
                  <c:v>1.9724723664820969E-2</c:v>
                </c:pt>
                <c:pt idx="857">
                  <c:v>1.8457391662724285E-2</c:v>
                </c:pt>
                <c:pt idx="858">
                  <c:v>1.7020800893193303E-2</c:v>
                </c:pt>
                <c:pt idx="859">
                  <c:v>1.492470602293694E-2</c:v>
                </c:pt>
                <c:pt idx="860">
                  <c:v>1.3289851491810377E-2</c:v>
                </c:pt>
                <c:pt idx="861">
                  <c:v>1.5568002150427692E-2</c:v>
                </c:pt>
                <c:pt idx="862">
                  <c:v>1.9540355802075055E-2</c:v>
                </c:pt>
                <c:pt idx="863">
                  <c:v>3.0220528894768214E-2</c:v>
                </c:pt>
                <c:pt idx="864">
                  <c:v>3.5114142071147221E-2</c:v>
                </c:pt>
                <c:pt idx="865">
                  <c:v>3.9293695189475925E-2</c:v>
                </c:pt>
                <c:pt idx="866">
                  <c:v>3.7985053860591533E-2</c:v>
                </c:pt>
                <c:pt idx="867">
                  <c:v>3.5654987039285671E-2</c:v>
                </c:pt>
                <c:pt idx="868">
                  <c:v>3.372361967263119E-2</c:v>
                </c:pt>
                <c:pt idx="869">
                  <c:v>3.0801609521269167E-2</c:v>
                </c:pt>
                <c:pt idx="870">
                  <c:v>2.7602833859622457E-2</c:v>
                </c:pt>
                <c:pt idx="871">
                  <c:v>2.1918159506410045E-2</c:v>
                </c:pt>
                <c:pt idx="872">
                  <c:v>2.5332267710628922E-2</c:v>
                </c:pt>
                <c:pt idx="873">
                  <c:v>2.3551029384044683E-2</c:v>
                </c:pt>
                <c:pt idx="874">
                  <c:v>2.0381692813954688E-2</c:v>
                </c:pt>
                <c:pt idx="875">
                  <c:v>2.0330216713169497E-2</c:v>
                </c:pt>
                <c:pt idx="876">
                  <c:v>1.3706250697220639E-2</c:v>
                </c:pt>
                <c:pt idx="877">
                  <c:v>1.0537340611064951E-2</c:v>
                </c:pt>
                <c:pt idx="878">
                  <c:v>1.0316391590364614E-2</c:v>
                </c:pt>
                <c:pt idx="879">
                  <c:v>1.1078137284403091E-2</c:v>
                </c:pt>
                <c:pt idx="880">
                  <c:v>1.1414847268719362E-2</c:v>
                </c:pt>
                <c:pt idx="881">
                  <c:v>1.6230719459826522E-2</c:v>
                </c:pt>
                <c:pt idx="882">
                  <c:v>2.247450621957487E-2</c:v>
                </c:pt>
                <c:pt idx="883">
                  <c:v>1.9154286418635025E-2</c:v>
                </c:pt>
                <c:pt idx="884">
                  <c:v>1.9766486050529369E-2</c:v>
                </c:pt>
                <c:pt idx="885">
                  <c:v>1.766479010228849E-2</c:v>
                </c:pt>
                <c:pt idx="886">
                  <c:v>1.3000095804691485E-2</c:v>
                </c:pt>
                <c:pt idx="887">
                  <c:v>1.3747414657835012E-2</c:v>
                </c:pt>
                <c:pt idx="888">
                  <c:v>1.2918207050476364E-2</c:v>
                </c:pt>
                <c:pt idx="889">
                  <c:v>1.9804249591180337E-2</c:v>
                </c:pt>
                <c:pt idx="890">
                  <c:v>2.4790704935299182E-2</c:v>
                </c:pt>
                <c:pt idx="891">
                  <c:v>2.9350856101693051E-2</c:v>
                </c:pt>
                <c:pt idx="892">
                  <c:v>3.6443325244394149E-2</c:v>
                </c:pt>
                <c:pt idx="893">
                  <c:v>4.4497593074592945E-2</c:v>
                </c:pt>
                <c:pt idx="894">
                  <c:v>6.7550650240578103E-2</c:v>
                </c:pt>
                <c:pt idx="895">
                  <c:v>9.0547180351122775E-2</c:v>
                </c:pt>
                <c:pt idx="896">
                  <c:v>0.10710921408057786</c:v>
                </c:pt>
                <c:pt idx="897">
                  <c:v>0.111751987187812</c:v>
                </c:pt>
                <c:pt idx="898">
                  <c:v>8.9744057119443249E-2</c:v>
                </c:pt>
                <c:pt idx="899">
                  <c:v>7.177051574730324E-2</c:v>
                </c:pt>
                <c:pt idx="900">
                  <c:v>5.6808822590506576E-2</c:v>
                </c:pt>
                <c:pt idx="901">
                  <c:v>4.782275880885839E-2</c:v>
                </c:pt>
                <c:pt idx="902">
                  <c:v>5.1303186059053187E-2</c:v>
                </c:pt>
                <c:pt idx="903">
                  <c:v>5.146553181900701E-2</c:v>
                </c:pt>
                <c:pt idx="904">
                  <c:v>4.6244824742599111E-2</c:v>
                </c:pt>
                <c:pt idx="905">
                  <c:v>4.0217020222278951E-2</c:v>
                </c:pt>
                <c:pt idx="906">
                  <c:v>3.957209460981697E-2</c:v>
                </c:pt>
                <c:pt idx="907">
                  <c:v>3.7563575834763371E-2</c:v>
                </c:pt>
                <c:pt idx="908">
                  <c:v>3.9385764590021896E-2</c:v>
                </c:pt>
                <c:pt idx="909">
                  <c:v>4.2045666485279395E-2</c:v>
                </c:pt>
                <c:pt idx="910">
                  <c:v>3.509576150385274E-2</c:v>
                </c:pt>
                <c:pt idx="911">
                  <c:v>3.2150925525395085E-2</c:v>
                </c:pt>
                <c:pt idx="912">
                  <c:v>3.3052789466414094E-2</c:v>
                </c:pt>
                <c:pt idx="913">
                  <c:v>3.057877700676101E-2</c:v>
                </c:pt>
                <c:pt idx="914">
                  <c:v>3.6002439602986824E-2</c:v>
                </c:pt>
                <c:pt idx="915">
                  <c:v>3.3514817441564676E-2</c:v>
                </c:pt>
                <c:pt idx="916">
                  <c:v>2.7058857202757094E-2</c:v>
                </c:pt>
                <c:pt idx="917">
                  <c:v>2.8049360962222547E-2</c:v>
                </c:pt>
                <c:pt idx="918">
                  <c:v>2.2197371147536053E-2</c:v>
                </c:pt>
                <c:pt idx="919">
                  <c:v>2.1597959772294773E-2</c:v>
                </c:pt>
                <c:pt idx="920">
                  <c:v>2.8640866057878134E-2</c:v>
                </c:pt>
                <c:pt idx="921">
                  <c:v>2.2672961453765156E-2</c:v>
                </c:pt>
                <c:pt idx="922">
                  <c:v>2.726704044188543E-2</c:v>
                </c:pt>
                <c:pt idx="923">
                  <c:v>3.4285859681337433E-2</c:v>
                </c:pt>
                <c:pt idx="924">
                  <c:v>3.160165090958094E-2</c:v>
                </c:pt>
                <c:pt idx="925">
                  <c:v>3.2631039124561979E-2</c:v>
                </c:pt>
                <c:pt idx="926">
                  <c:v>3.4106790170356525E-2</c:v>
                </c:pt>
                <c:pt idx="927">
                  <c:v>3.3410272087805351E-2</c:v>
                </c:pt>
                <c:pt idx="928">
                  <c:v>3.3010613069490491E-2</c:v>
                </c:pt>
                <c:pt idx="929">
                  <c:v>4.0835021497199725E-2</c:v>
                </c:pt>
                <c:pt idx="930">
                  <c:v>3.4221125816931437E-2</c:v>
                </c:pt>
                <c:pt idx="931">
                  <c:v>2.971628967550851E-2</c:v>
                </c:pt>
                <c:pt idx="932">
                  <c:v>2.8880086549513014E-2</c:v>
                </c:pt>
                <c:pt idx="933">
                  <c:v>2.523273790146241E-2</c:v>
                </c:pt>
                <c:pt idx="934">
                  <c:v>2.882742645130866E-2</c:v>
                </c:pt>
                <c:pt idx="935">
                  <c:v>3.033544042428148E-2</c:v>
                </c:pt>
                <c:pt idx="936">
                  <c:v>3.1148273591943547E-2</c:v>
                </c:pt>
                <c:pt idx="937">
                  <c:v>3.2364614753916804E-2</c:v>
                </c:pt>
                <c:pt idx="938">
                  <c:v>3.6027609112676717E-2</c:v>
                </c:pt>
                <c:pt idx="939">
                  <c:v>3.1499014624722377E-2</c:v>
                </c:pt>
                <c:pt idx="940">
                  <c:v>2.8120895934070064E-2</c:v>
                </c:pt>
                <c:pt idx="941">
                  <c:v>2.5707791791888552E-2</c:v>
                </c:pt>
                <c:pt idx="942">
                  <c:v>1.6268439852895264E-2</c:v>
                </c:pt>
                <c:pt idx="943">
                  <c:v>1.6624068243404202E-2</c:v>
                </c:pt>
                <c:pt idx="944">
                  <c:v>2.0456982202520266E-2</c:v>
                </c:pt>
                <c:pt idx="945">
                  <c:v>1.7416474307763011E-2</c:v>
                </c:pt>
                <c:pt idx="946">
                  <c:v>1.9940737241741609E-2</c:v>
                </c:pt>
                <c:pt idx="947">
                  <c:v>2.0854608189242212E-2</c:v>
                </c:pt>
                <c:pt idx="948">
                  <c:v>1.7062509893394577E-2</c:v>
                </c:pt>
                <c:pt idx="949">
                  <c:v>1.4211283598002868E-2</c:v>
                </c:pt>
                <c:pt idx="950">
                  <c:v>1.927531926848973E-2</c:v>
                </c:pt>
                <c:pt idx="951">
                  <c:v>1.9144733646476765E-2</c:v>
                </c:pt>
                <c:pt idx="952">
                  <c:v>1.9512474209669547E-2</c:v>
                </c:pt>
                <c:pt idx="953">
                  <c:v>1.9718392675314111E-2</c:v>
                </c:pt>
                <c:pt idx="954">
                  <c:v>1.8095654514079913E-2</c:v>
                </c:pt>
                <c:pt idx="955">
                  <c:v>2.1604193797473404E-2</c:v>
                </c:pt>
                <c:pt idx="956">
                  <c:v>1.8669672519489439E-2</c:v>
                </c:pt>
                <c:pt idx="957">
                  <c:v>2.1807958241683953E-2</c:v>
                </c:pt>
                <c:pt idx="958">
                  <c:v>1.8231908143897711E-2</c:v>
                </c:pt>
                <c:pt idx="959">
                  <c:v>1.2001625668784134E-2</c:v>
                </c:pt>
                <c:pt idx="960">
                  <c:v>1.628724525364569E-2</c:v>
                </c:pt>
                <c:pt idx="961">
                  <c:v>1.6388633010422003E-2</c:v>
                </c:pt>
                <c:pt idx="962">
                  <c:v>1.4696569127130351E-2</c:v>
                </c:pt>
                <c:pt idx="963">
                  <c:v>1.7080518679013515E-2</c:v>
                </c:pt>
                <c:pt idx="964">
                  <c:v>1.1411283888310021E-2</c:v>
                </c:pt>
                <c:pt idx="965">
                  <c:v>9.84156321587722E-3</c:v>
                </c:pt>
                <c:pt idx="966">
                  <c:v>1.0266423476362545E-2</c:v>
                </c:pt>
                <c:pt idx="967">
                  <c:v>8.1296444908094765E-3</c:v>
                </c:pt>
                <c:pt idx="968">
                  <c:v>7.3701741760558862E-3</c:v>
                </c:pt>
                <c:pt idx="969">
                  <c:v>8.163020356547113E-3</c:v>
                </c:pt>
                <c:pt idx="970">
                  <c:v>8.5235378950729839E-3</c:v>
                </c:pt>
                <c:pt idx="971">
                  <c:v>8.1852639322212324E-3</c:v>
                </c:pt>
                <c:pt idx="972">
                  <c:v>8.7712695892139363E-3</c:v>
                </c:pt>
                <c:pt idx="973">
                  <c:v>5.8378545542221985E-3</c:v>
                </c:pt>
                <c:pt idx="974">
                  <c:v>5.6362279216648006E-3</c:v>
                </c:pt>
                <c:pt idx="975">
                  <c:v>1.4169925030340778E-2</c:v>
                </c:pt>
                <c:pt idx="976">
                  <c:v>1.5868990795088737E-2</c:v>
                </c:pt>
                <c:pt idx="977">
                  <c:v>1.8841908526035848E-2</c:v>
                </c:pt>
                <c:pt idx="978">
                  <c:v>1.9928167168215057E-2</c:v>
                </c:pt>
                <c:pt idx="979">
                  <c:v>1.5388647017748305E-2</c:v>
                </c:pt>
                <c:pt idx="980">
                  <c:v>1.9028730322247694E-2</c:v>
                </c:pt>
                <c:pt idx="981">
                  <c:v>1.9926695956056849E-2</c:v>
                </c:pt>
                <c:pt idx="982">
                  <c:v>2.7865803007885912E-2</c:v>
                </c:pt>
                <c:pt idx="983">
                  <c:v>3.4124883278383165E-2</c:v>
                </c:pt>
                <c:pt idx="984">
                  <c:v>3.6586664456463878E-2</c:v>
                </c:pt>
                <c:pt idx="985">
                  <c:v>4.0069891332235479E-2</c:v>
                </c:pt>
                <c:pt idx="986">
                  <c:v>3.4482572309001494E-2</c:v>
                </c:pt>
                <c:pt idx="987">
                  <c:v>2.9094009181383843E-2</c:v>
                </c:pt>
                <c:pt idx="988">
                  <c:v>2.491560581221261E-2</c:v>
                </c:pt>
                <c:pt idx="989">
                  <c:v>2.2414260904491511E-2</c:v>
                </c:pt>
                <c:pt idx="990">
                  <c:v>2.3612828244506133E-2</c:v>
                </c:pt>
                <c:pt idx="991">
                  <c:v>2.6362349617151996E-2</c:v>
                </c:pt>
                <c:pt idx="992">
                  <c:v>2.7759225761212224E-2</c:v>
                </c:pt>
                <c:pt idx="993">
                  <c:v>3.8101790365761848E-2</c:v>
                </c:pt>
                <c:pt idx="994">
                  <c:v>4.0061444658770665E-2</c:v>
                </c:pt>
                <c:pt idx="995">
                  <c:v>3.9507620771207022E-2</c:v>
                </c:pt>
                <c:pt idx="996">
                  <c:v>4.5158129580288871E-2</c:v>
                </c:pt>
                <c:pt idx="997">
                  <c:v>4.6046358146497476E-2</c:v>
                </c:pt>
                <c:pt idx="998">
                  <c:v>5.9004961250810589E-2</c:v>
                </c:pt>
                <c:pt idx="999">
                  <c:v>6.8015059559096702E-2</c:v>
                </c:pt>
                <c:pt idx="1000">
                  <c:v>6.2460675109579242E-2</c:v>
                </c:pt>
                <c:pt idx="1001">
                  <c:v>6.6745226804946198E-2</c:v>
                </c:pt>
                <c:pt idx="1002">
                  <c:v>5.4333523550956705E-2</c:v>
                </c:pt>
                <c:pt idx="1003">
                  <c:v>4.8409266882403441E-2</c:v>
                </c:pt>
                <c:pt idx="1004">
                  <c:v>5.5614023708755102E-2</c:v>
                </c:pt>
                <c:pt idx="1005">
                  <c:v>5.4707174029635194E-2</c:v>
                </c:pt>
                <c:pt idx="1006">
                  <c:v>6.253553233457386E-2</c:v>
                </c:pt>
                <c:pt idx="1007">
                  <c:v>6.9599995640108173E-2</c:v>
                </c:pt>
                <c:pt idx="1008">
                  <c:v>7.1065394308067645E-2</c:v>
                </c:pt>
                <c:pt idx="1009">
                  <c:v>6.6512516864305787E-2</c:v>
                </c:pt>
                <c:pt idx="1010">
                  <c:v>6.1889481107295918E-2</c:v>
                </c:pt>
                <c:pt idx="1011">
                  <c:v>5.7609131787595386E-2</c:v>
                </c:pt>
                <c:pt idx="1012">
                  <c:v>6.5861575960397684E-2</c:v>
                </c:pt>
                <c:pt idx="1013">
                  <c:v>5.7527269726084532E-2</c:v>
                </c:pt>
                <c:pt idx="1014">
                  <c:v>5.3938753170179994E-2</c:v>
                </c:pt>
                <c:pt idx="1015">
                  <c:v>5.4033240199055449E-2</c:v>
                </c:pt>
                <c:pt idx="1016">
                  <c:v>4.1748317381687959E-2</c:v>
                </c:pt>
                <c:pt idx="1017">
                  <c:v>5.0405687145618668E-2</c:v>
                </c:pt>
                <c:pt idx="1018">
                  <c:v>5.2903846377661504E-2</c:v>
                </c:pt>
                <c:pt idx="1019">
                  <c:v>5.2040550867602342E-2</c:v>
                </c:pt>
                <c:pt idx="1020">
                  <c:v>5.1811445402572001E-2</c:v>
                </c:pt>
                <c:pt idx="1021">
                  <c:v>5.1251299505464615E-2</c:v>
                </c:pt>
                <c:pt idx="1022">
                  <c:v>5.1928728805890917E-2</c:v>
                </c:pt>
                <c:pt idx="1023">
                  <c:v>5.3732717501446987E-2</c:v>
                </c:pt>
                <c:pt idx="1024">
                  <c:v>5.3817659106794376E-2</c:v>
                </c:pt>
                <c:pt idx="1025">
                  <c:v>5.4805993199430143E-2</c:v>
                </c:pt>
                <c:pt idx="1026">
                  <c:v>6.6506362286870097E-2</c:v>
                </c:pt>
                <c:pt idx="1027">
                  <c:v>6.8775270436868693E-2</c:v>
                </c:pt>
                <c:pt idx="1028">
                  <c:v>8.2915107802491256E-2</c:v>
                </c:pt>
                <c:pt idx="1029">
                  <c:v>8.4193909990960075E-2</c:v>
                </c:pt>
                <c:pt idx="1030">
                  <c:v>7.4286421308373984E-2</c:v>
                </c:pt>
                <c:pt idx="1031">
                  <c:v>7.8444377953944294E-2</c:v>
                </c:pt>
                <c:pt idx="1032">
                  <c:v>7.0301511002717143E-2</c:v>
                </c:pt>
                <c:pt idx="1033">
                  <c:v>7.8847003766636906E-2</c:v>
                </c:pt>
                <c:pt idx="1034">
                  <c:v>7.7691421712666603E-2</c:v>
                </c:pt>
                <c:pt idx="1035">
                  <c:v>6.7394393275104464E-2</c:v>
                </c:pt>
                <c:pt idx="1036">
                  <c:v>6.3217105494329046E-2</c:v>
                </c:pt>
                <c:pt idx="1037">
                  <c:v>4.0708525863681948E-2</c:v>
                </c:pt>
                <c:pt idx="1038">
                  <c:v>4.2286205935165487E-2</c:v>
                </c:pt>
                <c:pt idx="1039">
                  <c:v>3.8500119133390263E-2</c:v>
                </c:pt>
                <c:pt idx="1040">
                  <c:v>2.8120996440050793E-2</c:v>
                </c:pt>
                <c:pt idx="1041">
                  <c:v>3.7513081573853455E-2</c:v>
                </c:pt>
                <c:pt idx="1042">
                  <c:v>3.4952183017435065E-2</c:v>
                </c:pt>
                <c:pt idx="1043">
                  <c:v>3.6721859417262095E-2</c:v>
                </c:pt>
                <c:pt idx="1044">
                  <c:v>3.9832845710229499E-2</c:v>
                </c:pt>
                <c:pt idx="1045">
                  <c:v>4.5212309950763307E-2</c:v>
                </c:pt>
                <c:pt idx="1046">
                  <c:v>4.3268435179758896E-2</c:v>
                </c:pt>
                <c:pt idx="1047">
                  <c:v>4.0751910893735074E-2</c:v>
                </c:pt>
                <c:pt idx="1048">
                  <c:v>4.3141560444322206E-2</c:v>
                </c:pt>
                <c:pt idx="1049">
                  <c:v>3.7190596182213209E-2</c:v>
                </c:pt>
                <c:pt idx="1050">
                  <c:v>4.2970402888368883E-2</c:v>
                </c:pt>
                <c:pt idx="1051">
                  <c:v>5.6267155842553707E-2</c:v>
                </c:pt>
                <c:pt idx="1052">
                  <c:v>6.8080225610950756E-2</c:v>
                </c:pt>
                <c:pt idx="1053">
                  <c:v>6.2588575758698528E-2</c:v>
                </c:pt>
                <c:pt idx="1054">
                  <c:v>5.5851495773332899E-2</c:v>
                </c:pt>
                <c:pt idx="1055">
                  <c:v>5.1648884491144922E-2</c:v>
                </c:pt>
                <c:pt idx="1056">
                  <c:v>3.8967003312343616E-2</c:v>
                </c:pt>
                <c:pt idx="1057">
                  <c:v>4.2379406291868656E-2</c:v>
                </c:pt>
                <c:pt idx="1058">
                  <c:v>4.4499078927910246E-2</c:v>
                </c:pt>
                <c:pt idx="1059">
                  <c:v>3.6422631713489001E-2</c:v>
                </c:pt>
                <c:pt idx="1060">
                  <c:v>3.5629922698948352E-2</c:v>
                </c:pt>
                <c:pt idx="1061">
                  <c:v>3.1967281632807383E-2</c:v>
                </c:pt>
                <c:pt idx="1062">
                  <c:v>3.2045533481084701E-2</c:v>
                </c:pt>
                <c:pt idx="1063">
                  <c:v>3.0901923479052254E-2</c:v>
                </c:pt>
                <c:pt idx="1064">
                  <c:v>3.658710048991598E-2</c:v>
                </c:pt>
                <c:pt idx="1065">
                  <c:v>4.069720183678658E-2</c:v>
                </c:pt>
                <c:pt idx="1066">
                  <c:v>3.8216616198700704E-2</c:v>
                </c:pt>
                <c:pt idx="1067">
                  <c:v>4.010716878377267E-2</c:v>
                </c:pt>
                <c:pt idx="1068">
                  <c:v>4.5100367509020141E-2</c:v>
                </c:pt>
                <c:pt idx="1069">
                  <c:v>3.8819600440433331E-2</c:v>
                </c:pt>
                <c:pt idx="1070">
                  <c:v>4.3351271767521203E-2</c:v>
                </c:pt>
                <c:pt idx="1071">
                  <c:v>4.2985490474729063E-2</c:v>
                </c:pt>
                <c:pt idx="1072">
                  <c:v>3.7588643524948825E-2</c:v>
                </c:pt>
                <c:pt idx="1073">
                  <c:v>3.8162001295966558E-2</c:v>
                </c:pt>
                <c:pt idx="1074">
                  <c:v>3.2271067020345157E-2</c:v>
                </c:pt>
                <c:pt idx="1075">
                  <c:v>3.537488820170815E-2</c:v>
                </c:pt>
                <c:pt idx="1076">
                  <c:v>2.628342833440972E-2</c:v>
                </c:pt>
                <c:pt idx="1077">
                  <c:v>2.3838892370214651E-2</c:v>
                </c:pt>
                <c:pt idx="1078">
                  <c:v>2.2810099479208749E-2</c:v>
                </c:pt>
                <c:pt idx="1079">
                  <c:v>2.2706510050881958E-2</c:v>
                </c:pt>
                <c:pt idx="1080">
                  <c:v>2.4817868524595246E-2</c:v>
                </c:pt>
                <c:pt idx="1081">
                  <c:v>2.5186272872015695E-2</c:v>
                </c:pt>
                <c:pt idx="1082">
                  <c:v>2.5654684423758088E-2</c:v>
                </c:pt>
                <c:pt idx="1083">
                  <c:v>2.2297655254755078E-2</c:v>
                </c:pt>
                <c:pt idx="1084">
                  <c:v>2.7786636593911063E-2</c:v>
                </c:pt>
                <c:pt idx="1085">
                  <c:v>2.5151620935078667E-2</c:v>
                </c:pt>
                <c:pt idx="1086">
                  <c:v>2.9902545146283859E-2</c:v>
                </c:pt>
                <c:pt idx="1087">
                  <c:v>2.4953252713276121E-2</c:v>
                </c:pt>
                <c:pt idx="1088">
                  <c:v>2.6708115092379484E-2</c:v>
                </c:pt>
                <c:pt idx="1089">
                  <c:v>3.2670364247156219E-2</c:v>
                </c:pt>
                <c:pt idx="1090">
                  <c:v>3.1807931948974397E-2</c:v>
                </c:pt>
                <c:pt idx="1091">
                  <c:v>3.9410882566334592E-2</c:v>
                </c:pt>
                <c:pt idx="1092">
                  <c:v>3.4690122608632641E-2</c:v>
                </c:pt>
                <c:pt idx="1093">
                  <c:v>3.4730623391364179E-2</c:v>
                </c:pt>
                <c:pt idx="1094">
                  <c:v>2.4672861850617275E-2</c:v>
                </c:pt>
                <c:pt idx="1095">
                  <c:v>1.8531317184693329E-2</c:v>
                </c:pt>
                <c:pt idx="1096">
                  <c:v>1.3260095533587486E-2</c:v>
                </c:pt>
                <c:pt idx="1097">
                  <c:v>1.3274191257391427E-2</c:v>
                </c:pt>
                <c:pt idx="1098">
                  <c:v>1.7781473281771459E-2</c:v>
                </c:pt>
                <c:pt idx="1099">
                  <c:v>2.0048160232741363E-2</c:v>
                </c:pt>
                <c:pt idx="1100">
                  <c:v>1.9820306007459636E-2</c:v>
                </c:pt>
                <c:pt idx="1101">
                  <c:v>1.3883058480631981E-2</c:v>
                </c:pt>
                <c:pt idx="1102">
                  <c:v>1.3714896788597161E-2</c:v>
                </c:pt>
                <c:pt idx="1103">
                  <c:v>1.0623737343888712E-2</c:v>
                </c:pt>
                <c:pt idx="1104">
                  <c:v>1.4932744164616171E-2</c:v>
                </c:pt>
                <c:pt idx="1105">
                  <c:v>1.6896723994528032E-2</c:v>
                </c:pt>
                <c:pt idx="1106">
                  <c:v>1.6276720176699212E-2</c:v>
                </c:pt>
                <c:pt idx="1107">
                  <c:v>2.166929908474409E-2</c:v>
                </c:pt>
                <c:pt idx="1108">
                  <c:v>2.1306803577962215E-2</c:v>
                </c:pt>
                <c:pt idx="1109">
                  <c:v>2.3540868419996828E-2</c:v>
                </c:pt>
                <c:pt idx="1110">
                  <c:v>2.4699787869225536E-2</c:v>
                </c:pt>
                <c:pt idx="1111">
                  <c:v>1.8197768004118754E-2</c:v>
                </c:pt>
                <c:pt idx="1112">
                  <c:v>1.5887844832183994E-2</c:v>
                </c:pt>
                <c:pt idx="1113">
                  <c:v>1.1349713544294064E-2</c:v>
                </c:pt>
                <c:pt idx="1114">
                  <c:v>1.0175756226996827E-2</c:v>
                </c:pt>
                <c:pt idx="1115">
                  <c:v>1.4897314231871184E-2</c:v>
                </c:pt>
                <c:pt idx="1116">
                  <c:v>2.3777905141759287E-2</c:v>
                </c:pt>
                <c:pt idx="1117">
                  <c:v>2.373158312895695E-2</c:v>
                </c:pt>
                <c:pt idx="1118">
                  <c:v>2.2755187988654745E-2</c:v>
                </c:pt>
                <c:pt idx="1119">
                  <c:v>2.0620182445707423E-2</c:v>
                </c:pt>
                <c:pt idx="1120">
                  <c:v>1.4450094239634842E-2</c:v>
                </c:pt>
                <c:pt idx="1121">
                  <c:v>1.8470083343729977E-2</c:v>
                </c:pt>
                <c:pt idx="1122">
                  <c:v>1.7243402195652801E-2</c:v>
                </c:pt>
                <c:pt idx="1123">
                  <c:v>2.5551386642099286E-2</c:v>
                </c:pt>
                <c:pt idx="1124">
                  <c:v>2.7517286437755886E-2</c:v>
                </c:pt>
                <c:pt idx="1125">
                  <c:v>2.8619417701377204E-2</c:v>
                </c:pt>
                <c:pt idx="1126">
                  <c:v>3.4966446230256146E-2</c:v>
                </c:pt>
                <c:pt idx="1127">
                  <c:v>2.5252143604930478E-2</c:v>
                </c:pt>
                <c:pt idx="1128">
                  <c:v>1.9061146171456152E-2</c:v>
                </c:pt>
                <c:pt idx="1129">
                  <c:v>1.8731166714768075E-2</c:v>
                </c:pt>
                <c:pt idx="1130">
                  <c:v>1.3007697128628409E-2</c:v>
                </c:pt>
                <c:pt idx="1131">
                  <c:v>2.0196926081831289E-2</c:v>
                </c:pt>
                <c:pt idx="1132">
                  <c:v>2.9683420730315446E-2</c:v>
                </c:pt>
                <c:pt idx="1133">
                  <c:v>2.6141144258942157E-2</c:v>
                </c:pt>
                <c:pt idx="1134">
                  <c:v>2.9961547226840274E-2</c:v>
                </c:pt>
                <c:pt idx="1135">
                  <c:v>2.3167215317738001E-2</c:v>
                </c:pt>
                <c:pt idx="1136">
                  <c:v>2.4128121761536184E-2</c:v>
                </c:pt>
                <c:pt idx="1137">
                  <c:v>3.7543115557995506E-2</c:v>
                </c:pt>
                <c:pt idx="1138">
                  <c:v>3.8398287651408194E-2</c:v>
                </c:pt>
                <c:pt idx="1139">
                  <c:v>4.3475107613127589E-2</c:v>
                </c:pt>
                <c:pt idx="1140">
                  <c:v>3.5466568246075476E-2</c:v>
                </c:pt>
                <c:pt idx="1141">
                  <c:v>2.6919916897989497E-2</c:v>
                </c:pt>
                <c:pt idx="1142">
                  <c:v>2.5449544094936733E-2</c:v>
                </c:pt>
                <c:pt idx="1143">
                  <c:v>3.1842559244159414E-2</c:v>
                </c:pt>
                <c:pt idx="1144">
                  <c:v>3.1587721149637725E-2</c:v>
                </c:pt>
                <c:pt idx="1145">
                  <c:v>2.7625713967866679E-2</c:v>
                </c:pt>
                <c:pt idx="1146">
                  <c:v>2.8642912261115722E-2</c:v>
                </c:pt>
                <c:pt idx="1147">
                  <c:v>1.8803735625865667E-2</c:v>
                </c:pt>
                <c:pt idx="1148">
                  <c:v>2.0632612227068192E-2</c:v>
                </c:pt>
                <c:pt idx="1149">
                  <c:v>1.8776629727741162E-2</c:v>
                </c:pt>
                <c:pt idx="1150">
                  <c:v>2.1491974425832748E-2</c:v>
                </c:pt>
                <c:pt idx="1151">
                  <c:v>2.4786549763630726E-2</c:v>
                </c:pt>
                <c:pt idx="1152">
                  <c:v>2.3164960164158001E-2</c:v>
                </c:pt>
                <c:pt idx="1153">
                  <c:v>2.5580230345968267E-2</c:v>
                </c:pt>
                <c:pt idx="1154">
                  <c:v>3.6526130424071337E-2</c:v>
                </c:pt>
                <c:pt idx="1155">
                  <c:v>4.0391280974877951E-2</c:v>
                </c:pt>
                <c:pt idx="1156">
                  <c:v>4.1543202379676639E-2</c:v>
                </c:pt>
                <c:pt idx="1157">
                  <c:v>4.5021662799884496E-2</c:v>
                </c:pt>
                <c:pt idx="1158">
                  <c:v>4.7587202957069447E-2</c:v>
                </c:pt>
                <c:pt idx="1159">
                  <c:v>6.1568794631955359E-2</c:v>
                </c:pt>
                <c:pt idx="1160">
                  <c:v>7.5064684882588495E-2</c:v>
                </c:pt>
                <c:pt idx="1161">
                  <c:v>8.4051406693136807E-2</c:v>
                </c:pt>
                <c:pt idx="1162">
                  <c:v>7.0171895217698621E-2</c:v>
                </c:pt>
              </c:numCache>
            </c:numRef>
          </c:val>
          <c:extLst>
            <c:ext xmlns:c16="http://schemas.microsoft.com/office/drawing/2014/chart" uri="{C3380CC4-5D6E-409C-BE32-E72D297353CC}">
              <c16:uniqueId val="{00000003-2B5F-4852-990D-D4FC3BD1DE07}"/>
            </c:ext>
          </c:extLst>
        </c:ser>
        <c:ser>
          <c:idx val="3"/>
          <c:order val="5"/>
          <c:tx>
            <c:strRef>
              <c:f>'Finansiel stressindikator'!$E$7</c:f>
              <c:strCache>
                <c:ptCount val="1"/>
                <c:pt idx="0">
                  <c:v>Aktiemarkedet</c:v>
                </c:pt>
              </c:strCache>
            </c:strRef>
          </c:tx>
          <c:spPr>
            <a:solidFill>
              <a:schemeClr val="accent5"/>
            </a:solidFill>
            <a:ln>
              <a:noFill/>
            </a:ln>
          </c:spPr>
          <c:cat>
            <c:numRef>
              <c:f>'Finansiel stressindikator'!$A$8:$A$1170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'Finansiel stressindikator'!$E$8:$E$1170</c:f>
              <c:numCache>
                <c:formatCode>0,000</c:formatCode>
                <c:ptCount val="1163"/>
                <c:pt idx="0">
                  <c:v>0.12401478132106869</c:v>
                </c:pt>
                <c:pt idx="1">
                  <c:v>0.1282798415393496</c:v>
                </c:pt>
                <c:pt idx="2">
                  <c:v>0.13574717916161366</c:v>
                </c:pt>
                <c:pt idx="3">
                  <c:v>0.14477175832531403</c:v>
                </c:pt>
                <c:pt idx="4">
                  <c:v>0.14758625310972809</c:v>
                </c:pt>
                <c:pt idx="5">
                  <c:v>0.1473904672643726</c:v>
                </c:pt>
                <c:pt idx="6">
                  <c:v>0.13604038246890951</c:v>
                </c:pt>
                <c:pt idx="7">
                  <c:v>0.14199939780977333</c:v>
                </c:pt>
                <c:pt idx="8">
                  <c:v>0.14810387933969796</c:v>
                </c:pt>
                <c:pt idx="9">
                  <c:v>0.14346235027044529</c:v>
                </c:pt>
                <c:pt idx="10">
                  <c:v>0.15376038944304454</c:v>
                </c:pt>
                <c:pt idx="11">
                  <c:v>0.14506614151995459</c:v>
                </c:pt>
                <c:pt idx="12">
                  <c:v>0.12998865317543792</c:v>
                </c:pt>
                <c:pt idx="13">
                  <c:v>0.12918163945468911</c:v>
                </c:pt>
                <c:pt idx="14">
                  <c:v>0.11624349923766611</c:v>
                </c:pt>
                <c:pt idx="15">
                  <c:v>0.11798061042973362</c:v>
                </c:pt>
                <c:pt idx="16">
                  <c:v>0.11805309709023395</c:v>
                </c:pt>
                <c:pt idx="17">
                  <c:v>0.11686901624296228</c:v>
                </c:pt>
                <c:pt idx="18">
                  <c:v>0.11738488327168391</c:v>
                </c:pt>
                <c:pt idx="19">
                  <c:v>0.12080370931478895</c:v>
                </c:pt>
                <c:pt idx="20">
                  <c:v>0.11645546072035128</c:v>
                </c:pt>
                <c:pt idx="21">
                  <c:v>0.11380139108158344</c:v>
                </c:pt>
                <c:pt idx="22">
                  <c:v>0.11479644772036232</c:v>
                </c:pt>
                <c:pt idx="23">
                  <c:v>9.626299692086672E-2</c:v>
                </c:pt>
                <c:pt idx="24">
                  <c:v>8.598745713824256E-2</c:v>
                </c:pt>
                <c:pt idx="25">
                  <c:v>7.297693387637455E-2</c:v>
                </c:pt>
                <c:pt idx="26">
                  <c:v>6.6198973608319861E-2</c:v>
                </c:pt>
                <c:pt idx="27">
                  <c:v>5.8902652966375979E-2</c:v>
                </c:pt>
                <c:pt idx="28">
                  <c:v>6.7659765491540999E-2</c:v>
                </c:pt>
                <c:pt idx="29">
                  <c:v>7.2340661050016575E-2</c:v>
                </c:pt>
                <c:pt idx="30">
                  <c:v>7.1530482169756437E-2</c:v>
                </c:pt>
                <c:pt idx="31">
                  <c:v>7.0104242775819794E-2</c:v>
                </c:pt>
                <c:pt idx="32">
                  <c:v>7.5755398974835353E-2</c:v>
                </c:pt>
                <c:pt idx="33">
                  <c:v>7.808561130891209E-2</c:v>
                </c:pt>
                <c:pt idx="34">
                  <c:v>7.2089591950219148E-2</c:v>
                </c:pt>
                <c:pt idx="35">
                  <c:v>8.2358306682627461E-2</c:v>
                </c:pt>
                <c:pt idx="36">
                  <c:v>8.591655265624161E-2</c:v>
                </c:pt>
                <c:pt idx="37">
                  <c:v>8.4655911009598697E-2</c:v>
                </c:pt>
                <c:pt idx="38">
                  <c:v>9.2188798906968142E-2</c:v>
                </c:pt>
                <c:pt idx="39">
                  <c:v>9.1221705942488795E-2</c:v>
                </c:pt>
                <c:pt idx="40">
                  <c:v>7.8893400207853265E-2</c:v>
                </c:pt>
                <c:pt idx="41">
                  <c:v>8.2511705458373136E-2</c:v>
                </c:pt>
                <c:pt idx="42">
                  <c:v>7.241575851833551E-2</c:v>
                </c:pt>
                <c:pt idx="43">
                  <c:v>6.069880367109106E-2</c:v>
                </c:pt>
                <c:pt idx="44">
                  <c:v>5.5106769173592959E-2</c:v>
                </c:pt>
                <c:pt idx="45">
                  <c:v>4.1362889793091301E-2</c:v>
                </c:pt>
                <c:pt idx="46">
                  <c:v>4.7664621906366354E-2</c:v>
                </c:pt>
                <c:pt idx="47">
                  <c:v>5.6726974252249873E-2</c:v>
                </c:pt>
                <c:pt idx="48">
                  <c:v>5.5935113347044013E-2</c:v>
                </c:pt>
                <c:pt idx="49">
                  <c:v>6.0826105048680593E-2</c:v>
                </c:pt>
                <c:pt idx="50">
                  <c:v>5.4712998355207654E-2</c:v>
                </c:pt>
                <c:pt idx="51">
                  <c:v>5.1361414720717272E-2</c:v>
                </c:pt>
                <c:pt idx="52">
                  <c:v>5.8219056225646951E-2</c:v>
                </c:pt>
                <c:pt idx="53">
                  <c:v>5.59061478911798E-2</c:v>
                </c:pt>
                <c:pt idx="54">
                  <c:v>5.6047373684604704E-2</c:v>
                </c:pt>
                <c:pt idx="55">
                  <c:v>4.8366371183327733E-2</c:v>
                </c:pt>
                <c:pt idx="56">
                  <c:v>3.7540203345594304E-2</c:v>
                </c:pt>
                <c:pt idx="57">
                  <c:v>3.1838364246603093E-2</c:v>
                </c:pt>
                <c:pt idx="58">
                  <c:v>2.8324390940784303E-2</c:v>
                </c:pt>
                <c:pt idx="59">
                  <c:v>3.1912226264487635E-2</c:v>
                </c:pt>
                <c:pt idx="60">
                  <c:v>3.3673618553743921E-2</c:v>
                </c:pt>
                <c:pt idx="61">
                  <c:v>4.0519596657774909E-2</c:v>
                </c:pt>
                <c:pt idx="62">
                  <c:v>4.2821335443691502E-2</c:v>
                </c:pt>
                <c:pt idx="63">
                  <c:v>4.4579877239643642E-2</c:v>
                </c:pt>
                <c:pt idx="64">
                  <c:v>4.4583629148643104E-2</c:v>
                </c:pt>
                <c:pt idx="65">
                  <c:v>4.1698342355513E-2</c:v>
                </c:pt>
                <c:pt idx="66">
                  <c:v>4.1968015013201174E-2</c:v>
                </c:pt>
                <c:pt idx="67">
                  <c:v>3.8596890111108881E-2</c:v>
                </c:pt>
                <c:pt idx="68">
                  <c:v>4.2280298730781346E-2</c:v>
                </c:pt>
                <c:pt idx="69">
                  <c:v>4.2734261733572684E-2</c:v>
                </c:pt>
                <c:pt idx="70">
                  <c:v>3.7280362323374824E-2</c:v>
                </c:pt>
                <c:pt idx="71">
                  <c:v>3.4790726513411134E-2</c:v>
                </c:pt>
                <c:pt idx="72">
                  <c:v>3.3264573904233111E-2</c:v>
                </c:pt>
                <c:pt idx="73">
                  <c:v>3.1675204225099438E-2</c:v>
                </c:pt>
                <c:pt idx="74">
                  <c:v>2.94962298746155E-2</c:v>
                </c:pt>
                <c:pt idx="75">
                  <c:v>2.8180835730053925E-2</c:v>
                </c:pt>
                <c:pt idx="76">
                  <c:v>1.9744926573377081E-2</c:v>
                </c:pt>
                <c:pt idx="77">
                  <c:v>1.3762513641029608E-2</c:v>
                </c:pt>
                <c:pt idx="78">
                  <c:v>1.4753074900978436E-2</c:v>
                </c:pt>
                <c:pt idx="79">
                  <c:v>1.6569675021112097E-2</c:v>
                </c:pt>
                <c:pt idx="80">
                  <c:v>2.0220613588219027E-2</c:v>
                </c:pt>
                <c:pt idx="81">
                  <c:v>2.3889458364895665E-2</c:v>
                </c:pt>
                <c:pt idx="82">
                  <c:v>2.3502245220709539E-2</c:v>
                </c:pt>
                <c:pt idx="83">
                  <c:v>2.2595101894954544E-2</c:v>
                </c:pt>
                <c:pt idx="84">
                  <c:v>1.9951092113108929E-2</c:v>
                </c:pt>
                <c:pt idx="85">
                  <c:v>1.5918381785299546E-2</c:v>
                </c:pt>
                <c:pt idx="86">
                  <c:v>1.5591420803296554E-2</c:v>
                </c:pt>
                <c:pt idx="87">
                  <c:v>1.3327286952216803E-2</c:v>
                </c:pt>
                <c:pt idx="88">
                  <c:v>1.2753314783144341E-2</c:v>
                </c:pt>
                <c:pt idx="89">
                  <c:v>1.5500665812710982E-2</c:v>
                </c:pt>
                <c:pt idx="90">
                  <c:v>1.6718596454512836E-2</c:v>
                </c:pt>
                <c:pt idx="91">
                  <c:v>2.2511966892488532E-2</c:v>
                </c:pt>
                <c:pt idx="92">
                  <c:v>3.1097632565504373E-2</c:v>
                </c:pt>
                <c:pt idx="93">
                  <c:v>3.701184388545091E-2</c:v>
                </c:pt>
                <c:pt idx="94">
                  <c:v>3.8396267287074959E-2</c:v>
                </c:pt>
                <c:pt idx="95">
                  <c:v>3.3366272616680862E-2</c:v>
                </c:pt>
                <c:pt idx="96">
                  <c:v>2.4527396842592416E-2</c:v>
                </c:pt>
                <c:pt idx="97">
                  <c:v>1.8662421094830389E-2</c:v>
                </c:pt>
                <c:pt idx="98">
                  <c:v>1.9421710328752277E-2</c:v>
                </c:pt>
                <c:pt idx="99">
                  <c:v>2.3555785436962344E-2</c:v>
                </c:pt>
                <c:pt idx="100">
                  <c:v>2.5233022987261489E-2</c:v>
                </c:pt>
                <c:pt idx="101">
                  <c:v>2.1706531499550905E-2</c:v>
                </c:pt>
                <c:pt idx="102">
                  <c:v>1.9825597506758393E-2</c:v>
                </c:pt>
                <c:pt idx="103">
                  <c:v>1.5073470715483487E-2</c:v>
                </c:pt>
                <c:pt idx="104">
                  <c:v>1.3175274931565947E-2</c:v>
                </c:pt>
                <c:pt idx="105">
                  <c:v>1.6915978001164879E-2</c:v>
                </c:pt>
                <c:pt idx="106">
                  <c:v>1.4910510164085632E-2</c:v>
                </c:pt>
                <c:pt idx="107">
                  <c:v>1.42687493214951E-2</c:v>
                </c:pt>
                <c:pt idx="108">
                  <c:v>1.3463348884163593E-2</c:v>
                </c:pt>
                <c:pt idx="109">
                  <c:v>9.9597364271104879E-3</c:v>
                </c:pt>
                <c:pt idx="110">
                  <c:v>1.0005705238704225E-2</c:v>
                </c:pt>
                <c:pt idx="111">
                  <c:v>1.1184147666215345E-2</c:v>
                </c:pt>
                <c:pt idx="112">
                  <c:v>1.3275750224988742E-2</c:v>
                </c:pt>
                <c:pt idx="113">
                  <c:v>1.3754165365089449E-2</c:v>
                </c:pt>
                <c:pt idx="114">
                  <c:v>1.7782476006336832E-2</c:v>
                </c:pt>
                <c:pt idx="115">
                  <c:v>1.6889679767916749E-2</c:v>
                </c:pt>
                <c:pt idx="116">
                  <c:v>1.5970182840844484E-2</c:v>
                </c:pt>
                <c:pt idx="117">
                  <c:v>1.6344278106939152E-2</c:v>
                </c:pt>
                <c:pt idx="118">
                  <c:v>2.3925575738200224E-2</c:v>
                </c:pt>
                <c:pt idx="119">
                  <c:v>3.109699892633409E-2</c:v>
                </c:pt>
                <c:pt idx="120">
                  <c:v>3.6677141997549012E-2</c:v>
                </c:pt>
                <c:pt idx="121">
                  <c:v>3.709090193873868E-2</c:v>
                </c:pt>
                <c:pt idx="122">
                  <c:v>2.6832457758704142E-2</c:v>
                </c:pt>
                <c:pt idx="123">
                  <c:v>1.9664655725289283E-2</c:v>
                </c:pt>
                <c:pt idx="124">
                  <c:v>1.5267658584193291E-2</c:v>
                </c:pt>
                <c:pt idx="125">
                  <c:v>1.6669829883516722E-2</c:v>
                </c:pt>
                <c:pt idx="126">
                  <c:v>1.486767284773142E-2</c:v>
                </c:pt>
                <c:pt idx="127">
                  <c:v>1.6666528250696453E-2</c:v>
                </c:pt>
                <c:pt idx="128">
                  <c:v>1.7825720404317409E-2</c:v>
                </c:pt>
                <c:pt idx="129">
                  <c:v>1.4935864538254191E-2</c:v>
                </c:pt>
                <c:pt idx="130">
                  <c:v>1.8418013883330236E-2</c:v>
                </c:pt>
                <c:pt idx="131">
                  <c:v>1.5447866379653051E-2</c:v>
                </c:pt>
                <c:pt idx="132">
                  <c:v>1.202098481579981E-2</c:v>
                </c:pt>
                <c:pt idx="133">
                  <c:v>1.548775930275623E-2</c:v>
                </c:pt>
                <c:pt idx="134">
                  <c:v>1.430821176412243E-2</c:v>
                </c:pt>
                <c:pt idx="135">
                  <c:v>1.8018553825160398E-2</c:v>
                </c:pt>
                <c:pt idx="136">
                  <c:v>2.0879646780667834E-2</c:v>
                </c:pt>
                <c:pt idx="137">
                  <c:v>1.7579635866941997E-2</c:v>
                </c:pt>
                <c:pt idx="138">
                  <c:v>1.4817312018244013E-2</c:v>
                </c:pt>
                <c:pt idx="139">
                  <c:v>1.1226591629547117E-2</c:v>
                </c:pt>
                <c:pt idx="140">
                  <c:v>7.8098647131831476E-3</c:v>
                </c:pt>
                <c:pt idx="141">
                  <c:v>8.3960277665167098E-3</c:v>
                </c:pt>
                <c:pt idx="142">
                  <c:v>1.2552613386207407E-2</c:v>
                </c:pt>
                <c:pt idx="143">
                  <c:v>2.0459638788643583E-2</c:v>
                </c:pt>
                <c:pt idx="144">
                  <c:v>2.7447564844801885E-2</c:v>
                </c:pt>
                <c:pt idx="145">
                  <c:v>3.1762130737758312E-2</c:v>
                </c:pt>
                <c:pt idx="146">
                  <c:v>2.7428717841143625E-2</c:v>
                </c:pt>
                <c:pt idx="147">
                  <c:v>2.1588138513726658E-2</c:v>
                </c:pt>
                <c:pt idx="148">
                  <c:v>1.845977782800548E-2</c:v>
                </c:pt>
                <c:pt idx="149">
                  <c:v>2.239816853814864E-2</c:v>
                </c:pt>
                <c:pt idx="150">
                  <c:v>2.2379620257143171E-2</c:v>
                </c:pt>
                <c:pt idx="151">
                  <c:v>2.0352564345610488E-2</c:v>
                </c:pt>
                <c:pt idx="152">
                  <c:v>1.916629982461018E-2</c:v>
                </c:pt>
                <c:pt idx="153">
                  <c:v>9.3990274116371314E-3</c:v>
                </c:pt>
                <c:pt idx="154">
                  <c:v>1.3493278770553457E-2</c:v>
                </c:pt>
                <c:pt idx="155">
                  <c:v>1.5377628678705813E-2</c:v>
                </c:pt>
                <c:pt idx="156">
                  <c:v>1.5453475759884334E-2</c:v>
                </c:pt>
                <c:pt idx="157">
                  <c:v>2.1661415343384297E-2</c:v>
                </c:pt>
                <c:pt idx="158">
                  <c:v>2.1670391867972198E-2</c:v>
                </c:pt>
                <c:pt idx="159">
                  <c:v>2.2466960684142615E-2</c:v>
                </c:pt>
                <c:pt idx="160">
                  <c:v>2.1448317223642627E-2</c:v>
                </c:pt>
                <c:pt idx="161">
                  <c:v>1.622522759052197E-2</c:v>
                </c:pt>
                <c:pt idx="162">
                  <c:v>1.4559967813128308E-2</c:v>
                </c:pt>
                <c:pt idx="163">
                  <c:v>1.417757664037482E-2</c:v>
                </c:pt>
                <c:pt idx="164">
                  <c:v>1.3874048042211901E-2</c:v>
                </c:pt>
                <c:pt idx="165">
                  <c:v>1.4413386997630895E-2</c:v>
                </c:pt>
                <c:pt idx="166">
                  <c:v>1.8911986531290659E-2</c:v>
                </c:pt>
                <c:pt idx="167">
                  <c:v>2.0892483071610988E-2</c:v>
                </c:pt>
                <c:pt idx="168">
                  <c:v>2.2315771309559206E-2</c:v>
                </c:pt>
                <c:pt idx="169">
                  <c:v>2.4108679651731298E-2</c:v>
                </c:pt>
                <c:pt idx="170">
                  <c:v>1.8815536789393572E-2</c:v>
                </c:pt>
                <c:pt idx="171">
                  <c:v>2.0271045952687472E-2</c:v>
                </c:pt>
                <c:pt idx="172">
                  <c:v>1.9522374990461205E-2</c:v>
                </c:pt>
                <c:pt idx="173">
                  <c:v>3.3583745588630642E-2</c:v>
                </c:pt>
                <c:pt idx="174">
                  <c:v>5.011535393022544E-2</c:v>
                </c:pt>
                <c:pt idx="175">
                  <c:v>5.6301313120649246E-2</c:v>
                </c:pt>
                <c:pt idx="176">
                  <c:v>7.0535098713489397E-2</c:v>
                </c:pt>
                <c:pt idx="177">
                  <c:v>6.7510680289432717E-2</c:v>
                </c:pt>
                <c:pt idx="178">
                  <c:v>5.6703039513561156E-2</c:v>
                </c:pt>
                <c:pt idx="179">
                  <c:v>6.3543419045298241E-2</c:v>
                </c:pt>
                <c:pt idx="180">
                  <c:v>5.6009172834438084E-2</c:v>
                </c:pt>
                <c:pt idx="181">
                  <c:v>4.6211425561331509E-2</c:v>
                </c:pt>
                <c:pt idx="182">
                  <c:v>4.7811420056004639E-2</c:v>
                </c:pt>
                <c:pt idx="183">
                  <c:v>3.1858973113949932E-2</c:v>
                </c:pt>
                <c:pt idx="184">
                  <c:v>3.1713340867666175E-2</c:v>
                </c:pt>
                <c:pt idx="185">
                  <c:v>2.9593572690387662E-2</c:v>
                </c:pt>
                <c:pt idx="186">
                  <c:v>2.52473398252255E-2</c:v>
                </c:pt>
                <c:pt idx="187">
                  <c:v>2.6380664146739553E-2</c:v>
                </c:pt>
                <c:pt idx="188">
                  <c:v>2.1465117980817169E-2</c:v>
                </c:pt>
                <c:pt idx="189">
                  <c:v>2.2906629435081868E-2</c:v>
                </c:pt>
                <c:pt idx="190">
                  <c:v>2.28576032330432E-2</c:v>
                </c:pt>
                <c:pt idx="191">
                  <c:v>2.3206940381828627E-2</c:v>
                </c:pt>
                <c:pt idx="192">
                  <c:v>2.392867864724434E-2</c:v>
                </c:pt>
                <c:pt idx="193">
                  <c:v>2.354788574327224E-2</c:v>
                </c:pt>
                <c:pt idx="194">
                  <c:v>2.3256767753892734E-2</c:v>
                </c:pt>
                <c:pt idx="195">
                  <c:v>2.1717653866489509E-2</c:v>
                </c:pt>
                <c:pt idx="196">
                  <c:v>2.7201077683066972E-2</c:v>
                </c:pt>
                <c:pt idx="197">
                  <c:v>3.3342038400000135E-2</c:v>
                </c:pt>
                <c:pt idx="198">
                  <c:v>3.3066164354322386E-2</c:v>
                </c:pt>
                <c:pt idx="199">
                  <c:v>3.3731298466430401E-2</c:v>
                </c:pt>
                <c:pt idx="200">
                  <c:v>2.7029522977707023E-2</c:v>
                </c:pt>
                <c:pt idx="201">
                  <c:v>2.695606394772139E-2</c:v>
                </c:pt>
                <c:pt idx="202">
                  <c:v>2.7639293529814622E-2</c:v>
                </c:pt>
                <c:pt idx="203">
                  <c:v>3.0255001524205336E-2</c:v>
                </c:pt>
                <c:pt idx="204">
                  <c:v>3.1499874830593994E-2</c:v>
                </c:pt>
                <c:pt idx="205">
                  <c:v>2.2716251706101979E-2</c:v>
                </c:pt>
                <c:pt idx="206">
                  <c:v>2.3084703101332676E-2</c:v>
                </c:pt>
                <c:pt idx="207">
                  <c:v>1.8965731133446222E-2</c:v>
                </c:pt>
                <c:pt idx="208">
                  <c:v>1.5195720631461025E-2</c:v>
                </c:pt>
                <c:pt idx="209">
                  <c:v>1.7674503399459876E-2</c:v>
                </c:pt>
                <c:pt idx="210">
                  <c:v>1.723281830918932E-2</c:v>
                </c:pt>
                <c:pt idx="211">
                  <c:v>2.0387995068956295E-2</c:v>
                </c:pt>
                <c:pt idx="212">
                  <c:v>2.1781198423586196E-2</c:v>
                </c:pt>
                <c:pt idx="213">
                  <c:v>2.3123356965315933E-2</c:v>
                </c:pt>
                <c:pt idx="214">
                  <c:v>3.5765678129448752E-2</c:v>
                </c:pt>
                <c:pt idx="215">
                  <c:v>4.6707082016605221E-2</c:v>
                </c:pt>
                <c:pt idx="216">
                  <c:v>5.907221933041315E-2</c:v>
                </c:pt>
                <c:pt idx="217">
                  <c:v>7.0118954929390409E-2</c:v>
                </c:pt>
                <c:pt idx="218">
                  <c:v>6.6819715847376726E-2</c:v>
                </c:pt>
                <c:pt idx="219">
                  <c:v>5.8444998879000482E-2</c:v>
                </c:pt>
                <c:pt idx="220">
                  <c:v>5.3879741724624119E-2</c:v>
                </c:pt>
                <c:pt idx="221">
                  <c:v>4.2959250440847023E-2</c:v>
                </c:pt>
                <c:pt idx="222">
                  <c:v>3.3315299220910997E-2</c:v>
                </c:pt>
                <c:pt idx="223">
                  <c:v>3.2617142957030526E-2</c:v>
                </c:pt>
                <c:pt idx="224">
                  <c:v>2.6158037883650485E-2</c:v>
                </c:pt>
                <c:pt idx="225">
                  <c:v>2.7996284286166278E-2</c:v>
                </c:pt>
                <c:pt idx="226">
                  <c:v>2.9699969636245098E-2</c:v>
                </c:pt>
                <c:pt idx="227">
                  <c:v>2.9187286932243678E-2</c:v>
                </c:pt>
                <c:pt idx="228">
                  <c:v>3.6757579638680503E-2</c:v>
                </c:pt>
                <c:pt idx="229">
                  <c:v>4.0746273492592147E-2</c:v>
                </c:pt>
                <c:pt idx="230">
                  <c:v>3.985021647634418E-2</c:v>
                </c:pt>
                <c:pt idx="231">
                  <c:v>4.0673652376332872E-2</c:v>
                </c:pt>
                <c:pt idx="232">
                  <c:v>3.6727563279754266E-2</c:v>
                </c:pt>
                <c:pt idx="233">
                  <c:v>3.3753016405524694E-2</c:v>
                </c:pt>
                <c:pt idx="234">
                  <c:v>3.3811249565276633E-2</c:v>
                </c:pt>
                <c:pt idx="235">
                  <c:v>4.9064076489167441E-2</c:v>
                </c:pt>
                <c:pt idx="236">
                  <c:v>6.3346773099255876E-2</c:v>
                </c:pt>
                <c:pt idx="237">
                  <c:v>8.527292497607955E-2</c:v>
                </c:pt>
                <c:pt idx="238">
                  <c:v>0.11178689125758028</c:v>
                </c:pt>
                <c:pt idx="239">
                  <c:v>0.12385465614879104</c:v>
                </c:pt>
                <c:pt idx="240">
                  <c:v>0.13272809750062264</c:v>
                </c:pt>
                <c:pt idx="241">
                  <c:v>0.12990897938179757</c:v>
                </c:pt>
                <c:pt idx="242">
                  <c:v>0.12538957221843472</c:v>
                </c:pt>
                <c:pt idx="243">
                  <c:v>0.12208294045346152</c:v>
                </c:pt>
                <c:pt idx="244">
                  <c:v>0.11428366000217108</c:v>
                </c:pt>
                <c:pt idx="245">
                  <c:v>0.10178704692205973</c:v>
                </c:pt>
                <c:pt idx="246">
                  <c:v>8.6007961413083936E-2</c:v>
                </c:pt>
                <c:pt idx="247">
                  <c:v>7.004291195126254E-2</c:v>
                </c:pt>
                <c:pt idx="248">
                  <c:v>7.4076070284461726E-2</c:v>
                </c:pt>
                <c:pt idx="249">
                  <c:v>8.1106889454079165E-2</c:v>
                </c:pt>
                <c:pt idx="250">
                  <c:v>9.0619749959872917E-2</c:v>
                </c:pt>
                <c:pt idx="251">
                  <c:v>0.10369348461817114</c:v>
                </c:pt>
                <c:pt idx="252">
                  <c:v>0.11214394492735212</c:v>
                </c:pt>
                <c:pt idx="253">
                  <c:v>0.12453470691438773</c:v>
                </c:pt>
                <c:pt idx="254">
                  <c:v>0.12862339440411724</c:v>
                </c:pt>
                <c:pt idx="255">
                  <c:v>0.1213729275702552</c:v>
                </c:pt>
                <c:pt idx="256">
                  <c:v>0.10905366151974359</c:v>
                </c:pt>
                <c:pt idx="257">
                  <c:v>8.925773687467195E-2</c:v>
                </c:pt>
                <c:pt idx="258">
                  <c:v>9.2499718579819729E-2</c:v>
                </c:pt>
                <c:pt idx="259">
                  <c:v>0.10134828411608232</c:v>
                </c:pt>
                <c:pt idx="260">
                  <c:v>0.11529347146166215</c:v>
                </c:pt>
                <c:pt idx="261">
                  <c:v>0.14638243945583396</c:v>
                </c:pt>
                <c:pt idx="262">
                  <c:v>0.15797041944294163</c:v>
                </c:pt>
                <c:pt idx="263">
                  <c:v>0.1654179506554104</c:v>
                </c:pt>
                <c:pt idx="264">
                  <c:v>0.1670500541070398</c:v>
                </c:pt>
                <c:pt idx="265">
                  <c:v>0.15585100727825574</c:v>
                </c:pt>
                <c:pt idx="266">
                  <c:v>0.14757469596693057</c:v>
                </c:pt>
                <c:pt idx="267">
                  <c:v>0.13973358656573329</c:v>
                </c:pt>
                <c:pt idx="268">
                  <c:v>0.13209814887052854</c:v>
                </c:pt>
                <c:pt idx="269">
                  <c:v>0.13818110053001209</c:v>
                </c:pt>
                <c:pt idx="270">
                  <c:v>0.13766525014766157</c:v>
                </c:pt>
                <c:pt idx="271">
                  <c:v>0.13820380969113444</c:v>
                </c:pt>
                <c:pt idx="272">
                  <c:v>0.13982702092881547</c:v>
                </c:pt>
                <c:pt idx="273">
                  <c:v>0.12915037466579457</c:v>
                </c:pt>
                <c:pt idx="274">
                  <c:v>0.1287916550194097</c:v>
                </c:pt>
                <c:pt idx="275">
                  <c:v>0.12637492814718321</c:v>
                </c:pt>
                <c:pt idx="276">
                  <c:v>0.11180866354399334</c:v>
                </c:pt>
                <c:pt idx="277">
                  <c:v>0.10097154597616946</c:v>
                </c:pt>
                <c:pt idx="278">
                  <c:v>8.5356211431122028E-2</c:v>
                </c:pt>
                <c:pt idx="279">
                  <c:v>7.5756911905222643E-2</c:v>
                </c:pt>
                <c:pt idx="280">
                  <c:v>7.5816881479304155E-2</c:v>
                </c:pt>
                <c:pt idx="281">
                  <c:v>7.4110971990987817E-2</c:v>
                </c:pt>
                <c:pt idx="282">
                  <c:v>8.0676806508319668E-2</c:v>
                </c:pt>
                <c:pt idx="283">
                  <c:v>8.5446330225086131E-2</c:v>
                </c:pt>
                <c:pt idx="284">
                  <c:v>0.10024978838474335</c:v>
                </c:pt>
                <c:pt idx="285">
                  <c:v>0.1121979776778057</c:v>
                </c:pt>
                <c:pt idx="286">
                  <c:v>0.11854785288662777</c:v>
                </c:pt>
                <c:pt idx="287">
                  <c:v>0.12650432913672993</c:v>
                </c:pt>
                <c:pt idx="288">
                  <c:v>0.11588637446608727</c:v>
                </c:pt>
                <c:pt idx="289">
                  <c:v>0.11477402409202028</c:v>
                </c:pt>
                <c:pt idx="290">
                  <c:v>0.11805846255684657</c:v>
                </c:pt>
                <c:pt idx="291">
                  <c:v>0.11207165608692574</c:v>
                </c:pt>
                <c:pt idx="292">
                  <c:v>0.10898976585444811</c:v>
                </c:pt>
                <c:pt idx="293">
                  <c:v>0.12008178988817692</c:v>
                </c:pt>
                <c:pt idx="294">
                  <c:v>0.13138491953688278</c:v>
                </c:pt>
                <c:pt idx="295">
                  <c:v>0.15402361685622995</c:v>
                </c:pt>
                <c:pt idx="296">
                  <c:v>0.18247318279431124</c:v>
                </c:pt>
                <c:pt idx="297">
                  <c:v>0.19752201481500614</c:v>
                </c:pt>
                <c:pt idx="298">
                  <c:v>0.2061636503253515</c:v>
                </c:pt>
                <c:pt idx="299">
                  <c:v>0.20536933429741616</c:v>
                </c:pt>
                <c:pt idx="300">
                  <c:v>0.20660687117715071</c:v>
                </c:pt>
                <c:pt idx="301">
                  <c:v>0.19391546766962772</c:v>
                </c:pt>
                <c:pt idx="302">
                  <c:v>0.18215354010633228</c:v>
                </c:pt>
                <c:pt idx="303">
                  <c:v>0.17481606874933314</c:v>
                </c:pt>
                <c:pt idx="304">
                  <c:v>0.16763341044647223</c:v>
                </c:pt>
                <c:pt idx="305">
                  <c:v>0.17740795040633126</c:v>
                </c:pt>
                <c:pt idx="306">
                  <c:v>0.18617516873384712</c:v>
                </c:pt>
                <c:pt idx="307">
                  <c:v>0.19982336273137929</c:v>
                </c:pt>
                <c:pt idx="308">
                  <c:v>0.18992536883300687</c:v>
                </c:pt>
                <c:pt idx="309">
                  <c:v>0.16731442134009339</c:v>
                </c:pt>
                <c:pt idx="310">
                  <c:v>0.15814770116611288</c:v>
                </c:pt>
                <c:pt idx="311">
                  <c:v>0.14430422505975934</c:v>
                </c:pt>
                <c:pt idx="312">
                  <c:v>0.15180557894621183</c:v>
                </c:pt>
                <c:pt idx="313">
                  <c:v>0.16004442136008412</c:v>
                </c:pt>
                <c:pt idx="314">
                  <c:v>0.15743011469677876</c:v>
                </c:pt>
                <c:pt idx="315">
                  <c:v>0.15452061088025551</c:v>
                </c:pt>
                <c:pt idx="316">
                  <c:v>0.15270289031125903</c:v>
                </c:pt>
                <c:pt idx="317">
                  <c:v>0.16248076978427928</c:v>
                </c:pt>
                <c:pt idx="318">
                  <c:v>0.17494584616248324</c:v>
                </c:pt>
                <c:pt idx="319">
                  <c:v>0.18805676558665457</c:v>
                </c:pt>
                <c:pt idx="320">
                  <c:v>0.20054828016474732</c:v>
                </c:pt>
                <c:pt idx="321">
                  <c:v>0.19604394192765737</c:v>
                </c:pt>
                <c:pt idx="322">
                  <c:v>0.19026749296818241</c:v>
                </c:pt>
                <c:pt idx="323">
                  <c:v>0.1893511751015472</c:v>
                </c:pt>
                <c:pt idx="324">
                  <c:v>0.17748364454414373</c:v>
                </c:pt>
                <c:pt idx="325">
                  <c:v>0.18060814649455001</c:v>
                </c:pt>
                <c:pt idx="326">
                  <c:v>0.17965887339695055</c:v>
                </c:pt>
                <c:pt idx="327">
                  <c:v>0.17290162917049573</c:v>
                </c:pt>
                <c:pt idx="328">
                  <c:v>0.17909812192779143</c:v>
                </c:pt>
                <c:pt idx="329">
                  <c:v>0.17237698367582729</c:v>
                </c:pt>
                <c:pt idx="330">
                  <c:v>0.16101713558215525</c:v>
                </c:pt>
                <c:pt idx="331">
                  <c:v>0.14786218012628546</c:v>
                </c:pt>
                <c:pt idx="332">
                  <c:v>0.12716872487913877</c:v>
                </c:pt>
                <c:pt idx="333">
                  <c:v>0.11790310853362217</c:v>
                </c:pt>
                <c:pt idx="334">
                  <c:v>0.11310216893157246</c:v>
                </c:pt>
                <c:pt idx="335">
                  <c:v>0.12387576985211492</c:v>
                </c:pt>
                <c:pt idx="336">
                  <c:v>0.13020244678326892</c:v>
                </c:pt>
                <c:pt idx="337">
                  <c:v>0.11673064294923573</c:v>
                </c:pt>
                <c:pt idx="338">
                  <c:v>0.11568960361197388</c:v>
                </c:pt>
                <c:pt idx="339">
                  <c:v>9.9471187959567747E-2</c:v>
                </c:pt>
                <c:pt idx="340">
                  <c:v>0.10465450182701105</c:v>
                </c:pt>
                <c:pt idx="341">
                  <c:v>0.1129467025653639</c:v>
                </c:pt>
                <c:pt idx="342">
                  <c:v>0.11280569720058989</c:v>
                </c:pt>
                <c:pt idx="343">
                  <c:v>0.11737021883897482</c:v>
                </c:pt>
                <c:pt idx="344">
                  <c:v>0.10103000395583517</c:v>
                </c:pt>
                <c:pt idx="345">
                  <c:v>0.10276350317680016</c:v>
                </c:pt>
                <c:pt idx="346">
                  <c:v>9.2542505567333705E-2</c:v>
                </c:pt>
                <c:pt idx="347">
                  <c:v>8.0126933440598097E-2</c:v>
                </c:pt>
                <c:pt idx="348">
                  <c:v>8.5704681384985604E-2</c:v>
                </c:pt>
                <c:pt idx="349">
                  <c:v>8.7059574337204348E-2</c:v>
                </c:pt>
                <c:pt idx="350">
                  <c:v>9.5476632676995118E-2</c:v>
                </c:pt>
                <c:pt idx="351">
                  <c:v>0.10007948391913603</c:v>
                </c:pt>
                <c:pt idx="352">
                  <c:v>9.3523219539167743E-2</c:v>
                </c:pt>
                <c:pt idx="353">
                  <c:v>9.2126881407824907E-2</c:v>
                </c:pt>
                <c:pt idx="354">
                  <c:v>8.494089676890286E-2</c:v>
                </c:pt>
                <c:pt idx="355">
                  <c:v>8.2303208713741499E-2</c:v>
                </c:pt>
                <c:pt idx="356">
                  <c:v>8.7854013880332524E-2</c:v>
                </c:pt>
                <c:pt idx="357">
                  <c:v>8.1868190429591092E-2</c:v>
                </c:pt>
                <c:pt idx="358">
                  <c:v>8.8435082036175824E-2</c:v>
                </c:pt>
                <c:pt idx="359">
                  <c:v>8.3970859453603552E-2</c:v>
                </c:pt>
                <c:pt idx="360">
                  <c:v>7.6079267109833482E-2</c:v>
                </c:pt>
                <c:pt idx="361">
                  <c:v>6.9386646897469789E-2</c:v>
                </c:pt>
                <c:pt idx="362">
                  <c:v>5.6898979260520899E-2</c:v>
                </c:pt>
                <c:pt idx="363">
                  <c:v>6.7498505318235022E-2</c:v>
                </c:pt>
                <c:pt idx="364">
                  <c:v>7.3588513298329883E-2</c:v>
                </c:pt>
                <c:pt idx="365">
                  <c:v>8.1053479019024183E-2</c:v>
                </c:pt>
                <c:pt idx="366">
                  <c:v>8.4429648781299688E-2</c:v>
                </c:pt>
                <c:pt idx="367">
                  <c:v>8.2764631247937731E-2</c:v>
                </c:pt>
                <c:pt idx="368">
                  <c:v>8.7503606523361629E-2</c:v>
                </c:pt>
                <c:pt idx="369">
                  <c:v>8.0350177366748862E-2</c:v>
                </c:pt>
                <c:pt idx="370">
                  <c:v>8.4550918160288105E-2</c:v>
                </c:pt>
                <c:pt idx="371">
                  <c:v>8.4876517346490751E-2</c:v>
                </c:pt>
                <c:pt idx="372">
                  <c:v>7.3770241426666661E-2</c:v>
                </c:pt>
                <c:pt idx="373">
                  <c:v>7.5158975636304942E-2</c:v>
                </c:pt>
                <c:pt idx="374">
                  <c:v>7.5527553947619452E-2</c:v>
                </c:pt>
                <c:pt idx="375">
                  <c:v>6.1394621122250248E-2</c:v>
                </c:pt>
                <c:pt idx="376">
                  <c:v>6.472336527801803E-2</c:v>
                </c:pt>
                <c:pt idx="377">
                  <c:v>7.2679459555784726E-2</c:v>
                </c:pt>
                <c:pt idx="378">
                  <c:v>8.0161960418845823E-2</c:v>
                </c:pt>
                <c:pt idx="379">
                  <c:v>9.8558135657508067E-2</c:v>
                </c:pt>
                <c:pt idx="380">
                  <c:v>0.11732261777117962</c:v>
                </c:pt>
                <c:pt idx="381">
                  <c:v>0.12982878031724487</c:v>
                </c:pt>
                <c:pt idx="382">
                  <c:v>0.14007121339360457</c:v>
                </c:pt>
                <c:pt idx="383">
                  <c:v>0.15087334565906149</c:v>
                </c:pt>
                <c:pt idx="384">
                  <c:v>0.14250136078875181</c:v>
                </c:pt>
                <c:pt idx="385">
                  <c:v>0.13579680685828241</c:v>
                </c:pt>
                <c:pt idx="386">
                  <c:v>0.12498933947854055</c:v>
                </c:pt>
                <c:pt idx="387">
                  <c:v>0.11437769528463752</c:v>
                </c:pt>
                <c:pt idx="388">
                  <c:v>0.12035687934709005</c:v>
                </c:pt>
                <c:pt idx="389">
                  <c:v>0.11620436677977612</c:v>
                </c:pt>
                <c:pt idx="390">
                  <c:v>0.11015502546994593</c:v>
                </c:pt>
                <c:pt idx="391">
                  <c:v>0.10162702005749077</c:v>
                </c:pt>
                <c:pt idx="392">
                  <c:v>7.874209628663506E-2</c:v>
                </c:pt>
                <c:pt idx="393">
                  <c:v>6.7337744029720856E-2</c:v>
                </c:pt>
                <c:pt idx="394">
                  <c:v>6.3355833662367828E-2</c:v>
                </c:pt>
                <c:pt idx="395">
                  <c:v>6.9057075654819791E-2</c:v>
                </c:pt>
                <c:pt idx="396">
                  <c:v>8.2962079995076404E-2</c:v>
                </c:pt>
                <c:pt idx="397">
                  <c:v>9.436818865040314E-2</c:v>
                </c:pt>
                <c:pt idx="398">
                  <c:v>9.5296688642616784E-2</c:v>
                </c:pt>
                <c:pt idx="399">
                  <c:v>8.2601394938816103E-2</c:v>
                </c:pt>
                <c:pt idx="400">
                  <c:v>6.2977981692813892E-2</c:v>
                </c:pt>
                <c:pt idx="401">
                  <c:v>4.7172775161864994E-2</c:v>
                </c:pt>
                <c:pt idx="402">
                  <c:v>4.2861144543751707E-2</c:v>
                </c:pt>
                <c:pt idx="403">
                  <c:v>4.4120347836253425E-2</c:v>
                </c:pt>
                <c:pt idx="404">
                  <c:v>5.8536293097446894E-2</c:v>
                </c:pt>
                <c:pt idx="405">
                  <c:v>6.4495100294834226E-2</c:v>
                </c:pt>
                <c:pt idx="406">
                  <c:v>5.7833832280670322E-2</c:v>
                </c:pt>
                <c:pt idx="407">
                  <c:v>4.7954656225046709E-2</c:v>
                </c:pt>
                <c:pt idx="408">
                  <c:v>3.1126945905363964E-2</c:v>
                </c:pt>
                <c:pt idx="409">
                  <c:v>2.1829284008780821E-2</c:v>
                </c:pt>
                <c:pt idx="410">
                  <c:v>3.2832415089586224E-2</c:v>
                </c:pt>
                <c:pt idx="411">
                  <c:v>4.1168020639952778E-2</c:v>
                </c:pt>
                <c:pt idx="412">
                  <c:v>4.1057585032883828E-2</c:v>
                </c:pt>
                <c:pt idx="413">
                  <c:v>4.1461085680021957E-2</c:v>
                </c:pt>
                <c:pt idx="414">
                  <c:v>2.9298207807250624E-2</c:v>
                </c:pt>
                <c:pt idx="415">
                  <c:v>2.8324420171842252E-2</c:v>
                </c:pt>
                <c:pt idx="416">
                  <c:v>3.6898514782737452E-2</c:v>
                </c:pt>
                <c:pt idx="417">
                  <c:v>4.8962313191271541E-2</c:v>
                </c:pt>
                <c:pt idx="418">
                  <c:v>5.2129975811150968E-2</c:v>
                </c:pt>
                <c:pt idx="419">
                  <c:v>5.4469467202612233E-2</c:v>
                </c:pt>
                <c:pt idx="420">
                  <c:v>5.6954325792320515E-2</c:v>
                </c:pt>
                <c:pt idx="421">
                  <c:v>4.7597420262760155E-2</c:v>
                </c:pt>
                <c:pt idx="422">
                  <c:v>5.4685354822536267E-2</c:v>
                </c:pt>
                <c:pt idx="423">
                  <c:v>5.5653286732415791E-2</c:v>
                </c:pt>
                <c:pt idx="424">
                  <c:v>5.444207168344474E-2</c:v>
                </c:pt>
                <c:pt idx="425">
                  <c:v>7.537348406658044E-2</c:v>
                </c:pt>
                <c:pt idx="426">
                  <c:v>7.700464572613766E-2</c:v>
                </c:pt>
                <c:pt idx="427">
                  <c:v>7.4425082315543317E-2</c:v>
                </c:pt>
                <c:pt idx="428">
                  <c:v>7.065761835340674E-2</c:v>
                </c:pt>
                <c:pt idx="429">
                  <c:v>4.7765752478573148E-2</c:v>
                </c:pt>
                <c:pt idx="430">
                  <c:v>4.6407578461951829E-2</c:v>
                </c:pt>
                <c:pt idx="431">
                  <c:v>4.8429123099389002E-2</c:v>
                </c:pt>
                <c:pt idx="432">
                  <c:v>5.4891944174835644E-2</c:v>
                </c:pt>
                <c:pt idx="433">
                  <c:v>5.967242968337659E-2</c:v>
                </c:pt>
                <c:pt idx="434">
                  <c:v>4.978981647487439E-2</c:v>
                </c:pt>
                <c:pt idx="435">
                  <c:v>4.8422795298502533E-2</c:v>
                </c:pt>
                <c:pt idx="436">
                  <c:v>3.7932358250648474E-2</c:v>
                </c:pt>
                <c:pt idx="437">
                  <c:v>4.6234668553540116E-2</c:v>
                </c:pt>
                <c:pt idx="438">
                  <c:v>6.4767601747277914E-2</c:v>
                </c:pt>
                <c:pt idx="439">
                  <c:v>7.8332406613049355E-2</c:v>
                </c:pt>
                <c:pt idx="440">
                  <c:v>0.10021724355174055</c:v>
                </c:pt>
                <c:pt idx="441">
                  <c:v>0.1004045262799083</c:v>
                </c:pt>
                <c:pt idx="442">
                  <c:v>0.10295094635679901</c:v>
                </c:pt>
                <c:pt idx="443">
                  <c:v>9.7268576435555032E-2</c:v>
                </c:pt>
                <c:pt idx="444">
                  <c:v>9.0911050396312101E-2</c:v>
                </c:pt>
                <c:pt idx="445">
                  <c:v>0.10118893328487921</c:v>
                </c:pt>
                <c:pt idx="446">
                  <c:v>0.10535438174866549</c:v>
                </c:pt>
                <c:pt idx="447">
                  <c:v>0.11628665351505496</c:v>
                </c:pt>
                <c:pt idx="448">
                  <c:v>0.12798043915464688</c:v>
                </c:pt>
                <c:pt idx="449">
                  <c:v>0.13611675412421603</c:v>
                </c:pt>
                <c:pt idx="450">
                  <c:v>0.14832087035959582</c:v>
                </c:pt>
                <c:pt idx="451">
                  <c:v>0.15835284031937721</c:v>
                </c:pt>
                <c:pt idx="452">
                  <c:v>0.1672688213226021</c:v>
                </c:pt>
                <c:pt idx="453">
                  <c:v>0.17170897590459802</c:v>
                </c:pt>
                <c:pt idx="454">
                  <c:v>0.15687864936170676</c:v>
                </c:pt>
                <c:pt idx="455">
                  <c:v>0.15077766623199726</c:v>
                </c:pt>
                <c:pt idx="456">
                  <c:v>0.14022358326952564</c:v>
                </c:pt>
                <c:pt idx="457">
                  <c:v>0.13313282429784193</c:v>
                </c:pt>
                <c:pt idx="458">
                  <c:v>0.14688987361666497</c:v>
                </c:pt>
                <c:pt idx="459">
                  <c:v>0.14760542586030334</c:v>
                </c:pt>
                <c:pt idx="460">
                  <c:v>0.13532759069928565</c:v>
                </c:pt>
                <c:pt idx="461">
                  <c:v>0.13172522351726815</c:v>
                </c:pt>
                <c:pt idx="462">
                  <c:v>0.11763210700027124</c:v>
                </c:pt>
                <c:pt idx="463">
                  <c:v>9.369790849314745E-2</c:v>
                </c:pt>
                <c:pt idx="464">
                  <c:v>9.5935404646684722E-2</c:v>
                </c:pt>
                <c:pt idx="465">
                  <c:v>8.0083908687870325E-2</c:v>
                </c:pt>
                <c:pt idx="466">
                  <c:v>6.2081618849877049E-2</c:v>
                </c:pt>
                <c:pt idx="467">
                  <c:v>7.7961076374094135E-2</c:v>
                </c:pt>
                <c:pt idx="468">
                  <c:v>7.0788232725476657E-2</c:v>
                </c:pt>
                <c:pt idx="469">
                  <c:v>6.8868608646808577E-2</c:v>
                </c:pt>
                <c:pt idx="470">
                  <c:v>7.4425642206312981E-2</c:v>
                </c:pt>
                <c:pt idx="471">
                  <c:v>6.8457769861495196E-2</c:v>
                </c:pt>
                <c:pt idx="472">
                  <c:v>6.2670591352242982E-2</c:v>
                </c:pt>
                <c:pt idx="473">
                  <c:v>6.6885014587381081E-2</c:v>
                </c:pt>
                <c:pt idx="474">
                  <c:v>6.2623850251233557E-2</c:v>
                </c:pt>
                <c:pt idx="475">
                  <c:v>5.4461893864243022E-2</c:v>
                </c:pt>
                <c:pt idx="476">
                  <c:v>6.1760004945499394E-2</c:v>
                </c:pt>
                <c:pt idx="477">
                  <c:v>5.130206784217374E-2</c:v>
                </c:pt>
                <c:pt idx="478">
                  <c:v>4.6833561579676185E-2</c:v>
                </c:pt>
                <c:pt idx="479">
                  <c:v>5.4268439140102459E-2</c:v>
                </c:pt>
                <c:pt idx="480">
                  <c:v>5.4025862490118981E-2</c:v>
                </c:pt>
                <c:pt idx="481">
                  <c:v>5.5739469793463475E-2</c:v>
                </c:pt>
                <c:pt idx="482">
                  <c:v>6.0542864632442024E-2</c:v>
                </c:pt>
                <c:pt idx="483">
                  <c:v>4.7080967144000743E-2</c:v>
                </c:pt>
                <c:pt idx="484">
                  <c:v>3.8669487750245403E-2</c:v>
                </c:pt>
                <c:pt idx="485">
                  <c:v>4.1735052646207499E-2</c:v>
                </c:pt>
                <c:pt idx="486">
                  <c:v>4.4508769144674734E-2</c:v>
                </c:pt>
                <c:pt idx="487">
                  <c:v>5.4295744272509439E-2</c:v>
                </c:pt>
                <c:pt idx="488">
                  <c:v>7.5496190024019777E-2</c:v>
                </c:pt>
                <c:pt idx="489">
                  <c:v>9.752147814674797E-2</c:v>
                </c:pt>
                <c:pt idx="490">
                  <c:v>0.10465335087385162</c:v>
                </c:pt>
                <c:pt idx="491">
                  <c:v>0.10657777899588526</c:v>
                </c:pt>
                <c:pt idx="492">
                  <c:v>0.10722495679961216</c:v>
                </c:pt>
                <c:pt idx="493">
                  <c:v>8.9848651994899553E-2</c:v>
                </c:pt>
                <c:pt idx="494">
                  <c:v>7.9392571636240153E-2</c:v>
                </c:pt>
                <c:pt idx="495">
                  <c:v>7.4812442508738197E-2</c:v>
                </c:pt>
                <c:pt idx="496">
                  <c:v>6.1858768164540515E-2</c:v>
                </c:pt>
                <c:pt idx="497">
                  <c:v>5.7021900226788762E-2</c:v>
                </c:pt>
                <c:pt idx="498">
                  <c:v>5.5633181799349632E-2</c:v>
                </c:pt>
                <c:pt idx="499">
                  <c:v>5.9613702310876523E-2</c:v>
                </c:pt>
                <c:pt idx="500">
                  <c:v>5.735323139499398E-2</c:v>
                </c:pt>
                <c:pt idx="501">
                  <c:v>5.7298801798620423E-2</c:v>
                </c:pt>
                <c:pt idx="502">
                  <c:v>6.8189682835537613E-2</c:v>
                </c:pt>
                <c:pt idx="503">
                  <c:v>6.7308437106431432E-2</c:v>
                </c:pt>
                <c:pt idx="504">
                  <c:v>6.3324928109564887E-2</c:v>
                </c:pt>
                <c:pt idx="505">
                  <c:v>5.6132715317138746E-2</c:v>
                </c:pt>
                <c:pt idx="506">
                  <c:v>4.1506001393941006E-2</c:v>
                </c:pt>
                <c:pt idx="507">
                  <c:v>3.1110376567234879E-2</c:v>
                </c:pt>
                <c:pt idx="508">
                  <c:v>3.4532893830028458E-2</c:v>
                </c:pt>
                <c:pt idx="509">
                  <c:v>4.7556316878071936E-2</c:v>
                </c:pt>
                <c:pt idx="510">
                  <c:v>5.4177989944816568E-2</c:v>
                </c:pt>
                <c:pt idx="511">
                  <c:v>6.7197151230928523E-2</c:v>
                </c:pt>
                <c:pt idx="512">
                  <c:v>6.3251547378889134E-2</c:v>
                </c:pt>
                <c:pt idx="513">
                  <c:v>5.5235113911544759E-2</c:v>
                </c:pt>
                <c:pt idx="514">
                  <c:v>5.0778675050981457E-2</c:v>
                </c:pt>
                <c:pt idx="515">
                  <c:v>3.5669212940838496E-2</c:v>
                </c:pt>
                <c:pt idx="516">
                  <c:v>3.1411615933324595E-2</c:v>
                </c:pt>
                <c:pt idx="517">
                  <c:v>2.8364575071309735E-2</c:v>
                </c:pt>
                <c:pt idx="518">
                  <c:v>2.3997861574609231E-2</c:v>
                </c:pt>
                <c:pt idx="519">
                  <c:v>2.8564521515396679E-2</c:v>
                </c:pt>
                <c:pt idx="520">
                  <c:v>2.6269214149527983E-2</c:v>
                </c:pt>
                <c:pt idx="521">
                  <c:v>2.7412397564911768E-2</c:v>
                </c:pt>
                <c:pt idx="522">
                  <c:v>3.1930701961866217E-2</c:v>
                </c:pt>
                <c:pt idx="523">
                  <c:v>3.3000047244797229E-2</c:v>
                </c:pt>
                <c:pt idx="524">
                  <c:v>3.389837340616568E-2</c:v>
                </c:pt>
                <c:pt idx="525">
                  <c:v>4.4421039830365057E-2</c:v>
                </c:pt>
                <c:pt idx="526">
                  <c:v>4.9658995599869124E-2</c:v>
                </c:pt>
                <c:pt idx="527">
                  <c:v>4.8108707521859098E-2</c:v>
                </c:pt>
                <c:pt idx="528">
                  <c:v>5.7276844653760012E-2</c:v>
                </c:pt>
                <c:pt idx="529">
                  <c:v>4.2865861563298198E-2</c:v>
                </c:pt>
                <c:pt idx="530">
                  <c:v>4.1568147528706009E-2</c:v>
                </c:pt>
                <c:pt idx="531">
                  <c:v>3.8428113216205359E-2</c:v>
                </c:pt>
                <c:pt idx="532">
                  <c:v>4.1614034718472519E-2</c:v>
                </c:pt>
                <c:pt idx="533">
                  <c:v>5.2336257738232445E-2</c:v>
                </c:pt>
                <c:pt idx="534">
                  <c:v>5.4335899108647091E-2</c:v>
                </c:pt>
                <c:pt idx="535">
                  <c:v>6.3737292941337689E-2</c:v>
                </c:pt>
                <c:pt idx="536">
                  <c:v>5.7393109577630191E-2</c:v>
                </c:pt>
                <c:pt idx="537">
                  <c:v>4.6583935078385298E-2</c:v>
                </c:pt>
                <c:pt idx="538">
                  <c:v>3.9033951976618214E-2</c:v>
                </c:pt>
                <c:pt idx="539">
                  <c:v>3.146748577687649E-2</c:v>
                </c:pt>
                <c:pt idx="540">
                  <c:v>3.4833971347289064E-2</c:v>
                </c:pt>
                <c:pt idx="541">
                  <c:v>4.0158027056210015E-2</c:v>
                </c:pt>
                <c:pt idx="542">
                  <c:v>3.960877309149409E-2</c:v>
                </c:pt>
                <c:pt idx="543">
                  <c:v>4.8849554298053641E-2</c:v>
                </c:pt>
                <c:pt idx="544">
                  <c:v>5.7405121602833981E-2</c:v>
                </c:pt>
                <c:pt idx="545">
                  <c:v>6.2434772970014034E-2</c:v>
                </c:pt>
                <c:pt idx="546">
                  <c:v>6.6246198654298774E-2</c:v>
                </c:pt>
                <c:pt idx="547">
                  <c:v>5.7947369416603209E-2</c:v>
                </c:pt>
                <c:pt idx="548">
                  <c:v>4.4857653558989539E-2</c:v>
                </c:pt>
                <c:pt idx="549">
                  <c:v>3.962861467408281E-2</c:v>
                </c:pt>
                <c:pt idx="550">
                  <c:v>3.7124520328869717E-2</c:v>
                </c:pt>
                <c:pt idx="551">
                  <c:v>3.574316140776998E-2</c:v>
                </c:pt>
                <c:pt idx="552">
                  <c:v>3.0566407257730049E-2</c:v>
                </c:pt>
                <c:pt idx="553">
                  <c:v>3.0572181547789967E-2</c:v>
                </c:pt>
                <c:pt idx="554">
                  <c:v>3.4217780765659893E-2</c:v>
                </c:pt>
                <c:pt idx="555">
                  <c:v>3.360921606470213E-2</c:v>
                </c:pt>
                <c:pt idx="556">
                  <c:v>3.6428986153907925E-2</c:v>
                </c:pt>
                <c:pt idx="557">
                  <c:v>3.3127536135479869E-2</c:v>
                </c:pt>
                <c:pt idx="558">
                  <c:v>2.6913152470898108E-2</c:v>
                </c:pt>
                <c:pt idx="559">
                  <c:v>2.750814094006495E-2</c:v>
                </c:pt>
                <c:pt idx="560">
                  <c:v>2.7320248413333133E-2</c:v>
                </c:pt>
                <c:pt idx="561">
                  <c:v>2.6537568402994031E-2</c:v>
                </c:pt>
                <c:pt idx="562">
                  <c:v>3.1294788005127583E-2</c:v>
                </c:pt>
                <c:pt idx="563">
                  <c:v>3.082623047398023E-2</c:v>
                </c:pt>
                <c:pt idx="564">
                  <c:v>2.948261487955655E-2</c:v>
                </c:pt>
                <c:pt idx="565">
                  <c:v>2.915467922461842E-2</c:v>
                </c:pt>
                <c:pt idx="566">
                  <c:v>2.6250583483667073E-2</c:v>
                </c:pt>
                <c:pt idx="567">
                  <c:v>2.22275591354026E-2</c:v>
                </c:pt>
                <c:pt idx="568">
                  <c:v>2.1331049422389774E-2</c:v>
                </c:pt>
                <c:pt idx="569">
                  <c:v>2.6108965915435371E-2</c:v>
                </c:pt>
                <c:pt idx="570">
                  <c:v>2.0500470949177028E-2</c:v>
                </c:pt>
                <c:pt idx="571">
                  <c:v>1.9864211046793843E-2</c:v>
                </c:pt>
                <c:pt idx="572">
                  <c:v>1.9432727699886278E-2</c:v>
                </c:pt>
                <c:pt idx="573">
                  <c:v>1.1075415160756111E-2</c:v>
                </c:pt>
                <c:pt idx="574">
                  <c:v>1.7760975903143236E-2</c:v>
                </c:pt>
                <c:pt idx="575">
                  <c:v>2.9066931168971966E-2</c:v>
                </c:pt>
                <c:pt idx="576">
                  <c:v>3.7945162236590564E-2</c:v>
                </c:pt>
                <c:pt idx="577">
                  <c:v>3.9867527053630031E-2</c:v>
                </c:pt>
                <c:pt idx="578">
                  <c:v>3.5251588615228813E-2</c:v>
                </c:pt>
                <c:pt idx="579">
                  <c:v>3.3035951674256242E-2</c:v>
                </c:pt>
                <c:pt idx="580">
                  <c:v>3.4313562314503179E-2</c:v>
                </c:pt>
                <c:pt idx="581">
                  <c:v>4.7005231503256723E-2</c:v>
                </c:pt>
                <c:pt idx="582">
                  <c:v>5.3559670971651097E-2</c:v>
                </c:pt>
                <c:pt idx="583">
                  <c:v>5.6508556941399217E-2</c:v>
                </c:pt>
                <c:pt idx="584">
                  <c:v>4.7425855281640894E-2</c:v>
                </c:pt>
                <c:pt idx="585">
                  <c:v>4.5391445394939937E-2</c:v>
                </c:pt>
                <c:pt idx="586">
                  <c:v>4.6180264031786933E-2</c:v>
                </c:pt>
                <c:pt idx="587">
                  <c:v>4.4518141279870339E-2</c:v>
                </c:pt>
                <c:pt idx="588">
                  <c:v>4.7976940420732361E-2</c:v>
                </c:pt>
                <c:pt idx="589">
                  <c:v>4.1569615490571601E-2</c:v>
                </c:pt>
                <c:pt idx="590">
                  <c:v>4.0722617436212867E-2</c:v>
                </c:pt>
                <c:pt idx="591">
                  <c:v>3.9781860216460962E-2</c:v>
                </c:pt>
                <c:pt idx="592">
                  <c:v>3.8201498465088683E-2</c:v>
                </c:pt>
                <c:pt idx="593">
                  <c:v>3.8882788584166307E-2</c:v>
                </c:pt>
                <c:pt idx="594">
                  <c:v>3.7746315523216376E-2</c:v>
                </c:pt>
                <c:pt idx="595">
                  <c:v>2.7461713525390591E-2</c:v>
                </c:pt>
                <c:pt idx="596">
                  <c:v>2.5199327789241631E-2</c:v>
                </c:pt>
                <c:pt idx="597">
                  <c:v>1.9385825044646886E-2</c:v>
                </c:pt>
                <c:pt idx="598">
                  <c:v>1.9911739680056894E-2</c:v>
                </c:pt>
                <c:pt idx="599">
                  <c:v>2.8422850697277152E-2</c:v>
                </c:pt>
                <c:pt idx="600">
                  <c:v>3.5038945556591337E-2</c:v>
                </c:pt>
                <c:pt idx="601">
                  <c:v>4.0161467672376355E-2</c:v>
                </c:pt>
                <c:pt idx="602">
                  <c:v>4.7554697821743777E-2</c:v>
                </c:pt>
                <c:pt idx="603">
                  <c:v>4.7702383292679451E-2</c:v>
                </c:pt>
                <c:pt idx="604">
                  <c:v>4.7593160871557391E-2</c:v>
                </c:pt>
                <c:pt idx="605">
                  <c:v>4.710200057586611E-2</c:v>
                </c:pt>
                <c:pt idx="606">
                  <c:v>3.6267658652856832E-2</c:v>
                </c:pt>
                <c:pt idx="607">
                  <c:v>3.5844907929187833E-2</c:v>
                </c:pt>
                <c:pt idx="608">
                  <c:v>3.4917626143422018E-2</c:v>
                </c:pt>
                <c:pt idx="609">
                  <c:v>3.7307801295466826E-2</c:v>
                </c:pt>
                <c:pt idx="610">
                  <c:v>4.637366502717051E-2</c:v>
                </c:pt>
                <c:pt idx="611">
                  <c:v>5.2997911550628371E-2</c:v>
                </c:pt>
                <c:pt idx="612">
                  <c:v>6.6612736971427972E-2</c:v>
                </c:pt>
                <c:pt idx="613">
                  <c:v>7.1354412946508905E-2</c:v>
                </c:pt>
                <c:pt idx="614">
                  <c:v>7.1789971030119359E-2</c:v>
                </c:pt>
                <c:pt idx="615">
                  <c:v>6.107987756021193E-2</c:v>
                </c:pt>
                <c:pt idx="616">
                  <c:v>4.2704609037370257E-2</c:v>
                </c:pt>
                <c:pt idx="617">
                  <c:v>3.633356645252675E-2</c:v>
                </c:pt>
                <c:pt idx="618">
                  <c:v>2.479741386771735E-2</c:v>
                </c:pt>
                <c:pt idx="619">
                  <c:v>2.7387667318908508E-2</c:v>
                </c:pt>
                <c:pt idx="620">
                  <c:v>3.8812906616420735E-2</c:v>
                </c:pt>
                <c:pt idx="621">
                  <c:v>5.8667606203441774E-2</c:v>
                </c:pt>
                <c:pt idx="622">
                  <c:v>6.5368371133841072E-2</c:v>
                </c:pt>
                <c:pt idx="623">
                  <c:v>6.9528000409339263E-2</c:v>
                </c:pt>
                <c:pt idx="624">
                  <c:v>6.2325730190059325E-2</c:v>
                </c:pt>
                <c:pt idx="625">
                  <c:v>4.7652529434861028E-2</c:v>
                </c:pt>
                <c:pt idx="626">
                  <c:v>4.8029908002133075E-2</c:v>
                </c:pt>
                <c:pt idx="627">
                  <c:v>4.4469364734718672E-2</c:v>
                </c:pt>
                <c:pt idx="628">
                  <c:v>4.6089105894895344E-2</c:v>
                </c:pt>
                <c:pt idx="629">
                  <c:v>4.7717898630330838E-2</c:v>
                </c:pt>
                <c:pt idx="630">
                  <c:v>4.9326591964655789E-2</c:v>
                </c:pt>
                <c:pt idx="631">
                  <c:v>5.4568854049626969E-2</c:v>
                </c:pt>
                <c:pt idx="632">
                  <c:v>5.3973093647556668E-2</c:v>
                </c:pt>
                <c:pt idx="633">
                  <c:v>4.7744984414556893E-2</c:v>
                </c:pt>
                <c:pt idx="634">
                  <c:v>4.8858378490831696E-2</c:v>
                </c:pt>
                <c:pt idx="635">
                  <c:v>4.8795876565200381E-2</c:v>
                </c:pt>
                <c:pt idx="636">
                  <c:v>4.7344454776082998E-2</c:v>
                </c:pt>
                <c:pt idx="637">
                  <c:v>4.45378015392182E-2</c:v>
                </c:pt>
                <c:pt idx="638">
                  <c:v>4.2096323426963921E-2</c:v>
                </c:pt>
                <c:pt idx="639">
                  <c:v>4.0156110417992608E-2</c:v>
                </c:pt>
                <c:pt idx="640">
                  <c:v>4.7754967723942679E-2</c:v>
                </c:pt>
                <c:pt idx="641">
                  <c:v>6.0567158767727523E-2</c:v>
                </c:pt>
                <c:pt idx="642">
                  <c:v>5.9395535239374103E-2</c:v>
                </c:pt>
                <c:pt idx="643">
                  <c:v>5.7523467329444834E-2</c:v>
                </c:pt>
                <c:pt idx="644">
                  <c:v>4.9305198096261563E-2</c:v>
                </c:pt>
                <c:pt idx="645">
                  <c:v>3.8089819084278879E-2</c:v>
                </c:pt>
                <c:pt idx="646">
                  <c:v>4.6132614579602285E-2</c:v>
                </c:pt>
                <c:pt idx="647">
                  <c:v>4.6138789695004789E-2</c:v>
                </c:pt>
                <c:pt idx="648">
                  <c:v>4.9979795539767793E-2</c:v>
                </c:pt>
                <c:pt idx="649">
                  <c:v>6.2848547801355265E-2</c:v>
                </c:pt>
                <c:pt idx="650">
                  <c:v>7.5904902398163457E-2</c:v>
                </c:pt>
                <c:pt idx="651">
                  <c:v>8.3359810577243718E-2</c:v>
                </c:pt>
                <c:pt idx="652">
                  <c:v>8.3291564927015477E-2</c:v>
                </c:pt>
                <c:pt idx="653">
                  <c:v>8.4092169237294012E-2</c:v>
                </c:pt>
                <c:pt idx="654">
                  <c:v>7.074007046690621E-2</c:v>
                </c:pt>
                <c:pt idx="655">
                  <c:v>7.4922551254922892E-2</c:v>
                </c:pt>
                <c:pt idx="656">
                  <c:v>9.3060126389992393E-2</c:v>
                </c:pt>
                <c:pt idx="657">
                  <c:v>0.10657394988198099</c:v>
                </c:pt>
                <c:pt idx="658">
                  <c:v>0.12216108177438802</c:v>
                </c:pt>
                <c:pt idx="659">
                  <c:v>0.1213854652682788</c:v>
                </c:pt>
                <c:pt idx="660">
                  <c:v>0.11137098464492828</c:v>
                </c:pt>
                <c:pt idx="661">
                  <c:v>0.10982273403054046</c:v>
                </c:pt>
                <c:pt idx="662">
                  <c:v>0.10338365606668898</c:v>
                </c:pt>
                <c:pt idx="663">
                  <c:v>0.10582279513438979</c:v>
                </c:pt>
                <c:pt idx="664">
                  <c:v>0.1152458002970207</c:v>
                </c:pt>
                <c:pt idx="665">
                  <c:v>0.11218685377455991</c:v>
                </c:pt>
                <c:pt idx="666">
                  <c:v>0.10541578387472404</c:v>
                </c:pt>
                <c:pt idx="667">
                  <c:v>9.7260737231670363E-2</c:v>
                </c:pt>
                <c:pt idx="668">
                  <c:v>8.1423384161238122E-2</c:v>
                </c:pt>
                <c:pt idx="669">
                  <c:v>6.2129933877534835E-2</c:v>
                </c:pt>
                <c:pt idx="670">
                  <c:v>5.3411355730993558E-2</c:v>
                </c:pt>
                <c:pt idx="671">
                  <c:v>5.3901144728424152E-2</c:v>
                </c:pt>
                <c:pt idx="672">
                  <c:v>5.7438966737791128E-2</c:v>
                </c:pt>
                <c:pt idx="673">
                  <c:v>6.2452692914004029E-2</c:v>
                </c:pt>
                <c:pt idx="674">
                  <c:v>6.1740461225251876E-2</c:v>
                </c:pt>
                <c:pt idx="675">
                  <c:v>5.0454405062229729E-2</c:v>
                </c:pt>
                <c:pt idx="676">
                  <c:v>6.226812590507131E-2</c:v>
                </c:pt>
                <c:pt idx="677">
                  <c:v>6.6371900911585818E-2</c:v>
                </c:pt>
                <c:pt idx="678">
                  <c:v>8.4243223120419319E-2</c:v>
                </c:pt>
                <c:pt idx="679">
                  <c:v>0.10514633723220076</c:v>
                </c:pt>
                <c:pt idx="680">
                  <c:v>0.10050983648865545</c:v>
                </c:pt>
                <c:pt idx="681">
                  <c:v>0.11673506700724562</c:v>
                </c:pt>
                <c:pt idx="682">
                  <c:v>0.11835984951588438</c:v>
                </c:pt>
                <c:pt idx="683">
                  <c:v>0.12112315047890007</c:v>
                </c:pt>
                <c:pt idx="684">
                  <c:v>0.1235053104537083</c:v>
                </c:pt>
                <c:pt idx="685">
                  <c:v>0.11167039119300193</c:v>
                </c:pt>
                <c:pt idx="686">
                  <c:v>0.10629571803686352</c:v>
                </c:pt>
                <c:pt idx="687">
                  <c:v>8.8763873182636968E-2</c:v>
                </c:pt>
                <c:pt idx="688">
                  <c:v>7.5646781712602418E-2</c:v>
                </c:pt>
                <c:pt idx="689">
                  <c:v>6.6713933573959161E-2</c:v>
                </c:pt>
                <c:pt idx="690">
                  <c:v>5.9412168985883439E-2</c:v>
                </c:pt>
                <c:pt idx="691">
                  <c:v>6.9120699682286582E-2</c:v>
                </c:pt>
                <c:pt idx="692">
                  <c:v>7.0190621409007614E-2</c:v>
                </c:pt>
                <c:pt idx="693">
                  <c:v>6.3621197355485562E-2</c:v>
                </c:pt>
                <c:pt idx="694">
                  <c:v>5.6717693928879896E-2</c:v>
                </c:pt>
                <c:pt idx="695">
                  <c:v>4.4297401476822311E-2</c:v>
                </c:pt>
                <c:pt idx="696">
                  <c:v>4.1955844387442334E-2</c:v>
                </c:pt>
                <c:pt idx="697">
                  <c:v>4.0125840694781471E-2</c:v>
                </c:pt>
                <c:pt idx="698">
                  <c:v>4.5473448761034957E-2</c:v>
                </c:pt>
                <c:pt idx="699">
                  <c:v>6.5463111684364972E-2</c:v>
                </c:pt>
                <c:pt idx="700">
                  <c:v>9.085442446363251E-2</c:v>
                </c:pt>
                <c:pt idx="701">
                  <c:v>0.11838474525565228</c:v>
                </c:pt>
                <c:pt idx="702">
                  <c:v>0.1299284699715631</c:v>
                </c:pt>
                <c:pt idx="703">
                  <c:v>0.11856397361103545</c:v>
                </c:pt>
                <c:pt idx="704">
                  <c:v>9.3151145675937186E-2</c:v>
                </c:pt>
                <c:pt idx="705">
                  <c:v>6.8301322783178228E-2</c:v>
                </c:pt>
                <c:pt idx="706">
                  <c:v>5.9377758810355369E-2</c:v>
                </c:pt>
                <c:pt idx="707">
                  <c:v>5.6840266994155647E-2</c:v>
                </c:pt>
                <c:pt idx="708">
                  <c:v>5.5968178775034939E-2</c:v>
                </c:pt>
                <c:pt idx="709">
                  <c:v>5.5388328649073053E-2</c:v>
                </c:pt>
                <c:pt idx="710">
                  <c:v>4.4723122900031761E-2</c:v>
                </c:pt>
                <c:pt idx="711">
                  <c:v>4.404582831714729E-2</c:v>
                </c:pt>
                <c:pt idx="712">
                  <c:v>3.9764167679685297E-2</c:v>
                </c:pt>
                <c:pt idx="713">
                  <c:v>3.8711642177890311E-2</c:v>
                </c:pt>
                <c:pt idx="714">
                  <c:v>4.5529842646567197E-2</c:v>
                </c:pt>
                <c:pt idx="715">
                  <c:v>4.4389185073847814E-2</c:v>
                </c:pt>
                <c:pt idx="716">
                  <c:v>5.4061750816397511E-2</c:v>
                </c:pt>
                <c:pt idx="717">
                  <c:v>5.7496926692055896E-2</c:v>
                </c:pt>
                <c:pt idx="718">
                  <c:v>6.2532947145374926E-2</c:v>
                </c:pt>
                <c:pt idx="719">
                  <c:v>6.929625897816688E-2</c:v>
                </c:pt>
                <c:pt idx="720">
                  <c:v>7.2531761145120888E-2</c:v>
                </c:pt>
                <c:pt idx="721">
                  <c:v>7.1359904675559638E-2</c:v>
                </c:pt>
                <c:pt idx="722">
                  <c:v>6.4224659841088327E-2</c:v>
                </c:pt>
                <c:pt idx="723">
                  <c:v>5.807269986886076E-2</c:v>
                </c:pt>
                <c:pt idx="724">
                  <c:v>5.5073136640552245E-2</c:v>
                </c:pt>
                <c:pt idx="725">
                  <c:v>6.0555519822742702E-2</c:v>
                </c:pt>
                <c:pt idx="726">
                  <c:v>5.6092332475814542E-2</c:v>
                </c:pt>
                <c:pt idx="727">
                  <c:v>5.0492473724122904E-2</c:v>
                </c:pt>
                <c:pt idx="728">
                  <c:v>4.6311425308387243E-2</c:v>
                </c:pt>
                <c:pt idx="729">
                  <c:v>4.7022587880312466E-2</c:v>
                </c:pt>
                <c:pt idx="730">
                  <c:v>4.8541006146600771E-2</c:v>
                </c:pt>
                <c:pt idx="731">
                  <c:v>5.549250010353747E-2</c:v>
                </c:pt>
                <c:pt idx="732">
                  <c:v>6.410885185434699E-2</c:v>
                </c:pt>
                <c:pt idx="733">
                  <c:v>6.6513037296862199E-2</c:v>
                </c:pt>
                <c:pt idx="734">
                  <c:v>6.977839959200148E-2</c:v>
                </c:pt>
                <c:pt idx="735">
                  <c:v>7.4520972776270622E-2</c:v>
                </c:pt>
                <c:pt idx="736">
                  <c:v>6.7462247167051265E-2</c:v>
                </c:pt>
                <c:pt idx="737">
                  <c:v>6.4641194720292922E-2</c:v>
                </c:pt>
                <c:pt idx="738">
                  <c:v>6.5682148992270734E-2</c:v>
                </c:pt>
                <c:pt idx="739">
                  <c:v>6.3789878927316343E-2</c:v>
                </c:pt>
                <c:pt idx="740">
                  <c:v>5.9783579784349838E-2</c:v>
                </c:pt>
                <c:pt idx="741">
                  <c:v>5.7605657095802662E-2</c:v>
                </c:pt>
                <c:pt idx="742">
                  <c:v>4.9760224804470801E-2</c:v>
                </c:pt>
                <c:pt idx="743">
                  <c:v>4.7487334283626462E-2</c:v>
                </c:pt>
                <c:pt idx="744">
                  <c:v>5.9445302760670747E-2</c:v>
                </c:pt>
                <c:pt idx="745">
                  <c:v>5.7832979831234324E-2</c:v>
                </c:pt>
                <c:pt idx="746">
                  <c:v>5.9716032297506105E-2</c:v>
                </c:pt>
                <c:pt idx="747">
                  <c:v>6.0001769938648752E-2</c:v>
                </c:pt>
                <c:pt idx="748">
                  <c:v>4.3853630287018462E-2</c:v>
                </c:pt>
                <c:pt idx="749">
                  <c:v>4.5320215443503273E-2</c:v>
                </c:pt>
                <c:pt idx="750">
                  <c:v>4.6778186360388031E-2</c:v>
                </c:pt>
                <c:pt idx="751">
                  <c:v>4.2745860747215252E-2</c:v>
                </c:pt>
                <c:pt idx="752">
                  <c:v>3.989122246271435E-2</c:v>
                </c:pt>
                <c:pt idx="753">
                  <c:v>3.7038122238889998E-2</c:v>
                </c:pt>
                <c:pt idx="754">
                  <c:v>3.3163008349819618E-2</c:v>
                </c:pt>
                <c:pt idx="755">
                  <c:v>2.8520261579298118E-2</c:v>
                </c:pt>
                <c:pt idx="756">
                  <c:v>3.1142627393128508E-2</c:v>
                </c:pt>
                <c:pt idx="757">
                  <c:v>2.6903507163584771E-2</c:v>
                </c:pt>
                <c:pt idx="758">
                  <c:v>2.6398164534166994E-2</c:v>
                </c:pt>
                <c:pt idx="759">
                  <c:v>2.7508671801009021E-2</c:v>
                </c:pt>
                <c:pt idx="760">
                  <c:v>2.3935346987534533E-2</c:v>
                </c:pt>
                <c:pt idx="761">
                  <c:v>2.3158682744928088E-2</c:v>
                </c:pt>
                <c:pt idx="762">
                  <c:v>2.3693624130165052E-2</c:v>
                </c:pt>
                <c:pt idx="763">
                  <c:v>2.1621144631802963E-2</c:v>
                </c:pt>
                <c:pt idx="764">
                  <c:v>2.8254955170156332E-2</c:v>
                </c:pt>
                <c:pt idx="765">
                  <c:v>2.4759611748313138E-2</c:v>
                </c:pt>
                <c:pt idx="766">
                  <c:v>2.365052877443025E-2</c:v>
                </c:pt>
                <c:pt idx="767">
                  <c:v>2.0401100044585965E-2</c:v>
                </c:pt>
                <c:pt idx="768">
                  <c:v>1.4975769963148623E-2</c:v>
                </c:pt>
                <c:pt idx="769">
                  <c:v>1.7613691049587717E-2</c:v>
                </c:pt>
                <c:pt idx="770">
                  <c:v>1.7299799857453346E-2</c:v>
                </c:pt>
                <c:pt idx="771">
                  <c:v>1.9801630574885841E-2</c:v>
                </c:pt>
                <c:pt idx="772">
                  <c:v>2.7025427181262565E-2</c:v>
                </c:pt>
                <c:pt idx="773">
                  <c:v>3.0160197471146281E-2</c:v>
                </c:pt>
                <c:pt idx="774">
                  <c:v>3.0564212099096419E-2</c:v>
                </c:pt>
                <c:pt idx="775">
                  <c:v>3.3455636177886557E-2</c:v>
                </c:pt>
                <c:pt idx="776">
                  <c:v>3.4357049034181832E-2</c:v>
                </c:pt>
                <c:pt idx="777">
                  <c:v>3.281267188675889E-2</c:v>
                </c:pt>
                <c:pt idx="778">
                  <c:v>3.5105532710082557E-2</c:v>
                </c:pt>
                <c:pt idx="779">
                  <c:v>2.9869540318217747E-2</c:v>
                </c:pt>
                <c:pt idx="780">
                  <c:v>2.0729556197561151E-2</c:v>
                </c:pt>
                <c:pt idx="781">
                  <c:v>2.0156681729503554E-2</c:v>
                </c:pt>
                <c:pt idx="782">
                  <c:v>1.7682637818699665E-2</c:v>
                </c:pt>
                <c:pt idx="783">
                  <c:v>2.2626876682759915E-2</c:v>
                </c:pt>
                <c:pt idx="784">
                  <c:v>3.3852382849922182E-2</c:v>
                </c:pt>
                <c:pt idx="785">
                  <c:v>4.1205886685483521E-2</c:v>
                </c:pt>
                <c:pt idx="786">
                  <c:v>4.9928813563863222E-2</c:v>
                </c:pt>
                <c:pt idx="787">
                  <c:v>5.2372737598012767E-2</c:v>
                </c:pt>
                <c:pt idx="788">
                  <c:v>5.194356750623922E-2</c:v>
                </c:pt>
                <c:pt idx="789">
                  <c:v>4.3730873926015171E-2</c:v>
                </c:pt>
                <c:pt idx="790">
                  <c:v>3.768555291159835E-2</c:v>
                </c:pt>
                <c:pt idx="791">
                  <c:v>3.4907924655967051E-2</c:v>
                </c:pt>
                <c:pt idx="792">
                  <c:v>3.103551047732532E-2</c:v>
                </c:pt>
                <c:pt idx="793">
                  <c:v>4.136084242118522E-2</c:v>
                </c:pt>
                <c:pt idx="794">
                  <c:v>5.0961207979521417E-2</c:v>
                </c:pt>
                <c:pt idx="795">
                  <c:v>5.6515981975001739E-2</c:v>
                </c:pt>
                <c:pt idx="796">
                  <c:v>5.6484704074567148E-2</c:v>
                </c:pt>
                <c:pt idx="797">
                  <c:v>5.064805413709992E-2</c:v>
                </c:pt>
                <c:pt idx="798">
                  <c:v>4.1321767775401141E-2</c:v>
                </c:pt>
                <c:pt idx="799">
                  <c:v>3.8155166030808881E-2</c:v>
                </c:pt>
                <c:pt idx="800">
                  <c:v>3.4691999216415574E-2</c:v>
                </c:pt>
                <c:pt idx="801">
                  <c:v>4.2061365528640385E-2</c:v>
                </c:pt>
                <c:pt idx="802">
                  <c:v>4.8179967276356928E-2</c:v>
                </c:pt>
                <c:pt idx="803">
                  <c:v>5.0362017703424813E-2</c:v>
                </c:pt>
                <c:pt idx="804">
                  <c:v>5.4708125096555163E-2</c:v>
                </c:pt>
                <c:pt idx="805">
                  <c:v>5.1583485047789951E-2</c:v>
                </c:pt>
                <c:pt idx="806">
                  <c:v>4.6983473663927952E-2</c:v>
                </c:pt>
                <c:pt idx="807">
                  <c:v>4.4983063818865521E-2</c:v>
                </c:pt>
                <c:pt idx="808">
                  <c:v>4.2137811590534216E-2</c:v>
                </c:pt>
                <c:pt idx="809">
                  <c:v>3.4168807475020643E-2</c:v>
                </c:pt>
                <c:pt idx="810">
                  <c:v>3.0234445029125426E-2</c:v>
                </c:pt>
                <c:pt idx="811">
                  <c:v>3.262750559775969E-2</c:v>
                </c:pt>
                <c:pt idx="812">
                  <c:v>3.4127034272734585E-2</c:v>
                </c:pt>
                <c:pt idx="813">
                  <c:v>3.7641837978407658E-2</c:v>
                </c:pt>
                <c:pt idx="814">
                  <c:v>4.1636577564142123E-2</c:v>
                </c:pt>
                <c:pt idx="815">
                  <c:v>4.5042988655842886E-2</c:v>
                </c:pt>
                <c:pt idx="816">
                  <c:v>4.2820866955186818E-2</c:v>
                </c:pt>
                <c:pt idx="817">
                  <c:v>4.2576356885862712E-2</c:v>
                </c:pt>
                <c:pt idx="818">
                  <c:v>4.0818331833611526E-2</c:v>
                </c:pt>
                <c:pt idx="819">
                  <c:v>4.4117936609643554E-2</c:v>
                </c:pt>
                <c:pt idx="820">
                  <c:v>5.6784202546757034E-2</c:v>
                </c:pt>
                <c:pt idx="821">
                  <c:v>6.500691098136932E-2</c:v>
                </c:pt>
                <c:pt idx="822">
                  <c:v>7.8026556921138565E-2</c:v>
                </c:pt>
                <c:pt idx="823">
                  <c:v>7.9465426966006752E-2</c:v>
                </c:pt>
                <c:pt idx="824">
                  <c:v>8.3182130155832132E-2</c:v>
                </c:pt>
                <c:pt idx="825">
                  <c:v>9.1050524694947954E-2</c:v>
                </c:pt>
                <c:pt idx="826">
                  <c:v>9.8576636558252703E-2</c:v>
                </c:pt>
                <c:pt idx="827">
                  <c:v>0.10015376757976024</c:v>
                </c:pt>
                <c:pt idx="828">
                  <c:v>0.10250686894367267</c:v>
                </c:pt>
                <c:pt idx="829">
                  <c:v>0.1013929485136031</c:v>
                </c:pt>
                <c:pt idx="830">
                  <c:v>0.1012004142754577</c:v>
                </c:pt>
                <c:pt idx="831">
                  <c:v>0.10064905902821353</c:v>
                </c:pt>
                <c:pt idx="832">
                  <c:v>9.8464725109956311E-2</c:v>
                </c:pt>
                <c:pt idx="833">
                  <c:v>9.3885115091082424E-2</c:v>
                </c:pt>
                <c:pt idx="834">
                  <c:v>9.1346247811089548E-2</c:v>
                </c:pt>
                <c:pt idx="835">
                  <c:v>8.646818104968905E-2</c:v>
                </c:pt>
                <c:pt idx="836">
                  <c:v>8.7916249650401707E-2</c:v>
                </c:pt>
                <c:pt idx="837">
                  <c:v>8.8199917813574474E-2</c:v>
                </c:pt>
                <c:pt idx="838">
                  <c:v>8.1059808501612943E-2</c:v>
                </c:pt>
                <c:pt idx="839">
                  <c:v>7.7220368966575609E-2</c:v>
                </c:pt>
                <c:pt idx="840">
                  <c:v>5.9288664911123841E-2</c:v>
                </c:pt>
                <c:pt idx="841">
                  <c:v>4.5553029487180756E-2</c:v>
                </c:pt>
                <c:pt idx="842">
                  <c:v>3.4833732706861298E-2</c:v>
                </c:pt>
                <c:pt idx="843">
                  <c:v>3.3156424407545314E-2</c:v>
                </c:pt>
                <c:pt idx="844">
                  <c:v>3.8071398080611586E-2</c:v>
                </c:pt>
                <c:pt idx="845">
                  <c:v>4.5330282937976897E-2</c:v>
                </c:pt>
                <c:pt idx="846">
                  <c:v>4.5227251877325111E-2</c:v>
                </c:pt>
                <c:pt idx="847">
                  <c:v>3.6872508289524347E-2</c:v>
                </c:pt>
                <c:pt idx="848">
                  <c:v>2.958289608982494E-2</c:v>
                </c:pt>
                <c:pt idx="849">
                  <c:v>2.5997538265299484E-2</c:v>
                </c:pt>
                <c:pt idx="850">
                  <c:v>2.5915054181508843E-2</c:v>
                </c:pt>
                <c:pt idx="851">
                  <c:v>3.2094431968381264E-2</c:v>
                </c:pt>
                <c:pt idx="852">
                  <c:v>3.3892870619305668E-2</c:v>
                </c:pt>
                <c:pt idx="853">
                  <c:v>4.0817198818332193E-2</c:v>
                </c:pt>
                <c:pt idx="854">
                  <c:v>4.9438089120276876E-2</c:v>
                </c:pt>
                <c:pt idx="855">
                  <c:v>5.4833245020753728E-2</c:v>
                </c:pt>
                <c:pt idx="856">
                  <c:v>5.7722581395467099E-2</c:v>
                </c:pt>
                <c:pt idx="857">
                  <c:v>4.8042252564726287E-2</c:v>
                </c:pt>
                <c:pt idx="858">
                  <c:v>4.2590178696705706E-2</c:v>
                </c:pt>
                <c:pt idx="859">
                  <c:v>3.6434771169907829E-2</c:v>
                </c:pt>
                <c:pt idx="860">
                  <c:v>3.2300253251910452E-2</c:v>
                </c:pt>
                <c:pt idx="861">
                  <c:v>3.0933685457829659E-2</c:v>
                </c:pt>
                <c:pt idx="862">
                  <c:v>3.3640480467663283E-2</c:v>
                </c:pt>
                <c:pt idx="863">
                  <c:v>4.1887064470039675E-2</c:v>
                </c:pt>
                <c:pt idx="864">
                  <c:v>5.8901849922879189E-2</c:v>
                </c:pt>
                <c:pt idx="865">
                  <c:v>6.4152975084656644E-2</c:v>
                </c:pt>
                <c:pt idx="866">
                  <c:v>6.2845061833564989E-2</c:v>
                </c:pt>
                <c:pt idx="867">
                  <c:v>5.8805417280431739E-2</c:v>
                </c:pt>
                <c:pt idx="868">
                  <c:v>5.3135997476869049E-2</c:v>
                </c:pt>
                <c:pt idx="869">
                  <c:v>5.1093481706437315E-2</c:v>
                </c:pt>
                <c:pt idx="870">
                  <c:v>4.3551370154432216E-2</c:v>
                </c:pt>
                <c:pt idx="871">
                  <c:v>4.5992207296900255E-2</c:v>
                </c:pt>
                <c:pt idx="872">
                  <c:v>3.9616635941989164E-2</c:v>
                </c:pt>
                <c:pt idx="873">
                  <c:v>3.9726138808935565E-2</c:v>
                </c:pt>
                <c:pt idx="874">
                  <c:v>4.2087932866996892E-2</c:v>
                </c:pt>
                <c:pt idx="875">
                  <c:v>3.8076849431068094E-2</c:v>
                </c:pt>
                <c:pt idx="876">
                  <c:v>4.0594557570861202E-2</c:v>
                </c:pt>
                <c:pt idx="877">
                  <c:v>3.8666895339823461E-2</c:v>
                </c:pt>
                <c:pt idx="878">
                  <c:v>4.760907646332474E-2</c:v>
                </c:pt>
                <c:pt idx="879">
                  <c:v>4.7417633127406295E-2</c:v>
                </c:pt>
                <c:pt idx="880">
                  <c:v>4.0030837076537783E-2</c:v>
                </c:pt>
                <c:pt idx="881">
                  <c:v>3.5533857521674775E-2</c:v>
                </c:pt>
                <c:pt idx="882">
                  <c:v>3.1295553080404007E-2</c:v>
                </c:pt>
                <c:pt idx="883">
                  <c:v>2.2504431579889548E-2</c:v>
                </c:pt>
                <c:pt idx="884">
                  <c:v>2.2830694866892577E-2</c:v>
                </c:pt>
                <c:pt idx="885">
                  <c:v>2.4838068190574502E-2</c:v>
                </c:pt>
                <c:pt idx="886">
                  <c:v>2.0514613798210027E-2</c:v>
                </c:pt>
                <c:pt idx="887">
                  <c:v>2.347599561024331E-2</c:v>
                </c:pt>
                <c:pt idx="888">
                  <c:v>3.4742895285129388E-2</c:v>
                </c:pt>
                <c:pt idx="889">
                  <c:v>5.0572466139995123E-2</c:v>
                </c:pt>
                <c:pt idx="890">
                  <c:v>5.6067912592281291E-2</c:v>
                </c:pt>
                <c:pt idx="891">
                  <c:v>6.2850836908507179E-2</c:v>
                </c:pt>
                <c:pt idx="892">
                  <c:v>7.777438788319059E-2</c:v>
                </c:pt>
                <c:pt idx="893">
                  <c:v>9.3135999008094134E-2</c:v>
                </c:pt>
                <c:pt idx="894">
                  <c:v>0.12848553639186652</c:v>
                </c:pt>
                <c:pt idx="895">
                  <c:v>0.15785234806392565</c:v>
                </c:pt>
                <c:pt idx="896">
                  <c:v>0.16788692997407598</c:v>
                </c:pt>
                <c:pt idx="897">
                  <c:v>0.1608575699955859</c:v>
                </c:pt>
                <c:pt idx="898">
                  <c:v>0.12482515505942328</c:v>
                </c:pt>
                <c:pt idx="899">
                  <c:v>0.10793972327529636</c:v>
                </c:pt>
                <c:pt idx="900">
                  <c:v>8.4120176924254372E-2</c:v>
                </c:pt>
                <c:pt idx="901">
                  <c:v>7.8881993695214439E-2</c:v>
                </c:pt>
                <c:pt idx="902">
                  <c:v>8.7238152711363592E-2</c:v>
                </c:pt>
                <c:pt idx="903">
                  <c:v>7.9402442808091736E-2</c:v>
                </c:pt>
                <c:pt idx="904">
                  <c:v>7.8443886512648289E-2</c:v>
                </c:pt>
                <c:pt idx="905">
                  <c:v>7.2748587591714209E-2</c:v>
                </c:pt>
                <c:pt idx="906">
                  <c:v>5.7688588826149974E-2</c:v>
                </c:pt>
                <c:pt idx="907">
                  <c:v>5.6222302532794331E-2</c:v>
                </c:pt>
                <c:pt idx="908">
                  <c:v>5.7418030628669375E-2</c:v>
                </c:pt>
                <c:pt idx="909">
                  <c:v>5.932180947880912E-2</c:v>
                </c:pt>
                <c:pt idx="910">
                  <c:v>7.0340555424505527E-2</c:v>
                </c:pt>
                <c:pt idx="911">
                  <c:v>6.4825582998670223E-2</c:v>
                </c:pt>
                <c:pt idx="912">
                  <c:v>6.8828436550558453E-2</c:v>
                </c:pt>
                <c:pt idx="913">
                  <c:v>6.8902439603766644E-2</c:v>
                </c:pt>
                <c:pt idx="914">
                  <c:v>6.5595026093122816E-2</c:v>
                </c:pt>
                <c:pt idx="915">
                  <c:v>7.3727844312275304E-2</c:v>
                </c:pt>
                <c:pt idx="916">
                  <c:v>6.9607816051482946E-2</c:v>
                </c:pt>
                <c:pt idx="917">
                  <c:v>6.663388381808058E-2</c:v>
                </c:pt>
                <c:pt idx="918">
                  <c:v>6.5350529562908308E-2</c:v>
                </c:pt>
                <c:pt idx="919">
                  <c:v>6.5645409377467379E-2</c:v>
                </c:pt>
                <c:pt idx="920">
                  <c:v>6.197817825873296E-2</c:v>
                </c:pt>
                <c:pt idx="921">
                  <c:v>4.9588533477099253E-2</c:v>
                </c:pt>
                <c:pt idx="922">
                  <c:v>5.2217447612913609E-2</c:v>
                </c:pt>
                <c:pt idx="923">
                  <c:v>5.0210572006030296E-2</c:v>
                </c:pt>
                <c:pt idx="924">
                  <c:v>5.2011162736263938E-2</c:v>
                </c:pt>
                <c:pt idx="925">
                  <c:v>6.3639219630814745E-2</c:v>
                </c:pt>
                <c:pt idx="926">
                  <c:v>6.0634812192213595E-2</c:v>
                </c:pt>
                <c:pt idx="927">
                  <c:v>6.3340276573013193E-2</c:v>
                </c:pt>
                <c:pt idx="928">
                  <c:v>6.5309423759597349E-2</c:v>
                </c:pt>
                <c:pt idx="929">
                  <c:v>6.6353721222290191E-2</c:v>
                </c:pt>
                <c:pt idx="930">
                  <c:v>6.2654204994204196E-2</c:v>
                </c:pt>
                <c:pt idx="931">
                  <c:v>5.590367134951707E-2</c:v>
                </c:pt>
                <c:pt idx="932">
                  <c:v>4.6535733480876099E-2</c:v>
                </c:pt>
                <c:pt idx="933">
                  <c:v>3.9371574140201468E-2</c:v>
                </c:pt>
                <c:pt idx="934">
                  <c:v>4.3661669989082143E-2</c:v>
                </c:pt>
                <c:pt idx="935">
                  <c:v>3.8528787244589149E-2</c:v>
                </c:pt>
                <c:pt idx="936">
                  <c:v>3.8439236579469578E-2</c:v>
                </c:pt>
                <c:pt idx="937">
                  <c:v>4.4305032619286741E-2</c:v>
                </c:pt>
                <c:pt idx="938">
                  <c:v>4.286169550550914E-2</c:v>
                </c:pt>
                <c:pt idx="939">
                  <c:v>4.0069126987621259E-2</c:v>
                </c:pt>
                <c:pt idx="940">
                  <c:v>4.6017120281469148E-2</c:v>
                </c:pt>
                <c:pt idx="941">
                  <c:v>4.310571539195783E-2</c:v>
                </c:pt>
                <c:pt idx="942">
                  <c:v>4.4809686520046667E-2</c:v>
                </c:pt>
                <c:pt idx="943">
                  <c:v>4.6157426041859836E-2</c:v>
                </c:pt>
                <c:pt idx="944">
                  <c:v>5.2368615354586361E-2</c:v>
                </c:pt>
                <c:pt idx="945">
                  <c:v>5.6414638975190952E-2</c:v>
                </c:pt>
                <c:pt idx="946">
                  <c:v>5.9527703468318725E-2</c:v>
                </c:pt>
                <c:pt idx="947">
                  <c:v>6.4452565428948866E-2</c:v>
                </c:pt>
                <c:pt idx="948">
                  <c:v>5.6883602531803808E-2</c:v>
                </c:pt>
                <c:pt idx="949">
                  <c:v>4.4645683420505004E-2</c:v>
                </c:pt>
                <c:pt idx="950">
                  <c:v>4.0017317518091226E-2</c:v>
                </c:pt>
                <c:pt idx="951">
                  <c:v>4.0407964495813561E-2</c:v>
                </c:pt>
                <c:pt idx="952">
                  <c:v>3.6738418951065312E-2</c:v>
                </c:pt>
                <c:pt idx="953">
                  <c:v>3.614150442111308E-2</c:v>
                </c:pt>
                <c:pt idx="954">
                  <c:v>3.7503913041255305E-2</c:v>
                </c:pt>
                <c:pt idx="955">
                  <c:v>3.3755595829613488E-2</c:v>
                </c:pt>
                <c:pt idx="956">
                  <c:v>3.2201291425937167E-2</c:v>
                </c:pt>
                <c:pt idx="957">
                  <c:v>3.2294483511537173E-2</c:v>
                </c:pt>
                <c:pt idx="958">
                  <c:v>2.6318112749464505E-2</c:v>
                </c:pt>
                <c:pt idx="959">
                  <c:v>2.1642959143476369E-2</c:v>
                </c:pt>
                <c:pt idx="960">
                  <c:v>1.9340832341611745E-2</c:v>
                </c:pt>
                <c:pt idx="961">
                  <c:v>2.2870741854372406E-2</c:v>
                </c:pt>
                <c:pt idx="962">
                  <c:v>2.3986642078217865E-2</c:v>
                </c:pt>
                <c:pt idx="963">
                  <c:v>2.7316928550645873E-2</c:v>
                </c:pt>
                <c:pt idx="964">
                  <c:v>2.368218817174254E-2</c:v>
                </c:pt>
                <c:pt idx="965">
                  <c:v>2.6080221096538299E-2</c:v>
                </c:pt>
                <c:pt idx="966">
                  <c:v>2.8395770087767815E-2</c:v>
                </c:pt>
                <c:pt idx="967">
                  <c:v>3.3560497062940974E-2</c:v>
                </c:pt>
                <c:pt idx="968">
                  <c:v>3.3038992397825949E-2</c:v>
                </c:pt>
                <c:pt idx="969">
                  <c:v>2.8789289122361981E-2</c:v>
                </c:pt>
                <c:pt idx="970">
                  <c:v>2.5210577876837757E-2</c:v>
                </c:pt>
                <c:pt idx="971">
                  <c:v>2.3097642975448883E-2</c:v>
                </c:pt>
                <c:pt idx="972">
                  <c:v>2.8472901606165425E-2</c:v>
                </c:pt>
                <c:pt idx="973">
                  <c:v>2.9356853858201297E-2</c:v>
                </c:pt>
                <c:pt idx="974">
                  <c:v>3.811919283695947E-2</c:v>
                </c:pt>
                <c:pt idx="975">
                  <c:v>4.6484884909875374E-2</c:v>
                </c:pt>
                <c:pt idx="976">
                  <c:v>5.7813200540025325E-2</c:v>
                </c:pt>
                <c:pt idx="977">
                  <c:v>6.5138375184854158E-2</c:v>
                </c:pt>
                <c:pt idx="978">
                  <c:v>5.975842002987334E-2</c:v>
                </c:pt>
                <c:pt idx="979">
                  <c:v>5.0749785760491252E-2</c:v>
                </c:pt>
                <c:pt idx="980">
                  <c:v>4.1716215508610634E-2</c:v>
                </c:pt>
                <c:pt idx="981">
                  <c:v>4.1590542355634225E-2</c:v>
                </c:pt>
                <c:pt idx="982">
                  <c:v>3.9783588677811385E-2</c:v>
                </c:pt>
                <c:pt idx="983">
                  <c:v>4.7532784321051888E-2</c:v>
                </c:pt>
                <c:pt idx="984">
                  <c:v>5.3560857301588008E-2</c:v>
                </c:pt>
                <c:pt idx="985">
                  <c:v>6.0737760104675936E-2</c:v>
                </c:pt>
                <c:pt idx="986">
                  <c:v>7.297280848581536E-2</c:v>
                </c:pt>
                <c:pt idx="987">
                  <c:v>8.3338575986651869E-2</c:v>
                </c:pt>
                <c:pt idx="988">
                  <c:v>7.9178589549209616E-2</c:v>
                </c:pt>
                <c:pt idx="989">
                  <c:v>8.1710721197713679E-2</c:v>
                </c:pt>
                <c:pt idx="990">
                  <c:v>8.7616174511820549E-2</c:v>
                </c:pt>
                <c:pt idx="991">
                  <c:v>8.0634884542297725E-2</c:v>
                </c:pt>
                <c:pt idx="992">
                  <c:v>9.3331392723273482E-2</c:v>
                </c:pt>
                <c:pt idx="993">
                  <c:v>0.10152554757962666</c:v>
                </c:pt>
                <c:pt idx="994">
                  <c:v>9.8798874774035844E-2</c:v>
                </c:pt>
                <c:pt idx="995">
                  <c:v>0.10200127079799853</c:v>
                </c:pt>
                <c:pt idx="996">
                  <c:v>0.10056307539642445</c:v>
                </c:pt>
                <c:pt idx="997">
                  <c:v>9.2480572946849193E-2</c:v>
                </c:pt>
                <c:pt idx="998">
                  <c:v>9.520131172860935E-2</c:v>
                </c:pt>
                <c:pt idx="999">
                  <c:v>0.10378598924295387</c:v>
                </c:pt>
                <c:pt idx="1000">
                  <c:v>0.10269589417557698</c:v>
                </c:pt>
                <c:pt idx="1001">
                  <c:v>0.1090758901867559</c:v>
                </c:pt>
                <c:pt idx="1002">
                  <c:v>0.10876713781068229</c:v>
                </c:pt>
                <c:pt idx="1003">
                  <c:v>9.7988215398911324E-2</c:v>
                </c:pt>
                <c:pt idx="1004">
                  <c:v>0.10012407139642635</c:v>
                </c:pt>
                <c:pt idx="1005">
                  <c:v>9.9087301269378328E-2</c:v>
                </c:pt>
                <c:pt idx="1006">
                  <c:v>9.6324333957966843E-2</c:v>
                </c:pt>
                <c:pt idx="1007">
                  <c:v>0.101225658945227</c:v>
                </c:pt>
                <c:pt idx="1008">
                  <c:v>0.10509963722613734</c:v>
                </c:pt>
                <c:pt idx="1009">
                  <c:v>9.3358091467350565E-2</c:v>
                </c:pt>
                <c:pt idx="1010">
                  <c:v>0.10449203524609539</c:v>
                </c:pt>
                <c:pt idx="1011">
                  <c:v>0.11198946945765442</c:v>
                </c:pt>
                <c:pt idx="1012">
                  <c:v>0.11655129596617865</c:v>
                </c:pt>
                <c:pt idx="1013">
                  <c:v>0.12633943279006213</c:v>
                </c:pt>
                <c:pt idx="1014">
                  <c:v>0.11667718439543261</c:v>
                </c:pt>
                <c:pt idx="1015">
                  <c:v>0.10200968394415473</c:v>
                </c:pt>
                <c:pt idx="1016">
                  <c:v>9.5931977777508809E-2</c:v>
                </c:pt>
                <c:pt idx="1017">
                  <c:v>9.4943660395326201E-2</c:v>
                </c:pt>
                <c:pt idx="1018">
                  <c:v>9.2823342578533363E-2</c:v>
                </c:pt>
                <c:pt idx="1019">
                  <c:v>0.10078082547113894</c:v>
                </c:pt>
                <c:pt idx="1020">
                  <c:v>9.709811263542692E-2</c:v>
                </c:pt>
                <c:pt idx="1021">
                  <c:v>9.3119222555618331E-2</c:v>
                </c:pt>
                <c:pt idx="1022">
                  <c:v>9.4325097951753784E-2</c:v>
                </c:pt>
                <c:pt idx="1023">
                  <c:v>9.6026361205669833E-2</c:v>
                </c:pt>
                <c:pt idx="1024">
                  <c:v>9.4001582108565601E-2</c:v>
                </c:pt>
                <c:pt idx="1025">
                  <c:v>9.9353908572026722E-2</c:v>
                </c:pt>
                <c:pt idx="1026">
                  <c:v>0.10934259195233079</c:v>
                </c:pt>
                <c:pt idx="1027">
                  <c:v>0.1057315053937455</c:v>
                </c:pt>
                <c:pt idx="1028">
                  <c:v>0.11651760953753765</c:v>
                </c:pt>
                <c:pt idx="1029">
                  <c:v>0.11523955401358407</c:v>
                </c:pt>
                <c:pt idx="1030">
                  <c:v>0.10810818060403955</c:v>
                </c:pt>
                <c:pt idx="1031">
                  <c:v>0.11129700000784888</c:v>
                </c:pt>
                <c:pt idx="1032">
                  <c:v>0.10557602975027845</c:v>
                </c:pt>
                <c:pt idx="1033">
                  <c:v>0.10679216633697312</c:v>
                </c:pt>
                <c:pt idx="1034">
                  <c:v>9.6911414186274331E-2</c:v>
                </c:pt>
                <c:pt idx="1035">
                  <c:v>8.4176594328044543E-2</c:v>
                </c:pt>
                <c:pt idx="1036">
                  <c:v>7.298629454607343E-2</c:v>
                </c:pt>
                <c:pt idx="1037">
                  <c:v>5.6155647129647254E-2</c:v>
                </c:pt>
                <c:pt idx="1038">
                  <c:v>6.350159649751197E-2</c:v>
                </c:pt>
                <c:pt idx="1039">
                  <c:v>5.5879833780542239E-2</c:v>
                </c:pt>
                <c:pt idx="1040">
                  <c:v>4.643374064083064E-2</c:v>
                </c:pt>
                <c:pt idx="1041">
                  <c:v>4.8619129178713374E-2</c:v>
                </c:pt>
                <c:pt idx="1042">
                  <c:v>4.0753783189817143E-2</c:v>
                </c:pt>
                <c:pt idx="1043">
                  <c:v>4.4039517435581078E-2</c:v>
                </c:pt>
                <c:pt idx="1044">
                  <c:v>4.8803102021292545E-2</c:v>
                </c:pt>
                <c:pt idx="1045">
                  <c:v>5.9721285346059527E-2</c:v>
                </c:pt>
                <c:pt idx="1046">
                  <c:v>5.9308698356180134E-2</c:v>
                </c:pt>
                <c:pt idx="1047">
                  <c:v>6.4446561131406774E-2</c:v>
                </c:pt>
                <c:pt idx="1048">
                  <c:v>6.8489928426956739E-2</c:v>
                </c:pt>
                <c:pt idx="1049">
                  <c:v>5.750662098161842E-2</c:v>
                </c:pt>
                <c:pt idx="1050">
                  <c:v>6.0453214729370944E-2</c:v>
                </c:pt>
                <c:pt idx="1051">
                  <c:v>7.6333120725478848E-2</c:v>
                </c:pt>
                <c:pt idx="1052">
                  <c:v>9.2164085259961254E-2</c:v>
                </c:pt>
                <c:pt idx="1053">
                  <c:v>0.10064988504309311</c:v>
                </c:pt>
                <c:pt idx="1054">
                  <c:v>9.5724412140839196E-2</c:v>
                </c:pt>
                <c:pt idx="1055">
                  <c:v>9.0177775870626697E-2</c:v>
                </c:pt>
                <c:pt idx="1056">
                  <c:v>8.4482226173693817E-2</c:v>
                </c:pt>
                <c:pt idx="1057">
                  <c:v>9.0127483426112834E-2</c:v>
                </c:pt>
                <c:pt idx="1058">
                  <c:v>9.9471783440816086E-2</c:v>
                </c:pt>
                <c:pt idx="1059">
                  <c:v>0.10050770654087678</c:v>
                </c:pt>
                <c:pt idx="1060">
                  <c:v>8.7196686052409308E-2</c:v>
                </c:pt>
                <c:pt idx="1061">
                  <c:v>8.8619927604887946E-2</c:v>
                </c:pt>
                <c:pt idx="1062">
                  <c:v>8.7703773388656633E-2</c:v>
                </c:pt>
                <c:pt idx="1063">
                  <c:v>8.9680549457548026E-2</c:v>
                </c:pt>
                <c:pt idx="1064">
                  <c:v>9.6287793542126507E-2</c:v>
                </c:pt>
                <c:pt idx="1065">
                  <c:v>9.0411953137688614E-2</c:v>
                </c:pt>
                <c:pt idx="1066">
                  <c:v>9.281733255087482E-2</c:v>
                </c:pt>
                <c:pt idx="1067">
                  <c:v>7.7398917842662632E-2</c:v>
                </c:pt>
                <c:pt idx="1068">
                  <c:v>7.8591678600954271E-2</c:v>
                </c:pt>
                <c:pt idx="1069">
                  <c:v>6.8162613889419771E-2</c:v>
                </c:pt>
                <c:pt idx="1070">
                  <c:v>6.325656837364263E-2</c:v>
                </c:pt>
                <c:pt idx="1071">
                  <c:v>6.8368996942680713E-2</c:v>
                </c:pt>
                <c:pt idx="1072">
                  <c:v>7.2870653138453825E-2</c:v>
                </c:pt>
                <c:pt idx="1073">
                  <c:v>6.8109997979095199E-2</c:v>
                </c:pt>
                <c:pt idx="1074">
                  <c:v>6.0953520706802253E-2</c:v>
                </c:pt>
                <c:pt idx="1075">
                  <c:v>5.8437040125720444E-2</c:v>
                </c:pt>
                <c:pt idx="1076">
                  <c:v>3.8296852869006276E-2</c:v>
                </c:pt>
                <c:pt idx="1077">
                  <c:v>4.2207778516266364E-2</c:v>
                </c:pt>
                <c:pt idx="1078">
                  <c:v>4.7918095296153096E-2</c:v>
                </c:pt>
                <c:pt idx="1079">
                  <c:v>4.3636936122446929E-2</c:v>
                </c:pt>
                <c:pt idx="1080">
                  <c:v>5.7231937671577943E-2</c:v>
                </c:pt>
                <c:pt idx="1081">
                  <c:v>6.3089052112129118E-2</c:v>
                </c:pt>
                <c:pt idx="1082">
                  <c:v>6.3475065033824829E-2</c:v>
                </c:pt>
                <c:pt idx="1083">
                  <c:v>6.5909866558302957E-2</c:v>
                </c:pt>
                <c:pt idx="1084">
                  <c:v>7.4853686635505137E-2</c:v>
                </c:pt>
                <c:pt idx="1085">
                  <c:v>7.681528127174575E-2</c:v>
                </c:pt>
                <c:pt idx="1086">
                  <c:v>7.7316590417590439E-2</c:v>
                </c:pt>
                <c:pt idx="1087">
                  <c:v>7.6878881948546599E-2</c:v>
                </c:pt>
                <c:pt idx="1088">
                  <c:v>7.5039291337293562E-2</c:v>
                </c:pt>
                <c:pt idx="1089">
                  <c:v>7.4745320830587186E-2</c:v>
                </c:pt>
                <c:pt idx="1090">
                  <c:v>7.732702470777518E-2</c:v>
                </c:pt>
                <c:pt idx="1091">
                  <c:v>8.2790629544379518E-2</c:v>
                </c:pt>
                <c:pt idx="1092">
                  <c:v>6.7122612542249105E-2</c:v>
                </c:pt>
                <c:pt idx="1093">
                  <c:v>6.2505296437723401E-2</c:v>
                </c:pt>
                <c:pt idx="1094">
                  <c:v>5.3927689418389844E-2</c:v>
                </c:pt>
                <c:pt idx="1095">
                  <c:v>4.5737126898832241E-2</c:v>
                </c:pt>
                <c:pt idx="1096">
                  <c:v>4.9807698758026792E-2</c:v>
                </c:pt>
                <c:pt idx="1097">
                  <c:v>4.673917058993203E-2</c:v>
                </c:pt>
                <c:pt idx="1098">
                  <c:v>4.743304043073239E-2</c:v>
                </c:pt>
                <c:pt idx="1099">
                  <c:v>4.1252664422575622E-2</c:v>
                </c:pt>
                <c:pt idx="1100">
                  <c:v>4.0110715460500629E-2</c:v>
                </c:pt>
                <c:pt idx="1101">
                  <c:v>3.934353940425056E-2</c:v>
                </c:pt>
                <c:pt idx="1102">
                  <c:v>4.4698486341584284E-2</c:v>
                </c:pt>
                <c:pt idx="1103">
                  <c:v>5.8969105008567835E-2</c:v>
                </c:pt>
                <c:pt idx="1104">
                  <c:v>6.3092464097137257E-2</c:v>
                </c:pt>
                <c:pt idx="1105">
                  <c:v>6.3835063458578103E-2</c:v>
                </c:pt>
                <c:pt idx="1106">
                  <c:v>6.2021141925404061E-2</c:v>
                </c:pt>
                <c:pt idx="1107">
                  <c:v>6.0184736799603095E-2</c:v>
                </c:pt>
                <c:pt idx="1108">
                  <c:v>5.7815515432633809E-2</c:v>
                </c:pt>
                <c:pt idx="1109">
                  <c:v>6.3757587133273952E-2</c:v>
                </c:pt>
                <c:pt idx="1110">
                  <c:v>6.1589222985184863E-2</c:v>
                </c:pt>
                <c:pt idx="1111">
                  <c:v>5.5961490183696228E-2</c:v>
                </c:pt>
                <c:pt idx="1112">
                  <c:v>5.1535461504383193E-2</c:v>
                </c:pt>
                <c:pt idx="1113">
                  <c:v>3.9849203320312235E-2</c:v>
                </c:pt>
                <c:pt idx="1114">
                  <c:v>3.5042311855707407E-2</c:v>
                </c:pt>
                <c:pt idx="1115">
                  <c:v>3.4103609425671977E-2</c:v>
                </c:pt>
                <c:pt idx="1116">
                  <c:v>3.6814388838708648E-2</c:v>
                </c:pt>
                <c:pt idx="1117">
                  <c:v>3.9801110698877498E-2</c:v>
                </c:pt>
                <c:pt idx="1118">
                  <c:v>4.3770001841134547E-2</c:v>
                </c:pt>
                <c:pt idx="1119">
                  <c:v>4.7139390220868785E-2</c:v>
                </c:pt>
                <c:pt idx="1120">
                  <c:v>4.8164361892583482E-2</c:v>
                </c:pt>
                <c:pt idx="1121">
                  <c:v>6.5897680727211957E-2</c:v>
                </c:pt>
                <c:pt idx="1122">
                  <c:v>7.0580746303291433E-2</c:v>
                </c:pt>
                <c:pt idx="1123">
                  <c:v>8.4535066576389373E-2</c:v>
                </c:pt>
                <c:pt idx="1124">
                  <c:v>9.994367986245474E-2</c:v>
                </c:pt>
                <c:pt idx="1125">
                  <c:v>9.0681383906959206E-2</c:v>
                </c:pt>
                <c:pt idx="1126">
                  <c:v>8.934889897121473E-2</c:v>
                </c:pt>
                <c:pt idx="1127">
                  <c:v>7.6764879896974239E-2</c:v>
                </c:pt>
                <c:pt idx="1128">
                  <c:v>6.7864975789816095E-2</c:v>
                </c:pt>
                <c:pt idx="1129">
                  <c:v>7.8488356150448024E-2</c:v>
                </c:pt>
                <c:pt idx="1130">
                  <c:v>8.4571857141241547E-2</c:v>
                </c:pt>
                <c:pt idx="1131">
                  <c:v>9.5928089152951923E-2</c:v>
                </c:pt>
                <c:pt idx="1132">
                  <c:v>9.6789594982618327E-2</c:v>
                </c:pt>
                <c:pt idx="1133">
                  <c:v>8.9835834227420475E-2</c:v>
                </c:pt>
                <c:pt idx="1134">
                  <c:v>8.9033444369989334E-2</c:v>
                </c:pt>
                <c:pt idx="1135">
                  <c:v>7.9493602180214798E-2</c:v>
                </c:pt>
                <c:pt idx="1136">
                  <c:v>8.6351013889552145E-2</c:v>
                </c:pt>
                <c:pt idx="1137">
                  <c:v>9.486533899452132E-2</c:v>
                </c:pt>
                <c:pt idx="1138">
                  <c:v>9.5991351424541627E-2</c:v>
                </c:pt>
                <c:pt idx="1139">
                  <c:v>0.10142143193495287</c:v>
                </c:pt>
                <c:pt idx="1140">
                  <c:v>9.1263287980030791E-2</c:v>
                </c:pt>
                <c:pt idx="1141">
                  <c:v>7.9957083908864787E-2</c:v>
                </c:pt>
                <c:pt idx="1142">
                  <c:v>7.394710279519548E-2</c:v>
                </c:pt>
                <c:pt idx="1143">
                  <c:v>7.7071809798848284E-2</c:v>
                </c:pt>
                <c:pt idx="1144">
                  <c:v>8.3226759410321455E-2</c:v>
                </c:pt>
                <c:pt idx="1145">
                  <c:v>8.6448392203834712E-2</c:v>
                </c:pt>
                <c:pt idx="1146">
                  <c:v>9.9607913609843099E-2</c:v>
                </c:pt>
                <c:pt idx="1147">
                  <c:v>0.10793389115941124</c:v>
                </c:pt>
                <c:pt idx="1148">
                  <c:v>0.11057438168921083</c:v>
                </c:pt>
                <c:pt idx="1149">
                  <c:v>9.9351195834712663E-2</c:v>
                </c:pt>
                <c:pt idx="1150">
                  <c:v>9.4497081964699622E-2</c:v>
                </c:pt>
                <c:pt idx="1151">
                  <c:v>8.6903203357204917E-2</c:v>
                </c:pt>
                <c:pt idx="1152">
                  <c:v>8.7067220822726402E-2</c:v>
                </c:pt>
                <c:pt idx="1153">
                  <c:v>9.2748934764821045E-2</c:v>
                </c:pt>
                <c:pt idx="1154">
                  <c:v>0.10231375475101356</c:v>
                </c:pt>
                <c:pt idx="1155">
                  <c:v>0.10948801599627851</c:v>
                </c:pt>
                <c:pt idx="1156">
                  <c:v>0.11180212980328305</c:v>
                </c:pt>
                <c:pt idx="1157">
                  <c:v>0.1251011997372381</c:v>
                </c:pt>
                <c:pt idx="1158">
                  <c:v>0.12809793381835088</c:v>
                </c:pt>
                <c:pt idx="1159">
                  <c:v>0.13917980853345976</c:v>
                </c:pt>
                <c:pt idx="1160">
                  <c:v>0.14333075684735402</c:v>
                </c:pt>
                <c:pt idx="1161">
                  <c:v>0.15451138754498145</c:v>
                </c:pt>
                <c:pt idx="1162">
                  <c:v>0.15334920657875328</c:v>
                </c:pt>
              </c:numCache>
            </c:numRef>
          </c:val>
          <c:extLst>
            <c:ext xmlns:c16="http://schemas.microsoft.com/office/drawing/2014/chart" uri="{C3380CC4-5D6E-409C-BE32-E72D297353CC}">
              <c16:uniqueId val="{00000004-2B5F-4852-990D-D4FC3BD1DE07}"/>
            </c:ext>
          </c:extLst>
        </c:ser>
        <c:dLbls>
          <c:showLegendKey val="0"/>
          <c:showVal val="0"/>
          <c:showCatName val="0"/>
          <c:showSerName val="0"/>
          <c:showPercent val="0"/>
          <c:showBubbleSize val="0"/>
        </c:dLbls>
        <c:axId val="699939456"/>
        <c:axId val="699974016"/>
      </c:areaChart>
      <c:areaChart>
        <c:grouping val="stacked"/>
        <c:varyColors val="0"/>
        <c:ser>
          <c:idx val="6"/>
          <c:order val="6"/>
          <c:tx>
            <c:strRef>
              <c:f>'Finansiel stressindikator'!$H$7</c:f>
              <c:strCache>
                <c:ptCount val="1"/>
                <c:pt idx="0">
                  <c:v>Korrelationsbidrag</c:v>
                </c:pt>
              </c:strCache>
            </c:strRef>
          </c:tx>
          <c:spPr>
            <a:solidFill>
              <a:schemeClr val="accent6"/>
            </a:solidFill>
          </c:spPr>
          <c:cat>
            <c:numRef>
              <c:f>'Finansiel stressindikator'!$A$8:$A$1170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'Finansiel stressindikator'!$H$8:$H$1170</c:f>
              <c:numCache>
                <c:formatCode>0,000</c:formatCode>
                <c:ptCount val="1163"/>
                <c:pt idx="0">
                  <c:v>-0.11387569910480411</c:v>
                </c:pt>
                <c:pt idx="1">
                  <c:v>-0.11868397895097499</c:v>
                </c:pt>
                <c:pt idx="2">
                  <c:v>-0.13357682378004376</c:v>
                </c:pt>
                <c:pt idx="3">
                  <c:v>-0.15746542213024728</c:v>
                </c:pt>
                <c:pt idx="4">
                  <c:v>-0.16573947397338301</c:v>
                </c:pt>
                <c:pt idx="5">
                  <c:v>-0.16803120093178375</c:v>
                </c:pt>
                <c:pt idx="6">
                  <c:v>-0.15284358213044458</c:v>
                </c:pt>
                <c:pt idx="7">
                  <c:v>-0.167372727386839</c:v>
                </c:pt>
                <c:pt idx="8">
                  <c:v>-0.17455444864364589</c:v>
                </c:pt>
                <c:pt idx="9">
                  <c:v>-0.16943809549175798</c:v>
                </c:pt>
                <c:pt idx="10">
                  <c:v>-0.1802944868178416</c:v>
                </c:pt>
                <c:pt idx="11">
                  <c:v>-0.14741228576774107</c:v>
                </c:pt>
                <c:pt idx="12">
                  <c:v>-0.13165418609525376</c:v>
                </c:pt>
                <c:pt idx="13">
                  <c:v>-0.12896521079469531</c:v>
                </c:pt>
                <c:pt idx="14">
                  <c:v>-0.13022430483130634</c:v>
                </c:pt>
                <c:pt idx="15">
                  <c:v>-0.15907394187216317</c:v>
                </c:pt>
                <c:pt idx="16">
                  <c:v>-0.16988738245732146</c:v>
                </c:pt>
                <c:pt idx="17">
                  <c:v>-0.17830173151015538</c:v>
                </c:pt>
                <c:pt idx="18">
                  <c:v>-0.17466621431509247</c:v>
                </c:pt>
                <c:pt idx="19">
                  <c:v>-0.1662580634047584</c:v>
                </c:pt>
                <c:pt idx="20">
                  <c:v>-0.16101871786044947</c:v>
                </c:pt>
                <c:pt idx="21">
                  <c:v>-0.15252021984579184</c:v>
                </c:pt>
                <c:pt idx="22">
                  <c:v>-0.14681707745248923</c:v>
                </c:pt>
                <c:pt idx="23">
                  <c:v>-0.12835983592402839</c:v>
                </c:pt>
                <c:pt idx="24">
                  <c:v>-0.12100449308998673</c:v>
                </c:pt>
                <c:pt idx="25">
                  <c:v>-0.12378111501225456</c:v>
                </c:pt>
                <c:pt idx="26">
                  <c:v>-0.12184090495542896</c:v>
                </c:pt>
                <c:pt idx="27">
                  <c:v>-0.12899914467217549</c:v>
                </c:pt>
                <c:pt idx="28">
                  <c:v>-0.13807874975371259</c:v>
                </c:pt>
                <c:pt idx="29">
                  <c:v>-0.13651305594270047</c:v>
                </c:pt>
                <c:pt idx="30">
                  <c:v>-0.14749945546862969</c:v>
                </c:pt>
                <c:pt idx="31">
                  <c:v>-0.13910300303085296</c:v>
                </c:pt>
                <c:pt idx="32">
                  <c:v>-0.15273061328238108</c:v>
                </c:pt>
                <c:pt idx="33">
                  <c:v>-0.15807620460230565</c:v>
                </c:pt>
                <c:pt idx="34">
                  <c:v>-0.14434014998861927</c:v>
                </c:pt>
                <c:pt idx="35">
                  <c:v>-0.1519347662655319</c:v>
                </c:pt>
                <c:pt idx="36">
                  <c:v>-0.15804813775418131</c:v>
                </c:pt>
                <c:pt idx="37">
                  <c:v>-0.15922712265487501</c:v>
                </c:pt>
                <c:pt idx="38">
                  <c:v>-0.17603314035349851</c:v>
                </c:pt>
                <c:pt idx="39">
                  <c:v>-0.18088878680836445</c:v>
                </c:pt>
                <c:pt idx="40">
                  <c:v>-0.17018278044138024</c:v>
                </c:pt>
                <c:pt idx="41">
                  <c:v>-0.17487893748800015</c:v>
                </c:pt>
                <c:pt idx="42">
                  <c:v>-0.16260767825607614</c:v>
                </c:pt>
                <c:pt idx="43">
                  <c:v>-0.15258446006122939</c:v>
                </c:pt>
                <c:pt idx="44">
                  <c:v>-0.13867467895349703</c:v>
                </c:pt>
                <c:pt idx="45">
                  <c:v>-0.11982809025351344</c:v>
                </c:pt>
                <c:pt idx="46">
                  <c:v>-0.11731813718347163</c:v>
                </c:pt>
                <c:pt idx="47">
                  <c:v>-0.11664143823220696</c:v>
                </c:pt>
                <c:pt idx="48">
                  <c:v>-0.11019449269943547</c:v>
                </c:pt>
                <c:pt idx="49">
                  <c:v>-0.1131133633228959</c:v>
                </c:pt>
                <c:pt idx="50">
                  <c:v>-0.12147417316351253</c:v>
                </c:pt>
                <c:pt idx="51">
                  <c:v>-0.12798495114889299</c:v>
                </c:pt>
                <c:pt idx="52">
                  <c:v>-0.14407103135997759</c:v>
                </c:pt>
                <c:pt idx="53">
                  <c:v>-0.16328565780783336</c:v>
                </c:pt>
                <c:pt idx="54">
                  <c:v>-0.15384272524356141</c:v>
                </c:pt>
                <c:pt idx="55">
                  <c:v>-0.14954903745761422</c:v>
                </c:pt>
                <c:pt idx="56">
                  <c:v>-0.14154476832159349</c:v>
                </c:pt>
                <c:pt idx="57">
                  <c:v>-0.11883485088066684</c:v>
                </c:pt>
                <c:pt idx="58">
                  <c:v>-0.12612602703142164</c:v>
                </c:pt>
                <c:pt idx="59">
                  <c:v>-0.1350652757427267</c:v>
                </c:pt>
                <c:pt idx="60">
                  <c:v>-0.13782127962523155</c:v>
                </c:pt>
                <c:pt idx="61">
                  <c:v>-0.15599520905624845</c:v>
                </c:pt>
                <c:pt idx="62">
                  <c:v>-0.15871236232334862</c:v>
                </c:pt>
                <c:pt idx="63">
                  <c:v>-0.15807677065644518</c:v>
                </c:pt>
                <c:pt idx="64">
                  <c:v>-0.14979938811174637</c:v>
                </c:pt>
                <c:pt idx="65">
                  <c:v>-0.13284673981259026</c:v>
                </c:pt>
                <c:pt idx="66">
                  <c:v>-0.11970602566661523</c:v>
                </c:pt>
                <c:pt idx="67">
                  <c:v>-0.11787886142315213</c:v>
                </c:pt>
                <c:pt idx="68">
                  <c:v>-0.12848067660690979</c:v>
                </c:pt>
                <c:pt idx="69">
                  <c:v>-0.14013441956386188</c:v>
                </c:pt>
                <c:pt idx="70">
                  <c:v>-0.13215645623882102</c:v>
                </c:pt>
                <c:pt idx="71">
                  <c:v>-0.10831336323040296</c:v>
                </c:pt>
                <c:pt idx="72">
                  <c:v>-9.5472193269126523E-2</c:v>
                </c:pt>
                <c:pt idx="73">
                  <c:v>-8.1052624354847738E-2</c:v>
                </c:pt>
                <c:pt idx="74">
                  <c:v>-6.770246869352553E-2</c:v>
                </c:pt>
                <c:pt idx="75">
                  <c:v>-7.0903423361310794E-2</c:v>
                </c:pt>
                <c:pt idx="76">
                  <c:v>-5.1780604468238803E-2</c:v>
                </c:pt>
                <c:pt idx="77">
                  <c:v>-3.695192134236977E-2</c:v>
                </c:pt>
                <c:pt idx="78">
                  <c:v>-3.8244403263631183E-2</c:v>
                </c:pt>
                <c:pt idx="79">
                  <c:v>-3.1231836884069136E-2</c:v>
                </c:pt>
                <c:pt idx="80">
                  <c:v>-3.585127918925568E-2</c:v>
                </c:pt>
                <c:pt idx="81">
                  <c:v>-3.3826900312795422E-2</c:v>
                </c:pt>
                <c:pt idx="82">
                  <c:v>-3.437176030294696E-2</c:v>
                </c:pt>
                <c:pt idx="83">
                  <c:v>-3.4770877177595527E-2</c:v>
                </c:pt>
                <c:pt idx="84">
                  <c:v>-3.183284999772816E-2</c:v>
                </c:pt>
                <c:pt idx="85">
                  <c:v>-2.9250354230032118E-2</c:v>
                </c:pt>
                <c:pt idx="86">
                  <c:v>-2.3554283986555916E-2</c:v>
                </c:pt>
                <c:pt idx="87">
                  <c:v>-1.9912199442344999E-2</c:v>
                </c:pt>
                <c:pt idx="88">
                  <c:v>-1.8307140994370266E-2</c:v>
                </c:pt>
                <c:pt idx="89">
                  <c:v>-1.8001452938272801E-2</c:v>
                </c:pt>
                <c:pt idx="90">
                  <c:v>-1.737641397849065E-2</c:v>
                </c:pt>
                <c:pt idx="91">
                  <c:v>-1.6738993281681602E-2</c:v>
                </c:pt>
                <c:pt idx="92">
                  <c:v>-2.0788706529985601E-2</c:v>
                </c:pt>
                <c:pt idx="93">
                  <c:v>-2.4154850942211842E-2</c:v>
                </c:pt>
                <c:pt idx="94">
                  <c:v>-2.5594212311804199E-2</c:v>
                </c:pt>
                <c:pt idx="95">
                  <c:v>-2.3031225339206374E-2</c:v>
                </c:pt>
                <c:pt idx="96">
                  <c:v>-1.5548473459454891E-2</c:v>
                </c:pt>
                <c:pt idx="97">
                  <c:v>-1.6771918916844916E-2</c:v>
                </c:pt>
                <c:pt idx="98">
                  <c:v>-1.7919336942485528E-2</c:v>
                </c:pt>
                <c:pt idx="99">
                  <c:v>-2.2260447643673423E-2</c:v>
                </c:pt>
                <c:pt idx="100">
                  <c:v>-2.5337380277748345E-2</c:v>
                </c:pt>
                <c:pt idx="101">
                  <c:v>-1.9617297819563256E-2</c:v>
                </c:pt>
                <c:pt idx="102">
                  <c:v>-1.9635992091747628E-2</c:v>
                </c:pt>
                <c:pt idx="103">
                  <c:v>-1.6154782834828352E-2</c:v>
                </c:pt>
                <c:pt idx="104">
                  <c:v>-1.4101912631025539E-2</c:v>
                </c:pt>
                <c:pt idx="105">
                  <c:v>-1.4280717686244809E-2</c:v>
                </c:pt>
                <c:pt idx="106">
                  <c:v>-1.0960084768885131E-2</c:v>
                </c:pt>
                <c:pt idx="107">
                  <c:v>-9.4682169868026064E-3</c:v>
                </c:pt>
                <c:pt idx="108">
                  <c:v>-7.9136864380519589E-3</c:v>
                </c:pt>
                <c:pt idx="109">
                  <c:v>-6.3562082370500136E-3</c:v>
                </c:pt>
                <c:pt idx="110">
                  <c:v>-5.8350820963541938E-3</c:v>
                </c:pt>
                <c:pt idx="111">
                  <c:v>-5.976032151706577E-3</c:v>
                </c:pt>
                <c:pt idx="112">
                  <c:v>-6.8206105977202669E-3</c:v>
                </c:pt>
                <c:pt idx="113">
                  <c:v>-7.2816953907158879E-3</c:v>
                </c:pt>
                <c:pt idx="114">
                  <c:v>-8.2806083986170231E-3</c:v>
                </c:pt>
                <c:pt idx="115">
                  <c:v>-7.9133965081656793E-3</c:v>
                </c:pt>
                <c:pt idx="116">
                  <c:v>-7.3338948269347295E-3</c:v>
                </c:pt>
                <c:pt idx="117">
                  <c:v>-6.2919439705113808E-3</c:v>
                </c:pt>
                <c:pt idx="118">
                  <c:v>-9.6061236639324171E-3</c:v>
                </c:pt>
                <c:pt idx="119">
                  <c:v>-1.2693003336843867E-2</c:v>
                </c:pt>
                <c:pt idx="120">
                  <c:v>-1.6842075615718627E-2</c:v>
                </c:pt>
                <c:pt idx="121">
                  <c:v>-1.7785055258981844E-2</c:v>
                </c:pt>
                <c:pt idx="122">
                  <c:v>-1.4863812052881592E-2</c:v>
                </c:pt>
                <c:pt idx="123">
                  <c:v>-1.4747830680096996E-2</c:v>
                </c:pt>
                <c:pt idx="124">
                  <c:v>-1.4185335312868752E-2</c:v>
                </c:pt>
                <c:pt idx="125">
                  <c:v>-1.802992609090158E-2</c:v>
                </c:pt>
                <c:pt idx="126">
                  <c:v>-1.9973027868176604E-2</c:v>
                </c:pt>
                <c:pt idx="127">
                  <c:v>-2.0850572666548287E-2</c:v>
                </c:pt>
                <c:pt idx="128">
                  <c:v>-2.099424634162407E-2</c:v>
                </c:pt>
                <c:pt idx="129">
                  <c:v>-2.0031036715315371E-2</c:v>
                </c:pt>
                <c:pt idx="130">
                  <c:v>-2.2739676786078342E-2</c:v>
                </c:pt>
                <c:pt idx="131">
                  <c:v>-1.9969202604797023E-2</c:v>
                </c:pt>
                <c:pt idx="132">
                  <c:v>-1.7390987276427385E-2</c:v>
                </c:pt>
                <c:pt idx="133">
                  <c:v>-1.5033162239287287E-2</c:v>
                </c:pt>
                <c:pt idx="134">
                  <c:v>-1.0351856947809525E-2</c:v>
                </c:pt>
                <c:pt idx="135">
                  <c:v>-9.8865291841389244E-3</c:v>
                </c:pt>
                <c:pt idx="136">
                  <c:v>-1.1724395998558707E-2</c:v>
                </c:pt>
                <c:pt idx="137">
                  <c:v>-1.0133038798715674E-2</c:v>
                </c:pt>
                <c:pt idx="138">
                  <c:v>-8.5826530442748086E-3</c:v>
                </c:pt>
                <c:pt idx="139">
                  <c:v>-8.915998920635923E-3</c:v>
                </c:pt>
                <c:pt idx="140">
                  <c:v>-5.2284758136487003E-3</c:v>
                </c:pt>
                <c:pt idx="141">
                  <c:v>-6.7124635343024652E-3</c:v>
                </c:pt>
                <c:pt idx="142">
                  <c:v>-7.7654412527872058E-3</c:v>
                </c:pt>
                <c:pt idx="143">
                  <c:v>-9.5776435979954277E-3</c:v>
                </c:pt>
                <c:pt idx="144">
                  <c:v>-1.2181908443294559E-2</c:v>
                </c:pt>
                <c:pt idx="145">
                  <c:v>-1.4381632766583149E-2</c:v>
                </c:pt>
                <c:pt idx="146">
                  <c:v>-1.615718210348234E-2</c:v>
                </c:pt>
                <c:pt idx="147">
                  <c:v>-1.6600834368958622E-2</c:v>
                </c:pt>
                <c:pt idx="148">
                  <c:v>-1.7142627623611101E-2</c:v>
                </c:pt>
                <c:pt idx="149">
                  <c:v>-1.926482045691022E-2</c:v>
                </c:pt>
                <c:pt idx="150">
                  <c:v>-1.6948307155659079E-2</c:v>
                </c:pt>
                <c:pt idx="151">
                  <c:v>-1.3948701293202484E-2</c:v>
                </c:pt>
                <c:pt idx="152">
                  <c:v>-1.3402721084917399E-2</c:v>
                </c:pt>
                <c:pt idx="153">
                  <c:v>-7.4169549165543427E-3</c:v>
                </c:pt>
                <c:pt idx="154">
                  <c:v>-8.7691583710751073E-3</c:v>
                </c:pt>
                <c:pt idx="155">
                  <c:v>-1.0092609087933115E-2</c:v>
                </c:pt>
                <c:pt idx="156">
                  <c:v>-8.1918330853177485E-3</c:v>
                </c:pt>
                <c:pt idx="157">
                  <c:v>-1.1271496698266839E-2</c:v>
                </c:pt>
                <c:pt idx="158">
                  <c:v>-1.0678838698166986E-2</c:v>
                </c:pt>
                <c:pt idx="159">
                  <c:v>-1.1074605668381657E-2</c:v>
                </c:pt>
                <c:pt idx="160">
                  <c:v>-1.1541527066138049E-2</c:v>
                </c:pt>
                <c:pt idx="161">
                  <c:v>-9.2751714434333721E-3</c:v>
                </c:pt>
                <c:pt idx="162">
                  <c:v>-8.6607004021271236E-3</c:v>
                </c:pt>
                <c:pt idx="163">
                  <c:v>-8.1256315662192741E-3</c:v>
                </c:pt>
                <c:pt idx="164">
                  <c:v>-7.6549082813092972E-3</c:v>
                </c:pt>
                <c:pt idx="165">
                  <c:v>-7.4371766557386892E-3</c:v>
                </c:pt>
                <c:pt idx="166">
                  <c:v>-1.0020663639564456E-2</c:v>
                </c:pt>
                <c:pt idx="167">
                  <c:v>-1.2977211123604213E-2</c:v>
                </c:pt>
                <c:pt idx="168">
                  <c:v>-1.372268406040629E-2</c:v>
                </c:pt>
                <c:pt idx="169">
                  <c:v>-1.5008791947113451E-2</c:v>
                </c:pt>
                <c:pt idx="170">
                  <c:v>-1.2863657316900187E-2</c:v>
                </c:pt>
                <c:pt idx="171">
                  <c:v>-1.0208481313296269E-2</c:v>
                </c:pt>
                <c:pt idx="172">
                  <c:v>-1.0264580027770087E-2</c:v>
                </c:pt>
                <c:pt idx="173">
                  <c:v>-1.6871164273155825E-2</c:v>
                </c:pt>
                <c:pt idx="174">
                  <c:v>-2.2013001366554846E-2</c:v>
                </c:pt>
                <c:pt idx="175">
                  <c:v>-2.6702183249638578E-2</c:v>
                </c:pt>
                <c:pt idx="176">
                  <c:v>-3.5244928163105871E-2</c:v>
                </c:pt>
                <c:pt idx="177">
                  <c:v>-3.3004152937307074E-2</c:v>
                </c:pt>
                <c:pt idx="178">
                  <c:v>-3.1949467215764027E-2</c:v>
                </c:pt>
                <c:pt idx="179">
                  <c:v>-3.9376646290172734E-2</c:v>
                </c:pt>
                <c:pt idx="180">
                  <c:v>-3.5649759590978519E-2</c:v>
                </c:pt>
                <c:pt idx="181">
                  <c:v>-3.3212225421466651E-2</c:v>
                </c:pt>
                <c:pt idx="182">
                  <c:v>-3.5597545871718261E-2</c:v>
                </c:pt>
                <c:pt idx="183">
                  <c:v>-2.4439806944014195E-2</c:v>
                </c:pt>
                <c:pt idx="184">
                  <c:v>-2.4610772514108162E-2</c:v>
                </c:pt>
                <c:pt idx="185">
                  <c:v>-2.2581651215877088E-2</c:v>
                </c:pt>
                <c:pt idx="186">
                  <c:v>-1.7961936435045428E-2</c:v>
                </c:pt>
                <c:pt idx="187">
                  <c:v>-1.8642657947962035E-2</c:v>
                </c:pt>
                <c:pt idx="188">
                  <c:v>-1.4957860058838146E-2</c:v>
                </c:pt>
                <c:pt idx="189">
                  <c:v>-1.715856133204359E-2</c:v>
                </c:pt>
                <c:pt idx="190">
                  <c:v>-1.8163863844710734E-2</c:v>
                </c:pt>
                <c:pt idx="191">
                  <c:v>-2.0359929388132594E-2</c:v>
                </c:pt>
                <c:pt idx="192">
                  <c:v>-2.212379138050416E-2</c:v>
                </c:pt>
                <c:pt idx="193">
                  <c:v>-2.2859541629614191E-2</c:v>
                </c:pt>
                <c:pt idx="194">
                  <c:v>-2.152085067879736E-2</c:v>
                </c:pt>
                <c:pt idx="195">
                  <c:v>-1.8150097855780832E-2</c:v>
                </c:pt>
                <c:pt idx="196">
                  <c:v>-1.8812753701507395E-2</c:v>
                </c:pt>
                <c:pt idx="197">
                  <c:v>-2.0001978318102534E-2</c:v>
                </c:pt>
                <c:pt idx="198">
                  <c:v>-2.0752471268797146E-2</c:v>
                </c:pt>
                <c:pt idx="199">
                  <c:v>-2.1683239079169511E-2</c:v>
                </c:pt>
                <c:pt idx="200">
                  <c:v>-2.0199190881181078E-2</c:v>
                </c:pt>
                <c:pt idx="201">
                  <c:v>-2.0171548659301944E-2</c:v>
                </c:pt>
                <c:pt idx="202">
                  <c:v>-1.9676098663262309E-2</c:v>
                </c:pt>
                <c:pt idx="203">
                  <c:v>-2.1657746573135864E-2</c:v>
                </c:pt>
                <c:pt idx="204">
                  <c:v>-2.2050517202770001E-2</c:v>
                </c:pt>
                <c:pt idx="205">
                  <c:v>-1.825417152347724E-2</c:v>
                </c:pt>
                <c:pt idx="206">
                  <c:v>-2.1788171037830942E-2</c:v>
                </c:pt>
                <c:pt idx="207">
                  <c:v>-2.3031305667789465E-2</c:v>
                </c:pt>
                <c:pt idx="208">
                  <c:v>-2.195196619391411E-2</c:v>
                </c:pt>
                <c:pt idx="209">
                  <c:v>-2.3356817333656313E-2</c:v>
                </c:pt>
                <c:pt idx="210">
                  <c:v>-2.1280712553034778E-2</c:v>
                </c:pt>
                <c:pt idx="211">
                  <c:v>-2.0130360164236305E-2</c:v>
                </c:pt>
                <c:pt idx="212">
                  <c:v>-2.1368915879467501E-2</c:v>
                </c:pt>
                <c:pt idx="213">
                  <c:v>-2.1369406888497144E-2</c:v>
                </c:pt>
                <c:pt idx="214">
                  <c:v>-2.7073969468493025E-2</c:v>
                </c:pt>
                <c:pt idx="215">
                  <c:v>-3.3577125551768339E-2</c:v>
                </c:pt>
                <c:pt idx="216">
                  <c:v>-4.1156800124406534E-2</c:v>
                </c:pt>
                <c:pt idx="217">
                  <c:v>-5.0519697086654186E-2</c:v>
                </c:pt>
                <c:pt idx="218">
                  <c:v>-5.29717049872174E-2</c:v>
                </c:pt>
                <c:pt idx="219">
                  <c:v>-5.2585405182579315E-2</c:v>
                </c:pt>
                <c:pt idx="220">
                  <c:v>-5.0966728808001932E-2</c:v>
                </c:pt>
                <c:pt idx="221">
                  <c:v>-4.5374657323567449E-2</c:v>
                </c:pt>
                <c:pt idx="222">
                  <c:v>-3.9102507243758425E-2</c:v>
                </c:pt>
                <c:pt idx="223">
                  <c:v>-3.6816520688548682E-2</c:v>
                </c:pt>
                <c:pt idx="224">
                  <c:v>-3.2180428111183129E-2</c:v>
                </c:pt>
                <c:pt idx="225">
                  <c:v>-3.3580492271796436E-2</c:v>
                </c:pt>
                <c:pt idx="226">
                  <c:v>-3.3272412107704458E-2</c:v>
                </c:pt>
                <c:pt idx="227">
                  <c:v>-3.11398518460346E-2</c:v>
                </c:pt>
                <c:pt idx="228">
                  <c:v>-3.6942794858152439E-2</c:v>
                </c:pt>
                <c:pt idx="229">
                  <c:v>-3.9955327539081403E-2</c:v>
                </c:pt>
                <c:pt idx="230">
                  <c:v>-4.3239827989549964E-2</c:v>
                </c:pt>
                <c:pt idx="231">
                  <c:v>-4.4298846688789112E-2</c:v>
                </c:pt>
                <c:pt idx="232">
                  <c:v>-4.3764332997050126E-2</c:v>
                </c:pt>
                <c:pt idx="233">
                  <c:v>-4.2539280693075582E-2</c:v>
                </c:pt>
                <c:pt idx="234">
                  <c:v>-4.10804770476835E-2</c:v>
                </c:pt>
                <c:pt idx="235">
                  <c:v>-5.7791705700466489E-2</c:v>
                </c:pt>
                <c:pt idx="236">
                  <c:v>-7.0149031346957935E-2</c:v>
                </c:pt>
                <c:pt idx="237">
                  <c:v>-9.0575018025114196E-2</c:v>
                </c:pt>
                <c:pt idx="238">
                  <c:v>-0.1162440050739719</c:v>
                </c:pt>
                <c:pt idx="239">
                  <c:v>-0.12842725714616054</c:v>
                </c:pt>
                <c:pt idx="240">
                  <c:v>-0.13537676672404181</c:v>
                </c:pt>
                <c:pt idx="241">
                  <c:v>-0.1274819214115861</c:v>
                </c:pt>
                <c:pt idx="242">
                  <c:v>-0.12681656357244497</c:v>
                </c:pt>
                <c:pt idx="243">
                  <c:v>-0.13323943407938527</c:v>
                </c:pt>
                <c:pt idx="244">
                  <c:v>-0.13428540997847932</c:v>
                </c:pt>
                <c:pt idx="245">
                  <c:v>-0.13603636877020919</c:v>
                </c:pt>
                <c:pt idx="246">
                  <c:v>-0.133039552717934</c:v>
                </c:pt>
                <c:pt idx="247">
                  <c:v>-0.11830323865085712</c:v>
                </c:pt>
                <c:pt idx="248">
                  <c:v>-0.13306657282624865</c:v>
                </c:pt>
                <c:pt idx="249">
                  <c:v>-0.14460596387027561</c:v>
                </c:pt>
                <c:pt idx="250">
                  <c:v>-0.14891686017386485</c:v>
                </c:pt>
                <c:pt idx="251">
                  <c:v>-0.16887285328357632</c:v>
                </c:pt>
                <c:pt idx="252">
                  <c:v>-0.16392616919831199</c:v>
                </c:pt>
                <c:pt idx="253">
                  <c:v>-0.18306485461262439</c:v>
                </c:pt>
                <c:pt idx="254">
                  <c:v>-0.19287596392155931</c:v>
                </c:pt>
                <c:pt idx="255">
                  <c:v>-0.18351352506628704</c:v>
                </c:pt>
                <c:pt idx="256">
                  <c:v>-0.17390867189855863</c:v>
                </c:pt>
                <c:pt idx="257">
                  <c:v>-0.15629414759577598</c:v>
                </c:pt>
                <c:pt idx="258">
                  <c:v>-0.16200814871964248</c:v>
                </c:pt>
                <c:pt idx="259">
                  <c:v>-0.16065534208673654</c:v>
                </c:pt>
                <c:pt idx="260">
                  <c:v>-0.18039947645759336</c:v>
                </c:pt>
                <c:pt idx="261">
                  <c:v>-0.20090748406618647</c:v>
                </c:pt>
                <c:pt idx="262">
                  <c:v>-0.19369068647276988</c:v>
                </c:pt>
                <c:pt idx="263">
                  <c:v>-0.19379953439537079</c:v>
                </c:pt>
                <c:pt idx="264">
                  <c:v>-0.17247804862288102</c:v>
                </c:pt>
                <c:pt idx="265">
                  <c:v>-0.13960247161846673</c:v>
                </c:pt>
                <c:pt idx="266">
                  <c:v>-0.13096610226127192</c:v>
                </c:pt>
                <c:pt idx="267">
                  <c:v>-0.11553590811375919</c:v>
                </c:pt>
                <c:pt idx="268">
                  <c:v>-0.11899280993971406</c:v>
                </c:pt>
                <c:pt idx="269">
                  <c:v>-0.13926299118907409</c:v>
                </c:pt>
                <c:pt idx="270">
                  <c:v>-0.14216602210830975</c:v>
                </c:pt>
                <c:pt idx="271">
                  <c:v>-0.15181368209744134</c:v>
                </c:pt>
                <c:pt idx="272">
                  <c:v>-0.14792654621677681</c:v>
                </c:pt>
                <c:pt idx="273">
                  <c:v>-0.13699795493502187</c:v>
                </c:pt>
                <c:pt idx="274">
                  <c:v>-0.14219055227932537</c:v>
                </c:pt>
                <c:pt idx="275">
                  <c:v>-0.13330386404558037</c:v>
                </c:pt>
                <c:pt idx="276">
                  <c:v>-0.13026728326896264</c:v>
                </c:pt>
                <c:pt idx="277">
                  <c:v>-0.11457905494646631</c:v>
                </c:pt>
                <c:pt idx="278">
                  <c:v>-0.10243488915449389</c:v>
                </c:pt>
                <c:pt idx="279">
                  <c:v>-0.11631556105918234</c:v>
                </c:pt>
                <c:pt idx="280">
                  <c:v>-0.13751674617488485</c:v>
                </c:pt>
                <c:pt idx="281">
                  <c:v>-0.16180488990679981</c:v>
                </c:pt>
                <c:pt idx="282">
                  <c:v>-0.17510248863258843</c:v>
                </c:pt>
                <c:pt idx="283">
                  <c:v>-0.17347951637263337</c:v>
                </c:pt>
                <c:pt idx="284">
                  <c:v>-0.18169940771073795</c:v>
                </c:pt>
                <c:pt idx="285">
                  <c:v>-0.18077848987829931</c:v>
                </c:pt>
                <c:pt idx="286">
                  <c:v>-0.17658232479248515</c:v>
                </c:pt>
                <c:pt idx="287">
                  <c:v>-0.18255287171140949</c:v>
                </c:pt>
                <c:pt idx="288">
                  <c:v>-0.15115121086403027</c:v>
                </c:pt>
                <c:pt idx="289">
                  <c:v>-0.1658116050409888</c:v>
                </c:pt>
                <c:pt idx="290">
                  <c:v>-0.17202280767273814</c:v>
                </c:pt>
                <c:pt idx="291">
                  <c:v>-0.17381814457050931</c:v>
                </c:pt>
                <c:pt idx="292">
                  <c:v>-0.18749229768495013</c:v>
                </c:pt>
                <c:pt idx="293">
                  <c:v>-0.18388618957958858</c:v>
                </c:pt>
                <c:pt idx="294">
                  <c:v>-0.19860375367383515</c:v>
                </c:pt>
                <c:pt idx="295">
                  <c:v>-0.20701950890210186</c:v>
                </c:pt>
                <c:pt idx="296">
                  <c:v>-0.22191239114576233</c:v>
                </c:pt>
                <c:pt idx="297">
                  <c:v>-0.21829684753811729</c:v>
                </c:pt>
                <c:pt idx="298">
                  <c:v>-0.19674499725750683</c:v>
                </c:pt>
                <c:pt idx="299">
                  <c:v>-0.17701239174818695</c:v>
                </c:pt>
                <c:pt idx="300">
                  <c:v>-0.15786225877562077</c:v>
                </c:pt>
                <c:pt idx="301">
                  <c:v>-0.13600019808467523</c:v>
                </c:pt>
                <c:pt idx="302">
                  <c:v>-0.12315444573818723</c:v>
                </c:pt>
                <c:pt idx="303">
                  <c:v>-0.11464400585646783</c:v>
                </c:pt>
                <c:pt idx="304">
                  <c:v>-0.10191762750868649</c:v>
                </c:pt>
                <c:pt idx="305">
                  <c:v>-9.5021765741602038E-2</c:v>
                </c:pt>
                <c:pt idx="306">
                  <c:v>-8.7084473172635901E-2</c:v>
                </c:pt>
                <c:pt idx="307">
                  <c:v>-8.1239994005612326E-2</c:v>
                </c:pt>
                <c:pt idx="308">
                  <c:v>-7.5219686395436858E-2</c:v>
                </c:pt>
                <c:pt idx="309">
                  <c:v>-6.6295523504998677E-2</c:v>
                </c:pt>
                <c:pt idx="310">
                  <c:v>-6.2952076992590311E-2</c:v>
                </c:pt>
                <c:pt idx="311">
                  <c:v>-6.1168882484009424E-2</c:v>
                </c:pt>
                <c:pt idx="312">
                  <c:v>-6.0456758489368601E-2</c:v>
                </c:pt>
                <c:pt idx="313">
                  <c:v>-6.1544270670405576E-2</c:v>
                </c:pt>
                <c:pt idx="314">
                  <c:v>-5.9440511805033291E-2</c:v>
                </c:pt>
                <c:pt idx="315">
                  <c:v>-5.5473155102306437E-2</c:v>
                </c:pt>
                <c:pt idx="316">
                  <c:v>-5.1371343352868637E-2</c:v>
                </c:pt>
                <c:pt idx="317">
                  <c:v>-5.0383736554055369E-2</c:v>
                </c:pt>
                <c:pt idx="318">
                  <c:v>-4.9922500294065864E-2</c:v>
                </c:pt>
                <c:pt idx="319">
                  <c:v>-4.9488152571514399E-2</c:v>
                </c:pt>
                <c:pt idx="320">
                  <c:v>-5.0413201356772408E-2</c:v>
                </c:pt>
                <c:pt idx="321">
                  <c:v>-4.7950863718241199E-2</c:v>
                </c:pt>
                <c:pt idx="322">
                  <c:v>-4.5842688727865566E-2</c:v>
                </c:pt>
                <c:pt idx="323">
                  <c:v>-4.4288084500555325E-2</c:v>
                </c:pt>
                <c:pt idx="324">
                  <c:v>-4.1442332121416903E-2</c:v>
                </c:pt>
                <c:pt idx="325">
                  <c:v>-4.1229610653634396E-2</c:v>
                </c:pt>
                <c:pt idx="326">
                  <c:v>-4.0535560215286481E-2</c:v>
                </c:pt>
                <c:pt idx="327">
                  <c:v>-3.9582997895900696E-2</c:v>
                </c:pt>
                <c:pt idx="328">
                  <c:v>-4.0875410768035803E-2</c:v>
                </c:pt>
                <c:pt idx="329">
                  <c:v>-3.9194984646334641E-2</c:v>
                </c:pt>
                <c:pt idx="330">
                  <c:v>-3.7776534301465992E-2</c:v>
                </c:pt>
                <c:pt idx="331">
                  <c:v>-3.6627710379283362E-2</c:v>
                </c:pt>
                <c:pt idx="332">
                  <c:v>-3.7692140971873123E-2</c:v>
                </c:pt>
                <c:pt idx="333">
                  <c:v>-4.005014146491126E-2</c:v>
                </c:pt>
                <c:pt idx="334">
                  <c:v>-4.1524753132605285E-2</c:v>
                </c:pt>
                <c:pt idx="335">
                  <c:v>-4.476563101899067E-2</c:v>
                </c:pt>
                <c:pt idx="336">
                  <c:v>-4.2888548355357048E-2</c:v>
                </c:pt>
                <c:pt idx="337">
                  <c:v>-3.9728689429226471E-2</c:v>
                </c:pt>
                <c:pt idx="338">
                  <c:v>-4.1391650421277459E-2</c:v>
                </c:pt>
                <c:pt idx="339">
                  <c:v>-4.1413515922795796E-2</c:v>
                </c:pt>
                <c:pt idx="340">
                  <c:v>-4.6162403844852484E-2</c:v>
                </c:pt>
                <c:pt idx="341">
                  <c:v>-5.1398242502186109E-2</c:v>
                </c:pt>
                <c:pt idx="342">
                  <c:v>-5.3746151482796933E-2</c:v>
                </c:pt>
                <c:pt idx="343">
                  <c:v>-5.5427850747345575E-2</c:v>
                </c:pt>
                <c:pt idx="344">
                  <c:v>-5.1839917065074015E-2</c:v>
                </c:pt>
                <c:pt idx="345">
                  <c:v>-5.2055900549237921E-2</c:v>
                </c:pt>
                <c:pt idx="346">
                  <c:v>-4.9994414117164765E-2</c:v>
                </c:pt>
                <c:pt idx="347">
                  <c:v>-4.9246898106872272E-2</c:v>
                </c:pt>
                <c:pt idx="348">
                  <c:v>-5.5942749597642616E-2</c:v>
                </c:pt>
                <c:pt idx="349">
                  <c:v>-5.9329893425822622E-2</c:v>
                </c:pt>
                <c:pt idx="350">
                  <c:v>-6.6185316858815568E-2</c:v>
                </c:pt>
                <c:pt idx="351">
                  <c:v>-7.0414464070749805E-2</c:v>
                </c:pt>
                <c:pt idx="352">
                  <c:v>-6.7564743443649988E-2</c:v>
                </c:pt>
                <c:pt idx="353">
                  <c:v>-7.3814808512837504E-2</c:v>
                </c:pt>
                <c:pt idx="354">
                  <c:v>-7.2205240923667979E-2</c:v>
                </c:pt>
                <c:pt idx="355">
                  <c:v>-7.3801704716496441E-2</c:v>
                </c:pt>
                <c:pt idx="356">
                  <c:v>-8.0826093891728901E-2</c:v>
                </c:pt>
                <c:pt idx="357">
                  <c:v>-7.5111982209956851E-2</c:v>
                </c:pt>
                <c:pt idx="358">
                  <c:v>-7.9850666239026258E-2</c:v>
                </c:pt>
                <c:pt idx="359">
                  <c:v>-7.9238576645859649E-2</c:v>
                </c:pt>
                <c:pt idx="360">
                  <c:v>-7.8680871971543553E-2</c:v>
                </c:pt>
                <c:pt idx="361">
                  <c:v>-8.2977934603776671E-2</c:v>
                </c:pt>
                <c:pt idx="362">
                  <c:v>-8.4458371882045247E-2</c:v>
                </c:pt>
                <c:pt idx="363">
                  <c:v>-0.10186725994670021</c:v>
                </c:pt>
                <c:pt idx="364">
                  <c:v>-0.11448468401615131</c:v>
                </c:pt>
                <c:pt idx="365">
                  <c:v>-0.13022101950404263</c:v>
                </c:pt>
                <c:pt idx="366">
                  <c:v>-0.13230431028635087</c:v>
                </c:pt>
                <c:pt idx="367">
                  <c:v>-0.13704373568333161</c:v>
                </c:pt>
                <c:pt idx="368">
                  <c:v>-0.14335491043682969</c:v>
                </c:pt>
                <c:pt idx="369">
                  <c:v>-0.13721708083939482</c:v>
                </c:pt>
                <c:pt idx="370">
                  <c:v>-0.14617254128122115</c:v>
                </c:pt>
                <c:pt idx="371">
                  <c:v>-0.14525213468125264</c:v>
                </c:pt>
                <c:pt idx="372">
                  <c:v>-0.13114590403233906</c:v>
                </c:pt>
                <c:pt idx="373">
                  <c:v>-0.13011214655219516</c:v>
                </c:pt>
                <c:pt idx="374">
                  <c:v>-0.13347473178513125</c:v>
                </c:pt>
                <c:pt idx="375">
                  <c:v>-0.12092924645326619</c:v>
                </c:pt>
                <c:pt idx="376">
                  <c:v>-0.13356792217690464</c:v>
                </c:pt>
                <c:pt idx="377">
                  <c:v>-0.14619499349741916</c:v>
                </c:pt>
                <c:pt idx="378">
                  <c:v>-0.1544665473069585</c:v>
                </c:pt>
                <c:pt idx="379">
                  <c:v>-0.17185256908943791</c:v>
                </c:pt>
                <c:pt idx="380">
                  <c:v>-0.18744063063370742</c:v>
                </c:pt>
                <c:pt idx="381">
                  <c:v>-0.18788175231880505</c:v>
                </c:pt>
                <c:pt idx="382">
                  <c:v>-0.18062971759989577</c:v>
                </c:pt>
                <c:pt idx="383">
                  <c:v>-0.17054918208439052</c:v>
                </c:pt>
                <c:pt idx="384">
                  <c:v>-0.14138599212848252</c:v>
                </c:pt>
                <c:pt idx="385">
                  <c:v>-0.12099910577265949</c:v>
                </c:pt>
                <c:pt idx="386">
                  <c:v>-0.10225807714098889</c:v>
                </c:pt>
                <c:pt idx="387">
                  <c:v>-9.1186674563419223E-2</c:v>
                </c:pt>
                <c:pt idx="388">
                  <c:v>-9.2397698891009961E-2</c:v>
                </c:pt>
                <c:pt idx="389">
                  <c:v>-8.8611108355502677E-2</c:v>
                </c:pt>
                <c:pt idx="390">
                  <c:v>-8.7644549742118605E-2</c:v>
                </c:pt>
                <c:pt idx="391">
                  <c:v>-8.2227707600189326E-2</c:v>
                </c:pt>
                <c:pt idx="392">
                  <c:v>-7.3885387541649972E-2</c:v>
                </c:pt>
                <c:pt idx="393">
                  <c:v>-7.4587215581535748E-2</c:v>
                </c:pt>
                <c:pt idx="394">
                  <c:v>-8.195134022171352E-2</c:v>
                </c:pt>
                <c:pt idx="395">
                  <c:v>-9.61164432558958E-2</c:v>
                </c:pt>
                <c:pt idx="396">
                  <c:v>-0.10914167227562266</c:v>
                </c:pt>
                <c:pt idx="397">
                  <c:v>-0.11899886914131513</c:v>
                </c:pt>
                <c:pt idx="398">
                  <c:v>-0.11782626610341312</c:v>
                </c:pt>
                <c:pt idx="399">
                  <c:v>-0.10930322695307593</c:v>
                </c:pt>
                <c:pt idx="400">
                  <c:v>-0.10369010822435015</c:v>
                </c:pt>
                <c:pt idx="401">
                  <c:v>-0.10212736674059664</c:v>
                </c:pt>
                <c:pt idx="402">
                  <c:v>-0.10899049868180205</c:v>
                </c:pt>
                <c:pt idx="403">
                  <c:v>-0.11897151842361647</c:v>
                </c:pt>
                <c:pt idx="404">
                  <c:v>-0.14173144682864339</c:v>
                </c:pt>
                <c:pt idx="405">
                  <c:v>-0.15340812325539382</c:v>
                </c:pt>
                <c:pt idx="406">
                  <c:v>-0.14476921332527265</c:v>
                </c:pt>
                <c:pt idx="407">
                  <c:v>-0.13175524252471688</c:v>
                </c:pt>
                <c:pt idx="408">
                  <c:v>-0.10272294592489059</c:v>
                </c:pt>
                <c:pt idx="409">
                  <c:v>-8.7001714644236061E-2</c:v>
                </c:pt>
                <c:pt idx="410">
                  <c:v>-0.11633769551514705</c:v>
                </c:pt>
                <c:pt idx="411">
                  <c:v>-0.13321340903513956</c:v>
                </c:pt>
                <c:pt idx="412">
                  <c:v>-0.13717746265273856</c:v>
                </c:pt>
                <c:pt idx="413">
                  <c:v>-0.13592226240991501</c:v>
                </c:pt>
                <c:pt idx="414">
                  <c:v>-0.11059370074746835</c:v>
                </c:pt>
                <c:pt idx="415">
                  <c:v>-0.11669711541626032</c:v>
                </c:pt>
                <c:pt idx="416">
                  <c:v>-0.14242441643245785</c:v>
                </c:pt>
                <c:pt idx="417">
                  <c:v>-0.17542204812794393</c:v>
                </c:pt>
                <c:pt idx="418">
                  <c:v>-0.18133452524665739</c:v>
                </c:pt>
                <c:pt idx="419">
                  <c:v>-0.18599965763974791</c:v>
                </c:pt>
                <c:pt idx="420">
                  <c:v>-0.18981019739355895</c:v>
                </c:pt>
                <c:pt idx="421">
                  <c:v>-0.17020003267460998</c:v>
                </c:pt>
                <c:pt idx="422">
                  <c:v>-0.18914739511125861</c:v>
                </c:pt>
                <c:pt idx="423">
                  <c:v>-0.19222733660854729</c:v>
                </c:pt>
                <c:pt idx="424">
                  <c:v>-0.18946276449907853</c:v>
                </c:pt>
                <c:pt idx="425">
                  <c:v>-0.23637283482857277</c:v>
                </c:pt>
                <c:pt idx="426">
                  <c:v>-0.23726219436229712</c:v>
                </c:pt>
                <c:pt idx="427">
                  <c:v>-0.22232560012926444</c:v>
                </c:pt>
                <c:pt idx="428">
                  <c:v>-0.21118273745312488</c:v>
                </c:pt>
                <c:pt idx="429">
                  <c:v>-0.15807081923805638</c:v>
                </c:pt>
                <c:pt idx="430">
                  <c:v>-0.15883929276605965</c:v>
                </c:pt>
                <c:pt idx="431">
                  <c:v>-0.16623235908384812</c:v>
                </c:pt>
                <c:pt idx="432">
                  <c:v>-0.18437142861039668</c:v>
                </c:pt>
                <c:pt idx="433">
                  <c:v>-0.20322657583052983</c:v>
                </c:pt>
                <c:pt idx="434">
                  <c:v>-0.17744970873014898</c:v>
                </c:pt>
                <c:pt idx="435">
                  <c:v>-0.18005122765625123</c:v>
                </c:pt>
                <c:pt idx="436">
                  <c:v>-0.15460080476818655</c:v>
                </c:pt>
                <c:pt idx="437">
                  <c:v>-0.16937322997282561</c:v>
                </c:pt>
                <c:pt idx="438">
                  <c:v>-0.21139341616670979</c:v>
                </c:pt>
                <c:pt idx="439">
                  <c:v>-0.23592684098911196</c:v>
                </c:pt>
                <c:pt idx="440">
                  <c:v>-0.28265971637187642</c:v>
                </c:pt>
                <c:pt idx="441">
                  <c:v>-0.2803630477929393</c:v>
                </c:pt>
                <c:pt idx="442">
                  <c:v>-0.2790723085565569</c:v>
                </c:pt>
                <c:pt idx="443">
                  <c:v>-0.26541291654392529</c:v>
                </c:pt>
                <c:pt idx="444">
                  <c:v>-0.24153114745104221</c:v>
                </c:pt>
                <c:pt idx="445">
                  <c:v>-0.24925111371226721</c:v>
                </c:pt>
                <c:pt idx="446">
                  <c:v>-0.24410778991996518</c:v>
                </c:pt>
                <c:pt idx="447">
                  <c:v>-0.24494382417555982</c:v>
                </c:pt>
                <c:pt idx="448">
                  <c:v>-0.24214727479626685</c:v>
                </c:pt>
                <c:pt idx="449">
                  <c:v>-0.22438716112347162</c:v>
                </c:pt>
                <c:pt idx="450">
                  <c:v>-0.21318233614087478</c:v>
                </c:pt>
                <c:pt idx="451">
                  <c:v>-0.19945326734464702</c:v>
                </c:pt>
                <c:pt idx="452">
                  <c:v>-0.18853867458422663</c:v>
                </c:pt>
                <c:pt idx="453">
                  <c:v>-0.17521506956772603</c:v>
                </c:pt>
                <c:pt idx="454">
                  <c:v>-0.1526041268590802</c:v>
                </c:pt>
                <c:pt idx="455">
                  <c:v>-0.13781784479947501</c:v>
                </c:pt>
                <c:pt idx="456">
                  <c:v>-0.12329755000490633</c:v>
                </c:pt>
                <c:pt idx="457">
                  <c:v>-0.11837412090787514</c:v>
                </c:pt>
                <c:pt idx="458">
                  <c:v>-0.12513335478546106</c:v>
                </c:pt>
                <c:pt idx="459">
                  <c:v>-0.12664456291876519</c:v>
                </c:pt>
                <c:pt idx="460">
                  <c:v>-0.12005933458087303</c:v>
                </c:pt>
                <c:pt idx="461">
                  <c:v>-0.11823597291045057</c:v>
                </c:pt>
                <c:pt idx="462">
                  <c:v>-0.11174844015204877</c:v>
                </c:pt>
                <c:pt idx="463">
                  <c:v>-0.10148138809795798</c:v>
                </c:pt>
                <c:pt idx="464">
                  <c:v>-0.11132426320104233</c:v>
                </c:pt>
                <c:pt idx="465">
                  <c:v>-0.100349156773551</c:v>
                </c:pt>
                <c:pt idx="466">
                  <c:v>-8.7311208177322297E-2</c:v>
                </c:pt>
                <c:pt idx="467">
                  <c:v>-0.10100725196700533</c:v>
                </c:pt>
                <c:pt idx="468">
                  <c:v>-9.7739345217120049E-2</c:v>
                </c:pt>
                <c:pt idx="469">
                  <c:v>-0.10942185291178042</c:v>
                </c:pt>
                <c:pt idx="470">
                  <c:v>-0.12634589727654488</c:v>
                </c:pt>
                <c:pt idx="471">
                  <c:v>-0.12593205657076023</c:v>
                </c:pt>
                <c:pt idx="472">
                  <c:v>-0.12842732339852647</c:v>
                </c:pt>
                <c:pt idx="473">
                  <c:v>-0.13480176754505194</c:v>
                </c:pt>
                <c:pt idx="474">
                  <c:v>-0.13291848638192921</c:v>
                </c:pt>
                <c:pt idx="475">
                  <c:v>-0.14227518290698196</c:v>
                </c:pt>
                <c:pt idx="476">
                  <c:v>-0.1575826202630824</c:v>
                </c:pt>
                <c:pt idx="477">
                  <c:v>-0.16364577526853635</c:v>
                </c:pt>
                <c:pt idx="478">
                  <c:v>-0.16165468478497899</c:v>
                </c:pt>
                <c:pt idx="479">
                  <c:v>-0.17665199299695886</c:v>
                </c:pt>
                <c:pt idx="480">
                  <c:v>-0.17620712113302417</c:v>
                </c:pt>
                <c:pt idx="481">
                  <c:v>-0.16856247208014574</c:v>
                </c:pt>
                <c:pt idx="482">
                  <c:v>-0.17757152528669579</c:v>
                </c:pt>
                <c:pt idx="483">
                  <c:v>-0.14935844179237101</c:v>
                </c:pt>
                <c:pt idx="484">
                  <c:v>-0.14014778160361491</c:v>
                </c:pt>
                <c:pt idx="485">
                  <c:v>-0.1533777887785098</c:v>
                </c:pt>
                <c:pt idx="486">
                  <c:v>-0.18281414843041038</c:v>
                </c:pt>
                <c:pt idx="487">
                  <c:v>-0.22336954289609012</c:v>
                </c:pt>
                <c:pt idx="488">
                  <c:v>-0.26400585764928508</c:v>
                </c:pt>
                <c:pt idx="489">
                  <c:v>-0.30165493396262022</c:v>
                </c:pt>
                <c:pt idx="490">
                  <c:v>-0.29656262859906174</c:v>
                </c:pt>
                <c:pt idx="491">
                  <c:v>-0.28491567117176886</c:v>
                </c:pt>
                <c:pt idx="492">
                  <c:v>-0.28250017974954</c:v>
                </c:pt>
                <c:pt idx="493">
                  <c:v>-0.25878471467708231</c:v>
                </c:pt>
                <c:pt idx="494">
                  <c:v>-0.23121397419924319</c:v>
                </c:pt>
                <c:pt idx="495">
                  <c:v>-0.22112045100093844</c:v>
                </c:pt>
                <c:pt idx="496">
                  <c:v>-0.20659009865226877</c:v>
                </c:pt>
                <c:pt idx="497">
                  <c:v>-0.20361761287728289</c:v>
                </c:pt>
                <c:pt idx="498">
                  <c:v>-0.21303438185871801</c:v>
                </c:pt>
                <c:pt idx="499">
                  <c:v>-0.22295307415568258</c:v>
                </c:pt>
                <c:pt idx="500">
                  <c:v>-0.21883973983531044</c:v>
                </c:pt>
                <c:pt idx="501">
                  <c:v>-0.20022457074437525</c:v>
                </c:pt>
                <c:pt idx="502">
                  <c:v>-0.21508305977759198</c:v>
                </c:pt>
                <c:pt idx="503">
                  <c:v>-0.22290975239455701</c:v>
                </c:pt>
                <c:pt idx="504">
                  <c:v>-0.20790033180338136</c:v>
                </c:pt>
                <c:pt idx="505">
                  <c:v>-0.19403304877706476</c:v>
                </c:pt>
                <c:pt idx="506">
                  <c:v>-0.16698956448987176</c:v>
                </c:pt>
                <c:pt idx="507">
                  <c:v>-0.13237523727347777</c:v>
                </c:pt>
                <c:pt idx="508">
                  <c:v>-0.14267628971461851</c:v>
                </c:pt>
                <c:pt idx="509">
                  <c:v>-0.17943029844856903</c:v>
                </c:pt>
                <c:pt idx="510">
                  <c:v>-0.19240108732059921</c:v>
                </c:pt>
                <c:pt idx="511">
                  <c:v>-0.22486301157550692</c:v>
                </c:pt>
                <c:pt idx="512">
                  <c:v>-0.21274986198975673</c:v>
                </c:pt>
                <c:pt idx="513">
                  <c:v>-0.19521985754153584</c:v>
                </c:pt>
                <c:pt idx="514">
                  <c:v>-0.18722890399509337</c:v>
                </c:pt>
                <c:pt idx="515">
                  <c:v>-0.15349464661775564</c:v>
                </c:pt>
                <c:pt idx="516">
                  <c:v>-0.15515459021793274</c:v>
                </c:pt>
                <c:pt idx="517">
                  <c:v>-0.14731715646552335</c:v>
                </c:pt>
                <c:pt idx="518">
                  <c:v>-0.1304116001361523</c:v>
                </c:pt>
                <c:pt idx="519">
                  <c:v>-0.15165785312646463</c:v>
                </c:pt>
                <c:pt idx="520">
                  <c:v>-0.15169780129323199</c:v>
                </c:pt>
                <c:pt idx="521">
                  <c:v>-0.15696668353620483</c:v>
                </c:pt>
                <c:pt idx="522">
                  <c:v>-0.1707089352538301</c:v>
                </c:pt>
                <c:pt idx="523">
                  <c:v>-0.17755780133210938</c:v>
                </c:pt>
                <c:pt idx="524">
                  <c:v>-0.18544837723155697</c:v>
                </c:pt>
                <c:pt idx="525">
                  <c:v>-0.2049989398795532</c:v>
                </c:pt>
                <c:pt idx="526">
                  <c:v>-0.22492391999601055</c:v>
                </c:pt>
                <c:pt idx="527">
                  <c:v>-0.21723051968703866</c:v>
                </c:pt>
                <c:pt idx="528">
                  <c:v>-0.22951017709608679</c:v>
                </c:pt>
                <c:pt idx="529">
                  <c:v>-0.19996210249392299</c:v>
                </c:pt>
                <c:pt idx="530">
                  <c:v>-0.19851239333957849</c:v>
                </c:pt>
                <c:pt idx="531">
                  <c:v>-0.18439565005006364</c:v>
                </c:pt>
                <c:pt idx="532">
                  <c:v>-0.18745596343287671</c:v>
                </c:pt>
                <c:pt idx="533">
                  <c:v>-0.19858999967793051</c:v>
                </c:pt>
                <c:pt idx="534">
                  <c:v>-0.20155682159653268</c:v>
                </c:pt>
                <c:pt idx="535">
                  <c:v>-0.22061298029421444</c:v>
                </c:pt>
                <c:pt idx="536">
                  <c:v>-0.20302997804152392</c:v>
                </c:pt>
                <c:pt idx="537">
                  <c:v>-0.17948536818754987</c:v>
                </c:pt>
                <c:pt idx="538">
                  <c:v>-0.14896264735267728</c:v>
                </c:pt>
                <c:pt idx="539">
                  <c:v>-0.13384138500678189</c:v>
                </c:pt>
                <c:pt idx="540">
                  <c:v>-0.13513416720283594</c:v>
                </c:pt>
                <c:pt idx="541">
                  <c:v>-0.15123944055213295</c:v>
                </c:pt>
                <c:pt idx="542">
                  <c:v>-0.15379272084367962</c:v>
                </c:pt>
                <c:pt idx="543">
                  <c:v>-0.17994904209546705</c:v>
                </c:pt>
                <c:pt idx="544">
                  <c:v>-0.20079159693871579</c:v>
                </c:pt>
                <c:pt idx="545">
                  <c:v>-0.21736597771359484</c:v>
                </c:pt>
                <c:pt idx="546">
                  <c:v>-0.22608147488926736</c:v>
                </c:pt>
                <c:pt idx="547">
                  <c:v>-0.19221507642638042</c:v>
                </c:pt>
                <c:pt idx="548">
                  <c:v>-0.16027951918055508</c:v>
                </c:pt>
                <c:pt idx="549">
                  <c:v>-0.14273247313254436</c:v>
                </c:pt>
                <c:pt idx="550">
                  <c:v>-0.13357001237203942</c:v>
                </c:pt>
                <c:pt idx="551">
                  <c:v>-0.13083796227943584</c:v>
                </c:pt>
                <c:pt idx="552">
                  <c:v>-0.12550647963186337</c:v>
                </c:pt>
                <c:pt idx="553">
                  <c:v>-0.12634660899349362</c:v>
                </c:pt>
                <c:pt idx="554">
                  <c:v>-0.14354019282675751</c:v>
                </c:pt>
                <c:pt idx="555">
                  <c:v>-0.14692518302957014</c:v>
                </c:pt>
                <c:pt idx="556">
                  <c:v>-0.1567214586695414</c:v>
                </c:pt>
                <c:pt idx="557">
                  <c:v>-0.15382856691664434</c:v>
                </c:pt>
                <c:pt idx="558">
                  <c:v>-0.13814060995353625</c:v>
                </c:pt>
                <c:pt idx="559">
                  <c:v>-0.13453968453349402</c:v>
                </c:pt>
                <c:pt idx="560">
                  <c:v>-0.12481652855285591</c:v>
                </c:pt>
                <c:pt idx="561">
                  <c:v>-0.11554475358459218</c:v>
                </c:pt>
                <c:pt idx="562">
                  <c:v>-0.12011631422365709</c:v>
                </c:pt>
                <c:pt idx="563">
                  <c:v>-0.12953185080076879</c:v>
                </c:pt>
                <c:pt idx="564">
                  <c:v>-0.13158688577241218</c:v>
                </c:pt>
                <c:pt idx="565">
                  <c:v>-0.13449668435463247</c:v>
                </c:pt>
                <c:pt idx="566">
                  <c:v>-0.12754484038859681</c:v>
                </c:pt>
                <c:pt idx="567">
                  <c:v>-0.1160114329699776</c:v>
                </c:pt>
                <c:pt idx="568">
                  <c:v>-0.11062761134360063</c:v>
                </c:pt>
                <c:pt idx="569">
                  <c:v>-0.11446455825427834</c:v>
                </c:pt>
                <c:pt idx="570">
                  <c:v>-9.7838838384132445E-2</c:v>
                </c:pt>
                <c:pt idx="571">
                  <c:v>-8.8786096524405972E-2</c:v>
                </c:pt>
                <c:pt idx="572">
                  <c:v>-8.2314876699019809E-2</c:v>
                </c:pt>
                <c:pt idx="573">
                  <c:v>-6.7079616757482696E-2</c:v>
                </c:pt>
                <c:pt idx="574">
                  <c:v>-8.4248150146183559E-2</c:v>
                </c:pt>
                <c:pt idx="575">
                  <c:v>-9.5894453855050105E-2</c:v>
                </c:pt>
                <c:pt idx="576">
                  <c:v>-0.11345984790909322</c:v>
                </c:pt>
                <c:pt idx="577">
                  <c:v>-0.11705198329278707</c:v>
                </c:pt>
                <c:pt idx="578">
                  <c:v>-0.10572531545984529</c:v>
                </c:pt>
                <c:pt idx="579">
                  <c:v>-0.10689074366802892</c:v>
                </c:pt>
                <c:pt idx="580">
                  <c:v>-0.10746432625396292</c:v>
                </c:pt>
                <c:pt idx="581">
                  <c:v>-0.11816410007285859</c:v>
                </c:pt>
                <c:pt idx="582">
                  <c:v>-0.12971580093772056</c:v>
                </c:pt>
                <c:pt idx="583">
                  <c:v>-0.12949091652593026</c:v>
                </c:pt>
                <c:pt idx="584">
                  <c:v>-0.11199044499313308</c:v>
                </c:pt>
                <c:pt idx="585">
                  <c:v>-0.10725649214064965</c:v>
                </c:pt>
                <c:pt idx="586">
                  <c:v>-9.5865610868936219E-2</c:v>
                </c:pt>
                <c:pt idx="587">
                  <c:v>-8.3893834493790342E-2</c:v>
                </c:pt>
                <c:pt idx="588">
                  <c:v>-7.9895827457935928E-2</c:v>
                </c:pt>
                <c:pt idx="589">
                  <c:v>-6.8482572751225462E-2</c:v>
                </c:pt>
                <c:pt idx="590">
                  <c:v>-7.2787276587113703E-2</c:v>
                </c:pt>
                <c:pt idx="591">
                  <c:v>-7.5827630290033587E-2</c:v>
                </c:pt>
                <c:pt idx="592">
                  <c:v>-7.443552278580147E-2</c:v>
                </c:pt>
                <c:pt idx="593">
                  <c:v>-7.7420209343441806E-2</c:v>
                </c:pt>
                <c:pt idx="594">
                  <c:v>-7.7144534269382115E-2</c:v>
                </c:pt>
                <c:pt idx="595">
                  <c:v>-6.8879398462758271E-2</c:v>
                </c:pt>
                <c:pt idx="596">
                  <c:v>-7.2328233897016134E-2</c:v>
                </c:pt>
                <c:pt idx="597">
                  <c:v>-6.9210341120251234E-2</c:v>
                </c:pt>
                <c:pt idx="598">
                  <c:v>-6.6814086214679116E-2</c:v>
                </c:pt>
                <c:pt idx="599">
                  <c:v>-7.3365869273647688E-2</c:v>
                </c:pt>
                <c:pt idx="600">
                  <c:v>-7.6720522790180851E-2</c:v>
                </c:pt>
                <c:pt idx="601">
                  <c:v>-7.9530191081614771E-2</c:v>
                </c:pt>
                <c:pt idx="602">
                  <c:v>-8.9066959887732333E-2</c:v>
                </c:pt>
                <c:pt idx="603">
                  <c:v>-8.9705716646218736E-2</c:v>
                </c:pt>
                <c:pt idx="604">
                  <c:v>-8.8413053061192362E-2</c:v>
                </c:pt>
                <c:pt idx="605">
                  <c:v>-8.7868696086017162E-2</c:v>
                </c:pt>
                <c:pt idx="606">
                  <c:v>-8.5464585557843531E-2</c:v>
                </c:pt>
                <c:pt idx="607">
                  <c:v>-8.8198511283919895E-2</c:v>
                </c:pt>
                <c:pt idx="608">
                  <c:v>-9.1391071731080659E-2</c:v>
                </c:pt>
                <c:pt idx="609">
                  <c:v>-9.4959675102724142E-2</c:v>
                </c:pt>
                <c:pt idx="610">
                  <c:v>-9.8546586844331624E-2</c:v>
                </c:pt>
                <c:pt idx="611">
                  <c:v>-0.10512766052248548</c:v>
                </c:pt>
                <c:pt idx="612">
                  <c:v>-0.13074426367121697</c:v>
                </c:pt>
                <c:pt idx="613">
                  <c:v>-0.13511029331869437</c:v>
                </c:pt>
                <c:pt idx="614">
                  <c:v>-0.1355950000468423</c:v>
                </c:pt>
                <c:pt idx="615">
                  <c:v>-0.12405757475740373</c:v>
                </c:pt>
                <c:pt idx="616">
                  <c:v>-9.258617677062099E-2</c:v>
                </c:pt>
                <c:pt idx="617">
                  <c:v>-8.9942640775252103E-2</c:v>
                </c:pt>
                <c:pt idx="618">
                  <c:v>-7.5704263890678775E-2</c:v>
                </c:pt>
                <c:pt idx="619">
                  <c:v>-8.0453138123713297E-2</c:v>
                </c:pt>
                <c:pt idx="620">
                  <c:v>-9.6044507898393472E-2</c:v>
                </c:pt>
                <c:pt idx="621">
                  <c:v>-0.12039226474668779</c:v>
                </c:pt>
                <c:pt idx="622">
                  <c:v>-0.12370460950467202</c:v>
                </c:pt>
                <c:pt idx="623">
                  <c:v>-0.12462071156687382</c:v>
                </c:pt>
                <c:pt idx="624">
                  <c:v>-0.11497171101167228</c:v>
                </c:pt>
                <c:pt idx="625">
                  <c:v>-9.8920733823774087E-2</c:v>
                </c:pt>
                <c:pt idx="626">
                  <c:v>-0.1272897867140288</c:v>
                </c:pt>
                <c:pt idx="627">
                  <c:v>-0.14056944902710561</c:v>
                </c:pt>
                <c:pt idx="628">
                  <c:v>-0.16489805162202695</c:v>
                </c:pt>
                <c:pt idx="629">
                  <c:v>-0.18024018332659053</c:v>
                </c:pt>
                <c:pt idx="630">
                  <c:v>-0.16787297757040404</c:v>
                </c:pt>
                <c:pt idx="631">
                  <c:v>-0.17226806379087375</c:v>
                </c:pt>
                <c:pt idx="632">
                  <c:v>-0.15704484385170536</c:v>
                </c:pt>
                <c:pt idx="633">
                  <c:v>-0.14792985966404421</c:v>
                </c:pt>
                <c:pt idx="634">
                  <c:v>-0.17462820966112211</c:v>
                </c:pt>
                <c:pt idx="635">
                  <c:v>-0.17777755835403725</c:v>
                </c:pt>
                <c:pt idx="636">
                  <c:v>-0.18719964990619398</c:v>
                </c:pt>
                <c:pt idx="637">
                  <c:v>-0.17451911898239317</c:v>
                </c:pt>
                <c:pt idx="638">
                  <c:v>-0.14805183074445172</c:v>
                </c:pt>
                <c:pt idx="639">
                  <c:v>-0.14279313053046425</c:v>
                </c:pt>
                <c:pt idx="640">
                  <c:v>-0.16308813998618232</c:v>
                </c:pt>
                <c:pt idx="641">
                  <c:v>-0.20601566987104369</c:v>
                </c:pt>
                <c:pt idx="642">
                  <c:v>-0.21281150998493228</c:v>
                </c:pt>
                <c:pt idx="643">
                  <c:v>-0.21427149670226645</c:v>
                </c:pt>
                <c:pt idx="644">
                  <c:v>-0.18893200087710182</c:v>
                </c:pt>
                <c:pt idx="645">
                  <c:v>-0.16681259337012821</c:v>
                </c:pt>
                <c:pt idx="646">
                  <c:v>-0.18782793529559774</c:v>
                </c:pt>
                <c:pt idx="647">
                  <c:v>-0.18303108693023767</c:v>
                </c:pt>
                <c:pt idx="648">
                  <c:v>-0.19516927061108474</c:v>
                </c:pt>
                <c:pt idx="649">
                  <c:v>-0.21242696218715781</c:v>
                </c:pt>
                <c:pt idx="650">
                  <c:v>-0.23026201886673764</c:v>
                </c:pt>
                <c:pt idx="651">
                  <c:v>-0.25156028554936849</c:v>
                </c:pt>
                <c:pt idx="652">
                  <c:v>-0.24141589157917451</c:v>
                </c:pt>
                <c:pt idx="653">
                  <c:v>-0.24260819411973533</c:v>
                </c:pt>
                <c:pt idx="654">
                  <c:v>-0.21796956913506571</c:v>
                </c:pt>
                <c:pt idx="655">
                  <c:v>-0.21621988783221877</c:v>
                </c:pt>
                <c:pt idx="656">
                  <c:v>-0.24785202245398483</c:v>
                </c:pt>
                <c:pt idx="657">
                  <c:v>-0.26106334665447528</c:v>
                </c:pt>
                <c:pt idx="658">
                  <c:v>-0.28225945290790416</c:v>
                </c:pt>
                <c:pt idx="659">
                  <c:v>-0.27694264151295228</c:v>
                </c:pt>
                <c:pt idx="660">
                  <c:v>-0.26918432531936898</c:v>
                </c:pt>
                <c:pt idx="661">
                  <c:v>-0.26549680451786684</c:v>
                </c:pt>
                <c:pt idx="662">
                  <c:v>-0.24630855051512912</c:v>
                </c:pt>
                <c:pt idx="663">
                  <c:v>-0.25147519739338287</c:v>
                </c:pt>
                <c:pt idx="664">
                  <c:v>-0.24880279130517885</c:v>
                </c:pt>
                <c:pt idx="665">
                  <c:v>-0.2474582987247676</c:v>
                </c:pt>
                <c:pt idx="666">
                  <c:v>-0.25592981386035968</c:v>
                </c:pt>
                <c:pt idx="667">
                  <c:v>-0.24334067260073611</c:v>
                </c:pt>
                <c:pt idx="668">
                  <c:v>-0.22517171109102696</c:v>
                </c:pt>
                <c:pt idx="669">
                  <c:v>-0.19091759775740008</c:v>
                </c:pt>
                <c:pt idx="670">
                  <c:v>-0.16307383368406353</c:v>
                </c:pt>
                <c:pt idx="671">
                  <c:v>-0.18826219036235309</c:v>
                </c:pt>
                <c:pt idx="672">
                  <c:v>-0.19452576718808534</c:v>
                </c:pt>
                <c:pt idx="673">
                  <c:v>-0.20460544482128312</c:v>
                </c:pt>
                <c:pt idx="674">
                  <c:v>-0.20505213937222774</c:v>
                </c:pt>
                <c:pt idx="675">
                  <c:v>-0.15896864734875313</c:v>
                </c:pt>
                <c:pt idx="676">
                  <c:v>-0.17838795998218904</c:v>
                </c:pt>
                <c:pt idx="677">
                  <c:v>-0.17666975223060877</c:v>
                </c:pt>
                <c:pt idx="678">
                  <c:v>-0.1980800688987045</c:v>
                </c:pt>
                <c:pt idx="679">
                  <c:v>-0.23743698671265315</c:v>
                </c:pt>
                <c:pt idx="680">
                  <c:v>-0.23445836105647763</c:v>
                </c:pt>
                <c:pt idx="681">
                  <c:v>-0.25477411165063418</c:v>
                </c:pt>
                <c:pt idx="682">
                  <c:v>-0.24712840262285526</c:v>
                </c:pt>
                <c:pt idx="683">
                  <c:v>-0.23447900368233673</c:v>
                </c:pt>
                <c:pt idx="684">
                  <c:v>-0.2189510090095553</c:v>
                </c:pt>
                <c:pt idx="685">
                  <c:v>-0.20702020138502211</c:v>
                </c:pt>
                <c:pt idx="686">
                  <c:v>-0.21240708356235291</c:v>
                </c:pt>
                <c:pt idx="687">
                  <c:v>-0.18746395976881561</c:v>
                </c:pt>
                <c:pt idx="688">
                  <c:v>-0.17542138878831953</c:v>
                </c:pt>
                <c:pt idx="689">
                  <c:v>-0.15431564493722622</c:v>
                </c:pt>
                <c:pt idx="690">
                  <c:v>-0.13624795416913393</c:v>
                </c:pt>
                <c:pt idx="691">
                  <c:v>-0.15052768426046428</c:v>
                </c:pt>
                <c:pt idx="692">
                  <c:v>-0.15636506749063861</c:v>
                </c:pt>
                <c:pt idx="693">
                  <c:v>-0.1570144653183865</c:v>
                </c:pt>
                <c:pt idx="694">
                  <c:v>-0.14415840414081296</c:v>
                </c:pt>
                <c:pt idx="695">
                  <c:v>-0.13880992654923691</c:v>
                </c:pt>
                <c:pt idx="696">
                  <c:v>-0.13321753989906235</c:v>
                </c:pt>
                <c:pt idx="697">
                  <c:v>-0.12963943230738245</c:v>
                </c:pt>
                <c:pt idx="698">
                  <c:v>-0.14741251491648383</c:v>
                </c:pt>
                <c:pt idx="699">
                  <c:v>-0.17355851882550416</c:v>
                </c:pt>
                <c:pt idx="700">
                  <c:v>-0.20633797643770357</c:v>
                </c:pt>
                <c:pt idx="701">
                  <c:v>-0.22325370203271436</c:v>
                </c:pt>
                <c:pt idx="702">
                  <c:v>-0.21580739050322889</c:v>
                </c:pt>
                <c:pt idx="703">
                  <c:v>-0.18825716727711644</c:v>
                </c:pt>
                <c:pt idx="704">
                  <c:v>-0.14219433150560712</c:v>
                </c:pt>
                <c:pt idx="705">
                  <c:v>-0.11373804958505153</c:v>
                </c:pt>
                <c:pt idx="706">
                  <c:v>-0.11177201725368101</c:v>
                </c:pt>
                <c:pt idx="707">
                  <c:v>-0.10382561247914081</c:v>
                </c:pt>
                <c:pt idx="708">
                  <c:v>-0.10532262196905573</c:v>
                </c:pt>
                <c:pt idx="709">
                  <c:v>-0.10675192065699998</c:v>
                </c:pt>
                <c:pt idx="710">
                  <c:v>-9.2079868708913715E-2</c:v>
                </c:pt>
                <c:pt idx="711">
                  <c:v>-9.4471018344966878E-2</c:v>
                </c:pt>
                <c:pt idx="712">
                  <c:v>-8.7087026376630516E-2</c:v>
                </c:pt>
                <c:pt idx="713">
                  <c:v>-8.1407426721613246E-2</c:v>
                </c:pt>
                <c:pt idx="714">
                  <c:v>-8.3660570817016541E-2</c:v>
                </c:pt>
                <c:pt idx="715">
                  <c:v>-8.2957450604977792E-2</c:v>
                </c:pt>
                <c:pt idx="716">
                  <c:v>-0.10231130435175978</c:v>
                </c:pt>
                <c:pt idx="717">
                  <c:v>-0.10463245378752113</c:v>
                </c:pt>
                <c:pt idx="718">
                  <c:v>-0.11149532314250488</c:v>
                </c:pt>
                <c:pt idx="719">
                  <c:v>-0.11786190169040864</c:v>
                </c:pt>
                <c:pt idx="720">
                  <c:v>-0.12119705051872082</c:v>
                </c:pt>
                <c:pt idx="721">
                  <c:v>-0.13234588192580515</c:v>
                </c:pt>
                <c:pt idx="722">
                  <c:v>-0.13366907838856223</c:v>
                </c:pt>
                <c:pt idx="723">
                  <c:v>-0.14099020510742849</c:v>
                </c:pt>
                <c:pt idx="724">
                  <c:v>-0.14961613621691855</c:v>
                </c:pt>
                <c:pt idx="725">
                  <c:v>-0.15844276340635541</c:v>
                </c:pt>
                <c:pt idx="726">
                  <c:v>-0.15334112028616373</c:v>
                </c:pt>
                <c:pt idx="727">
                  <c:v>-0.13828898108976312</c:v>
                </c:pt>
                <c:pt idx="728">
                  <c:v>-0.12009487404004819</c:v>
                </c:pt>
                <c:pt idx="729">
                  <c:v>-0.11844876547867542</c:v>
                </c:pt>
                <c:pt idx="730">
                  <c:v>-0.13019586143738254</c:v>
                </c:pt>
                <c:pt idx="731">
                  <c:v>-0.14071279896004671</c:v>
                </c:pt>
                <c:pt idx="732">
                  <c:v>-0.15646489503138861</c:v>
                </c:pt>
                <c:pt idx="733">
                  <c:v>-0.15527459754508965</c:v>
                </c:pt>
                <c:pt idx="734">
                  <c:v>-0.14329656417914674</c:v>
                </c:pt>
                <c:pt idx="735">
                  <c:v>-0.15666913043918829</c:v>
                </c:pt>
                <c:pt idx="736">
                  <c:v>-0.1442778997493761</c:v>
                </c:pt>
                <c:pt idx="737">
                  <c:v>-0.14447496054317854</c:v>
                </c:pt>
                <c:pt idx="738">
                  <c:v>-0.15675688172508323</c:v>
                </c:pt>
                <c:pt idx="739">
                  <c:v>-0.14812666705657998</c:v>
                </c:pt>
                <c:pt idx="740">
                  <c:v>-0.14187869592434704</c:v>
                </c:pt>
                <c:pt idx="741">
                  <c:v>-0.13711524483189114</c:v>
                </c:pt>
                <c:pt idx="742">
                  <c:v>-0.11653712232110509</c:v>
                </c:pt>
                <c:pt idx="743">
                  <c:v>-0.10737965835248145</c:v>
                </c:pt>
                <c:pt idx="744">
                  <c:v>-0.13086778723374087</c:v>
                </c:pt>
                <c:pt idx="745">
                  <c:v>-0.12375174943323373</c:v>
                </c:pt>
                <c:pt idx="746">
                  <c:v>-0.12260967114765985</c:v>
                </c:pt>
                <c:pt idx="747">
                  <c:v>-0.12490356542714934</c:v>
                </c:pt>
                <c:pt idx="748">
                  <c:v>-8.5442436712577827E-2</c:v>
                </c:pt>
                <c:pt idx="749">
                  <c:v>-8.4042068389850871E-2</c:v>
                </c:pt>
                <c:pt idx="750">
                  <c:v>-8.3127589895178072E-2</c:v>
                </c:pt>
                <c:pt idx="751">
                  <c:v>-7.0274945879698264E-2</c:v>
                </c:pt>
                <c:pt idx="752">
                  <c:v>-6.6775631415511544E-2</c:v>
                </c:pt>
                <c:pt idx="753">
                  <c:v>-6.3672718454690011E-2</c:v>
                </c:pt>
                <c:pt idx="754">
                  <c:v>-5.8150196390730491E-2</c:v>
                </c:pt>
                <c:pt idx="755">
                  <c:v>-4.9956978190220255E-2</c:v>
                </c:pt>
                <c:pt idx="756">
                  <c:v>-5.9769762944811011E-2</c:v>
                </c:pt>
                <c:pt idx="757">
                  <c:v>-5.2670010429490488E-2</c:v>
                </c:pt>
                <c:pt idx="758">
                  <c:v>-5.2977416555099993E-2</c:v>
                </c:pt>
                <c:pt idx="759">
                  <c:v>-4.9349815729395924E-2</c:v>
                </c:pt>
                <c:pt idx="760">
                  <c:v>-3.728771984273975E-2</c:v>
                </c:pt>
                <c:pt idx="761">
                  <c:v>-3.4045396266068534E-2</c:v>
                </c:pt>
                <c:pt idx="762">
                  <c:v>-3.2522579286331427E-2</c:v>
                </c:pt>
                <c:pt idx="763">
                  <c:v>-3.1984534598353834E-2</c:v>
                </c:pt>
                <c:pt idx="764">
                  <c:v>-3.8041779980507881E-2</c:v>
                </c:pt>
                <c:pt idx="765">
                  <c:v>-3.5839890886533388E-2</c:v>
                </c:pt>
                <c:pt idx="766">
                  <c:v>-3.4585102508124133E-2</c:v>
                </c:pt>
                <c:pt idx="767">
                  <c:v>-3.1637763634717667E-2</c:v>
                </c:pt>
                <c:pt idx="768">
                  <c:v>-2.4454138857639224E-2</c:v>
                </c:pt>
                <c:pt idx="769">
                  <c:v>-2.4500574572635353E-2</c:v>
                </c:pt>
                <c:pt idx="770">
                  <c:v>-2.7653845668344321E-2</c:v>
                </c:pt>
                <c:pt idx="771">
                  <c:v>-3.0256303206955104E-2</c:v>
                </c:pt>
                <c:pt idx="772">
                  <c:v>-3.3947816202601094E-2</c:v>
                </c:pt>
                <c:pt idx="773">
                  <c:v>-3.8058296684029672E-2</c:v>
                </c:pt>
                <c:pt idx="774">
                  <c:v>-3.5254576251777581E-2</c:v>
                </c:pt>
                <c:pt idx="775">
                  <c:v>-3.7026697627074015E-2</c:v>
                </c:pt>
                <c:pt idx="776">
                  <c:v>-4.2773649553938795E-2</c:v>
                </c:pt>
                <c:pt idx="777">
                  <c:v>-4.2658458817921296E-2</c:v>
                </c:pt>
                <c:pt idx="778">
                  <c:v>-4.2551186047069214E-2</c:v>
                </c:pt>
                <c:pt idx="779">
                  <c:v>-3.759572987719878E-2</c:v>
                </c:pt>
                <c:pt idx="780">
                  <c:v>-2.6512040110794444E-2</c:v>
                </c:pt>
                <c:pt idx="781">
                  <c:v>-2.3811759154619097E-2</c:v>
                </c:pt>
                <c:pt idx="782">
                  <c:v>-2.1060089598806009E-2</c:v>
                </c:pt>
                <c:pt idx="783">
                  <c:v>-2.5638154628927406E-2</c:v>
                </c:pt>
                <c:pt idx="784">
                  <c:v>-3.086535381185343E-2</c:v>
                </c:pt>
                <c:pt idx="785">
                  <c:v>-3.5716750600465086E-2</c:v>
                </c:pt>
                <c:pt idx="786">
                  <c:v>-3.9757574779165278E-2</c:v>
                </c:pt>
                <c:pt idx="787">
                  <c:v>-4.1130766137038921E-2</c:v>
                </c:pt>
                <c:pt idx="788">
                  <c:v>-4.477145254457085E-2</c:v>
                </c:pt>
                <c:pt idx="789">
                  <c:v>-3.8165277916020035E-2</c:v>
                </c:pt>
                <c:pt idx="790">
                  <c:v>-3.8942651973823891E-2</c:v>
                </c:pt>
                <c:pt idx="791">
                  <c:v>-3.8953300936738558E-2</c:v>
                </c:pt>
                <c:pt idx="792">
                  <c:v>-3.4809910515502973E-2</c:v>
                </c:pt>
                <c:pt idx="793">
                  <c:v>-4.0423588216630363E-2</c:v>
                </c:pt>
                <c:pt idx="794">
                  <c:v>-4.6096575299853781E-2</c:v>
                </c:pt>
                <c:pt idx="795">
                  <c:v>-5.0526892949783284E-2</c:v>
                </c:pt>
                <c:pt idx="796">
                  <c:v>-5.6448428280448937E-2</c:v>
                </c:pt>
                <c:pt idx="797">
                  <c:v>-5.7450933690083555E-2</c:v>
                </c:pt>
                <c:pt idx="798">
                  <c:v>-5.4106328813534346E-2</c:v>
                </c:pt>
                <c:pt idx="799">
                  <c:v>-5.2264170634048077E-2</c:v>
                </c:pt>
                <c:pt idx="800">
                  <c:v>-5.0515876611005983E-2</c:v>
                </c:pt>
                <c:pt idx="801">
                  <c:v>-6.3517679752381012E-2</c:v>
                </c:pt>
                <c:pt idx="802">
                  <c:v>-6.9038948057432353E-2</c:v>
                </c:pt>
                <c:pt idx="803">
                  <c:v>-8.0214315496485777E-2</c:v>
                </c:pt>
                <c:pt idx="804">
                  <c:v>-8.2796703343963884E-2</c:v>
                </c:pt>
                <c:pt idx="805">
                  <c:v>-7.6256221362765969E-2</c:v>
                </c:pt>
                <c:pt idx="806">
                  <c:v>-7.1853564251146446E-2</c:v>
                </c:pt>
                <c:pt idx="807">
                  <c:v>-5.8527338168384374E-2</c:v>
                </c:pt>
                <c:pt idx="808">
                  <c:v>-6.2894812749657233E-2</c:v>
                </c:pt>
                <c:pt idx="809">
                  <c:v>-5.5975856492124193E-2</c:v>
                </c:pt>
                <c:pt idx="810">
                  <c:v>-5.3692224587266718E-2</c:v>
                </c:pt>
                <c:pt idx="811">
                  <c:v>-6.0994188142936917E-2</c:v>
                </c:pt>
                <c:pt idx="812">
                  <c:v>-5.5352313893759372E-2</c:v>
                </c:pt>
                <c:pt idx="813">
                  <c:v>-5.8477409369398187E-2</c:v>
                </c:pt>
                <c:pt idx="814">
                  <c:v>-6.2799218367498147E-2</c:v>
                </c:pt>
                <c:pt idx="815">
                  <c:v>-7.1227641611041254E-2</c:v>
                </c:pt>
                <c:pt idx="816">
                  <c:v>-7.3772257640950537E-2</c:v>
                </c:pt>
                <c:pt idx="817">
                  <c:v>-8.2130978461476517E-2</c:v>
                </c:pt>
                <c:pt idx="818">
                  <c:v>-8.2968159438957828E-2</c:v>
                </c:pt>
                <c:pt idx="819">
                  <c:v>-9.3950070180470233E-2</c:v>
                </c:pt>
                <c:pt idx="820">
                  <c:v>-0.10811590767520718</c:v>
                </c:pt>
                <c:pt idx="821">
                  <c:v>-0.12095919184973192</c:v>
                </c:pt>
                <c:pt idx="822">
                  <c:v>-0.14470653618428533</c:v>
                </c:pt>
                <c:pt idx="823">
                  <c:v>-0.15093837710040506</c:v>
                </c:pt>
                <c:pt idx="824">
                  <c:v>-0.15855185448984041</c:v>
                </c:pt>
                <c:pt idx="825">
                  <c:v>-0.16961987887451815</c:v>
                </c:pt>
                <c:pt idx="826">
                  <c:v>-0.17637450156890463</c:v>
                </c:pt>
                <c:pt idx="827">
                  <c:v>-0.17355850997192934</c:v>
                </c:pt>
                <c:pt idx="828">
                  <c:v>-0.1847426935552216</c:v>
                </c:pt>
                <c:pt idx="829">
                  <c:v>-0.18782994185237531</c:v>
                </c:pt>
                <c:pt idx="830">
                  <c:v>-0.18999692418412201</c:v>
                </c:pt>
                <c:pt idx="831">
                  <c:v>-0.19050674703396914</c:v>
                </c:pt>
                <c:pt idx="832">
                  <c:v>-0.19176279082176093</c:v>
                </c:pt>
                <c:pt idx="833">
                  <c:v>-0.18265465166986483</c:v>
                </c:pt>
                <c:pt idx="834">
                  <c:v>-0.17503599069915904</c:v>
                </c:pt>
                <c:pt idx="835">
                  <c:v>-0.16937221832804927</c:v>
                </c:pt>
                <c:pt idx="836">
                  <c:v>-0.16496561103999691</c:v>
                </c:pt>
                <c:pt idx="837">
                  <c:v>-0.16911442616855227</c:v>
                </c:pt>
                <c:pt idx="838">
                  <c:v>-0.17273566623534126</c:v>
                </c:pt>
                <c:pt idx="839">
                  <c:v>-0.17418315039742074</c:v>
                </c:pt>
                <c:pt idx="840">
                  <c:v>-0.16458523589887042</c:v>
                </c:pt>
                <c:pt idx="841">
                  <c:v>-0.16307985781439144</c:v>
                </c:pt>
                <c:pt idx="842">
                  <c:v>-0.15293057970698717</c:v>
                </c:pt>
                <c:pt idx="843">
                  <c:v>-0.16346145702475331</c:v>
                </c:pt>
                <c:pt idx="844">
                  <c:v>-0.17099960319631782</c:v>
                </c:pt>
                <c:pt idx="845">
                  <c:v>-0.17030480722468566</c:v>
                </c:pt>
                <c:pt idx="846">
                  <c:v>-0.16166176429451465</c:v>
                </c:pt>
                <c:pt idx="847">
                  <c:v>-0.12695259353943805</c:v>
                </c:pt>
                <c:pt idx="848">
                  <c:v>-0.10763788099271038</c:v>
                </c:pt>
                <c:pt idx="849">
                  <c:v>-0.10314004550768317</c:v>
                </c:pt>
                <c:pt idx="850">
                  <c:v>-0.10346504299291122</c:v>
                </c:pt>
                <c:pt idx="851">
                  <c:v>-0.11575577154171875</c:v>
                </c:pt>
                <c:pt idx="852">
                  <c:v>-0.1126035614127566</c:v>
                </c:pt>
                <c:pt idx="853">
                  <c:v>-0.1056587739640317</c:v>
                </c:pt>
                <c:pt idx="854">
                  <c:v>-0.11715749888450509</c:v>
                </c:pt>
                <c:pt idx="855">
                  <c:v>-0.12346958978232049</c:v>
                </c:pt>
                <c:pt idx="856">
                  <c:v>-0.1455565550182901</c:v>
                </c:pt>
                <c:pt idx="857">
                  <c:v>-0.14271294403664003</c:v>
                </c:pt>
                <c:pt idx="858">
                  <c:v>-0.14058126422488232</c:v>
                </c:pt>
                <c:pt idx="859">
                  <c:v>-0.14215872250441305</c:v>
                </c:pt>
                <c:pt idx="860">
                  <c:v>-0.1336390599958423</c:v>
                </c:pt>
                <c:pt idx="861">
                  <c:v>-0.14103478816918641</c:v>
                </c:pt>
                <c:pt idx="862">
                  <c:v>-0.14684448189720234</c:v>
                </c:pt>
                <c:pt idx="863">
                  <c:v>-0.16747584990672973</c:v>
                </c:pt>
                <c:pt idx="864">
                  <c:v>-0.19501783415095139</c:v>
                </c:pt>
                <c:pt idx="865">
                  <c:v>-0.20771157133828144</c:v>
                </c:pt>
                <c:pt idx="866">
                  <c:v>-0.20677532476795951</c:v>
                </c:pt>
                <c:pt idx="867">
                  <c:v>-0.21006341086368438</c:v>
                </c:pt>
                <c:pt idx="868">
                  <c:v>-0.20777424333280545</c:v>
                </c:pt>
                <c:pt idx="869">
                  <c:v>-0.19287063824096079</c:v>
                </c:pt>
                <c:pt idx="870">
                  <c:v>-0.18320854434865042</c:v>
                </c:pt>
                <c:pt idx="871">
                  <c:v>-0.17156097994252348</c:v>
                </c:pt>
                <c:pt idx="872">
                  <c:v>-0.16221835487732045</c:v>
                </c:pt>
                <c:pt idx="873">
                  <c:v>-0.16166446441376536</c:v>
                </c:pt>
                <c:pt idx="874">
                  <c:v>-0.16337957844684237</c:v>
                </c:pt>
                <c:pt idx="875">
                  <c:v>-0.15863140069916851</c:v>
                </c:pt>
                <c:pt idx="876">
                  <c:v>-0.14790593805496421</c:v>
                </c:pt>
                <c:pt idx="877">
                  <c:v>-0.14078830508318188</c:v>
                </c:pt>
                <c:pt idx="878">
                  <c:v>-0.14351491244328451</c:v>
                </c:pt>
                <c:pt idx="879">
                  <c:v>-0.13610281207953262</c:v>
                </c:pt>
                <c:pt idx="880">
                  <c:v>-0.12805824079720804</c:v>
                </c:pt>
                <c:pt idx="881">
                  <c:v>-0.1303247688552556</c:v>
                </c:pt>
                <c:pt idx="882">
                  <c:v>-0.1397604132754991</c:v>
                </c:pt>
                <c:pt idx="883">
                  <c:v>-0.1279319408943369</c:v>
                </c:pt>
                <c:pt idx="884">
                  <c:v>-0.1334219024680473</c:v>
                </c:pt>
                <c:pt idx="885">
                  <c:v>-0.13075116235431833</c:v>
                </c:pt>
                <c:pt idx="886">
                  <c:v>-0.10627872018493684</c:v>
                </c:pt>
                <c:pt idx="887">
                  <c:v>-0.10203806188865885</c:v>
                </c:pt>
                <c:pt idx="888">
                  <c:v>-0.10640128335745079</c:v>
                </c:pt>
                <c:pt idx="889">
                  <c:v>-0.12948512202624565</c:v>
                </c:pt>
                <c:pt idx="890">
                  <c:v>-0.13767607609731225</c:v>
                </c:pt>
                <c:pt idx="891">
                  <c:v>-0.15109193008120025</c:v>
                </c:pt>
                <c:pt idx="892">
                  <c:v>-0.16456155532064193</c:v>
                </c:pt>
                <c:pt idx="893">
                  <c:v>-0.1844541716796666</c:v>
                </c:pt>
                <c:pt idx="894">
                  <c:v>-0.23473947639434001</c:v>
                </c:pt>
                <c:pt idx="895">
                  <c:v>-0.26319371112398116</c:v>
                </c:pt>
                <c:pt idx="896">
                  <c:v>-0.26034224847805565</c:v>
                </c:pt>
                <c:pt idx="897">
                  <c:v>-0.22960108214790015</c:v>
                </c:pt>
                <c:pt idx="898">
                  <c:v>-0.17297720639534575</c:v>
                </c:pt>
                <c:pt idx="899">
                  <c:v>-0.14712642708771562</c:v>
                </c:pt>
                <c:pt idx="900">
                  <c:v>-0.12152728339043994</c:v>
                </c:pt>
                <c:pt idx="901">
                  <c:v>-0.1161452067407035</c:v>
                </c:pt>
                <c:pt idx="902">
                  <c:v>-0.11851712754623464</c:v>
                </c:pt>
                <c:pt idx="903">
                  <c:v>-0.10747169098152073</c:v>
                </c:pt>
                <c:pt idx="904">
                  <c:v>-0.10466700111486951</c:v>
                </c:pt>
                <c:pt idx="905">
                  <c:v>-9.938856434636284E-2</c:v>
                </c:pt>
                <c:pt idx="906">
                  <c:v>-9.9713725656991492E-2</c:v>
                </c:pt>
                <c:pt idx="907">
                  <c:v>-0.11045719766677475</c:v>
                </c:pt>
                <c:pt idx="908">
                  <c:v>-0.11960840214773383</c:v>
                </c:pt>
                <c:pt idx="909">
                  <c:v>-0.12797462796850917</c:v>
                </c:pt>
                <c:pt idx="910">
                  <c:v>-0.13506978487881205</c:v>
                </c:pt>
                <c:pt idx="911">
                  <c:v>-0.1278357490057539</c:v>
                </c:pt>
                <c:pt idx="912">
                  <c:v>-0.13953344813856808</c:v>
                </c:pt>
                <c:pt idx="913">
                  <c:v>-0.14071949139476392</c:v>
                </c:pt>
                <c:pt idx="914">
                  <c:v>-0.14253656365321812</c:v>
                </c:pt>
                <c:pt idx="915">
                  <c:v>-0.14711898924845787</c:v>
                </c:pt>
                <c:pt idx="916">
                  <c:v>-0.1357484721286642</c:v>
                </c:pt>
                <c:pt idx="917">
                  <c:v>-0.13446055719487743</c:v>
                </c:pt>
                <c:pt idx="918">
                  <c:v>-0.12908290600019495</c:v>
                </c:pt>
                <c:pt idx="919">
                  <c:v>-0.13236694681242489</c:v>
                </c:pt>
                <c:pt idx="920">
                  <c:v>-0.13692420312843195</c:v>
                </c:pt>
                <c:pt idx="921">
                  <c:v>-0.11931704561812975</c:v>
                </c:pt>
                <c:pt idx="922">
                  <c:v>-0.12479602358127312</c:v>
                </c:pt>
                <c:pt idx="923">
                  <c:v>-0.13095323440373788</c:v>
                </c:pt>
                <c:pt idx="924">
                  <c:v>-0.13171789475031465</c:v>
                </c:pt>
                <c:pt idx="925">
                  <c:v>-0.1480425696228983</c:v>
                </c:pt>
                <c:pt idx="926">
                  <c:v>-0.15262618476523587</c:v>
                </c:pt>
                <c:pt idx="927">
                  <c:v>-0.15578819828192275</c:v>
                </c:pt>
                <c:pt idx="928">
                  <c:v>-0.16095682456140714</c:v>
                </c:pt>
                <c:pt idx="929">
                  <c:v>-0.18411436025808928</c:v>
                </c:pt>
                <c:pt idx="930">
                  <c:v>-0.16456852356188625</c:v>
                </c:pt>
                <c:pt idx="931">
                  <c:v>-0.14823473824320854</c:v>
                </c:pt>
                <c:pt idx="932">
                  <c:v>-0.13095437942440108</c:v>
                </c:pt>
                <c:pt idx="933">
                  <c:v>-0.10301616791208741</c:v>
                </c:pt>
                <c:pt idx="934">
                  <c:v>-0.12064060544541552</c:v>
                </c:pt>
                <c:pt idx="935">
                  <c:v>-0.12008785142209057</c:v>
                </c:pt>
                <c:pt idx="936">
                  <c:v>-0.12216385864828472</c:v>
                </c:pt>
                <c:pt idx="937">
                  <c:v>-0.13016433728696908</c:v>
                </c:pt>
                <c:pt idx="938">
                  <c:v>-0.13079482460291811</c:v>
                </c:pt>
                <c:pt idx="939">
                  <c:v>-0.12022221821070884</c:v>
                </c:pt>
                <c:pt idx="940">
                  <c:v>-0.12137748630494347</c:v>
                </c:pt>
                <c:pt idx="941">
                  <c:v>-0.11637938284822073</c:v>
                </c:pt>
                <c:pt idx="942">
                  <c:v>-9.9989253767302916E-2</c:v>
                </c:pt>
                <c:pt idx="943">
                  <c:v>-0.1015731269810357</c:v>
                </c:pt>
                <c:pt idx="944">
                  <c:v>-0.10987268049214594</c:v>
                </c:pt>
                <c:pt idx="945">
                  <c:v>-0.10785092486306422</c:v>
                </c:pt>
                <c:pt idx="946">
                  <c:v>-0.11438632534391563</c:v>
                </c:pt>
                <c:pt idx="947">
                  <c:v>-0.11814758397015956</c:v>
                </c:pt>
                <c:pt idx="948">
                  <c:v>-0.10928735435793453</c:v>
                </c:pt>
                <c:pt idx="949">
                  <c:v>-9.4659017978080434E-2</c:v>
                </c:pt>
                <c:pt idx="950">
                  <c:v>-9.9413715508399475E-2</c:v>
                </c:pt>
                <c:pt idx="951">
                  <c:v>-9.7175498706205399E-2</c:v>
                </c:pt>
                <c:pt idx="952">
                  <c:v>-9.2778827931295105E-2</c:v>
                </c:pt>
                <c:pt idx="953">
                  <c:v>-9.3520772532058205E-2</c:v>
                </c:pt>
                <c:pt idx="954">
                  <c:v>-8.3500465531789414E-2</c:v>
                </c:pt>
                <c:pt idx="955">
                  <c:v>-8.6767271036909233E-2</c:v>
                </c:pt>
                <c:pt idx="956">
                  <c:v>-7.8481380482176955E-2</c:v>
                </c:pt>
                <c:pt idx="957">
                  <c:v>-7.6720972557920583E-2</c:v>
                </c:pt>
                <c:pt idx="958">
                  <c:v>-6.8713508149214036E-2</c:v>
                </c:pt>
                <c:pt idx="959">
                  <c:v>-5.6579745993321849E-2</c:v>
                </c:pt>
                <c:pt idx="960">
                  <c:v>-5.3377364495959929E-2</c:v>
                </c:pt>
                <c:pt idx="961">
                  <c:v>-5.5615013155084193E-2</c:v>
                </c:pt>
                <c:pt idx="962">
                  <c:v>-5.2091433358603688E-2</c:v>
                </c:pt>
                <c:pt idx="963">
                  <c:v>-5.4708528109900782E-2</c:v>
                </c:pt>
                <c:pt idx="964">
                  <c:v>-4.7006199355101495E-2</c:v>
                </c:pt>
                <c:pt idx="965">
                  <c:v>-4.2954711323422406E-2</c:v>
                </c:pt>
                <c:pt idx="966">
                  <c:v>-4.3988343362860116E-2</c:v>
                </c:pt>
                <c:pt idx="967">
                  <c:v>-4.2101784681743692E-2</c:v>
                </c:pt>
                <c:pt idx="968">
                  <c:v>-4.0091272556588967E-2</c:v>
                </c:pt>
                <c:pt idx="969">
                  <c:v>-3.6929901106139987E-2</c:v>
                </c:pt>
                <c:pt idx="970">
                  <c:v>-3.4883550877791998E-2</c:v>
                </c:pt>
                <c:pt idx="971">
                  <c:v>-3.5318974126834907E-2</c:v>
                </c:pt>
                <c:pt idx="972">
                  <c:v>-4.0401817075195315E-2</c:v>
                </c:pt>
                <c:pt idx="973">
                  <c:v>-3.9348159635618773E-2</c:v>
                </c:pt>
                <c:pt idx="974">
                  <c:v>-4.4918136776376294E-2</c:v>
                </c:pt>
                <c:pt idx="975">
                  <c:v>-5.4412230545530349E-2</c:v>
                </c:pt>
                <c:pt idx="976">
                  <c:v>-6.567765301963728E-2</c:v>
                </c:pt>
                <c:pt idx="977">
                  <c:v>-7.419486093701308E-2</c:v>
                </c:pt>
                <c:pt idx="978">
                  <c:v>-7.6803134073259893E-2</c:v>
                </c:pt>
                <c:pt idx="979">
                  <c:v>-7.7643003837535571E-2</c:v>
                </c:pt>
                <c:pt idx="980">
                  <c:v>-8.2481618072543075E-2</c:v>
                </c:pt>
                <c:pt idx="981">
                  <c:v>-9.0534754906282877E-2</c:v>
                </c:pt>
                <c:pt idx="982">
                  <c:v>-9.9384744762286134E-2</c:v>
                </c:pt>
                <c:pt idx="983">
                  <c:v>-0.11133179961329596</c:v>
                </c:pt>
                <c:pt idx="984">
                  <c:v>-0.12060091339619203</c:v>
                </c:pt>
                <c:pt idx="985">
                  <c:v>-0.13160105786884513</c:v>
                </c:pt>
                <c:pt idx="986">
                  <c:v>-0.13877694057304693</c:v>
                </c:pt>
                <c:pt idx="987">
                  <c:v>-0.14675300925509643</c:v>
                </c:pt>
                <c:pt idx="988">
                  <c:v>-0.13860927167283033</c:v>
                </c:pt>
                <c:pt idx="989">
                  <c:v>-0.14369197125103439</c:v>
                </c:pt>
                <c:pt idx="990">
                  <c:v>-0.15448172756314499</c:v>
                </c:pt>
                <c:pt idx="991">
                  <c:v>-0.1576872132843925</c:v>
                </c:pt>
                <c:pt idx="992">
                  <c:v>-0.17339825171822631</c:v>
                </c:pt>
                <c:pt idx="993">
                  <c:v>-0.19427556322306366</c:v>
                </c:pt>
                <c:pt idx="994">
                  <c:v>-0.20000830004861658</c:v>
                </c:pt>
                <c:pt idx="995">
                  <c:v>-0.20559751789600195</c:v>
                </c:pt>
                <c:pt idx="996">
                  <c:v>-0.21862515815188088</c:v>
                </c:pt>
                <c:pt idx="997">
                  <c:v>-0.22453019456510806</c:v>
                </c:pt>
                <c:pt idx="998">
                  <c:v>-0.23892272000509154</c:v>
                </c:pt>
                <c:pt idx="999">
                  <c:v>-0.24212199312659013</c:v>
                </c:pt>
                <c:pt idx="1000">
                  <c:v>-0.23037145201381182</c:v>
                </c:pt>
                <c:pt idx="1001">
                  <c:v>-0.22079254411738072</c:v>
                </c:pt>
                <c:pt idx="1002">
                  <c:v>-0.19818213692272002</c:v>
                </c:pt>
                <c:pt idx="1003">
                  <c:v>-0.1849554393486163</c:v>
                </c:pt>
                <c:pt idx="1004">
                  <c:v>-0.19093768263536437</c:v>
                </c:pt>
                <c:pt idx="1005">
                  <c:v>-0.18693627686134137</c:v>
                </c:pt>
                <c:pt idx="1006">
                  <c:v>-0.18879823701404733</c:v>
                </c:pt>
                <c:pt idx="1007">
                  <c:v>-0.19377066984916089</c:v>
                </c:pt>
                <c:pt idx="1008">
                  <c:v>-0.18973820900917038</c:v>
                </c:pt>
                <c:pt idx="1009">
                  <c:v>-0.16824266893408268</c:v>
                </c:pt>
                <c:pt idx="1010">
                  <c:v>-0.16669158631188369</c:v>
                </c:pt>
                <c:pt idx="1011">
                  <c:v>-0.16175102752366521</c:v>
                </c:pt>
                <c:pt idx="1012">
                  <c:v>-0.16194159061666852</c:v>
                </c:pt>
                <c:pt idx="1013">
                  <c:v>-0.16153076700002911</c:v>
                </c:pt>
                <c:pt idx="1014">
                  <c:v>-0.15260411658423551</c:v>
                </c:pt>
                <c:pt idx="1015">
                  <c:v>-0.14827800267406149</c:v>
                </c:pt>
                <c:pt idx="1016">
                  <c:v>-0.14026517347246714</c:v>
                </c:pt>
                <c:pt idx="1017">
                  <c:v>-0.15152058813046887</c:v>
                </c:pt>
                <c:pt idx="1018">
                  <c:v>-0.15259201217039547</c:v>
                </c:pt>
                <c:pt idx="1019">
                  <c:v>-0.15532067419363044</c:v>
                </c:pt>
                <c:pt idx="1020">
                  <c:v>-0.15113904807476569</c:v>
                </c:pt>
                <c:pt idx="1021">
                  <c:v>-0.14739338038711852</c:v>
                </c:pt>
                <c:pt idx="1022">
                  <c:v>-0.1504714716173684</c:v>
                </c:pt>
                <c:pt idx="1023">
                  <c:v>-0.15337673462063917</c:v>
                </c:pt>
                <c:pt idx="1024">
                  <c:v>-0.15413238376366789</c:v>
                </c:pt>
                <c:pt idx="1025">
                  <c:v>-0.15472131912687703</c:v>
                </c:pt>
                <c:pt idx="1026">
                  <c:v>-0.16454895059466446</c:v>
                </c:pt>
                <c:pt idx="1027">
                  <c:v>-0.15673365112387433</c:v>
                </c:pt>
                <c:pt idx="1028">
                  <c:v>-0.16186171442027164</c:v>
                </c:pt>
                <c:pt idx="1029">
                  <c:v>-0.1526814374153147</c:v>
                </c:pt>
                <c:pt idx="1030">
                  <c:v>-0.13247698193059287</c:v>
                </c:pt>
                <c:pt idx="1031">
                  <c:v>-0.12967492077913712</c:v>
                </c:pt>
                <c:pt idx="1032">
                  <c:v>-0.11591493761851757</c:v>
                </c:pt>
                <c:pt idx="1033">
                  <c:v>-0.11428700127170166</c:v>
                </c:pt>
                <c:pt idx="1034">
                  <c:v>-0.10606247166171745</c:v>
                </c:pt>
                <c:pt idx="1035">
                  <c:v>-9.489976830566843E-2</c:v>
                </c:pt>
                <c:pt idx="1036">
                  <c:v>-9.1357338353993067E-2</c:v>
                </c:pt>
                <c:pt idx="1037">
                  <c:v>-7.8018455264385556E-2</c:v>
                </c:pt>
                <c:pt idx="1038">
                  <c:v>-9.2213091525536417E-2</c:v>
                </c:pt>
                <c:pt idx="1039">
                  <c:v>-9.0802843232336838E-2</c:v>
                </c:pt>
                <c:pt idx="1040">
                  <c:v>-8.1065842562552115E-2</c:v>
                </c:pt>
                <c:pt idx="1041">
                  <c:v>-9.6811804813212693E-2</c:v>
                </c:pt>
                <c:pt idx="1042">
                  <c:v>-9.6679429577418763E-2</c:v>
                </c:pt>
                <c:pt idx="1043">
                  <c:v>-0.10526769211897152</c:v>
                </c:pt>
                <c:pt idx="1044">
                  <c:v>-0.11930268416294812</c:v>
                </c:pt>
                <c:pt idx="1045">
                  <c:v>-0.13779682740842075</c:v>
                </c:pt>
                <c:pt idx="1046">
                  <c:v>-0.14030141212793959</c:v>
                </c:pt>
                <c:pt idx="1047">
                  <c:v>-0.14515294241951829</c:v>
                </c:pt>
                <c:pt idx="1048">
                  <c:v>-0.15301373746587277</c:v>
                </c:pt>
                <c:pt idx="1049">
                  <c:v>-0.13939121541900662</c:v>
                </c:pt>
                <c:pt idx="1050">
                  <c:v>-0.15229147615044775</c:v>
                </c:pt>
                <c:pt idx="1051">
                  <c:v>-0.18908697161371876</c:v>
                </c:pt>
                <c:pt idx="1052">
                  <c:v>-0.21578699719074143</c:v>
                </c:pt>
                <c:pt idx="1053">
                  <c:v>-0.22005073011473206</c:v>
                </c:pt>
                <c:pt idx="1054">
                  <c:v>-0.20408864975731367</c:v>
                </c:pt>
                <c:pt idx="1055">
                  <c:v>-0.18618729061522138</c:v>
                </c:pt>
                <c:pt idx="1056">
                  <c:v>-0.16301621784044237</c:v>
                </c:pt>
                <c:pt idx="1057">
                  <c:v>-0.16950719481498094</c:v>
                </c:pt>
                <c:pt idx="1058">
                  <c:v>-0.18158381967522297</c:v>
                </c:pt>
                <c:pt idx="1059">
                  <c:v>-0.17465441017414524</c:v>
                </c:pt>
                <c:pt idx="1060">
                  <c:v>-0.16013942770227141</c:v>
                </c:pt>
                <c:pt idx="1061">
                  <c:v>-0.15413561007236837</c:v>
                </c:pt>
                <c:pt idx="1062">
                  <c:v>-0.15111776560697715</c:v>
                </c:pt>
                <c:pt idx="1063">
                  <c:v>-0.14941118303433712</c:v>
                </c:pt>
                <c:pt idx="1064">
                  <c:v>-0.16716186241046382</c:v>
                </c:pt>
                <c:pt idx="1065">
                  <c:v>-0.17267912702836088</c:v>
                </c:pt>
                <c:pt idx="1066">
                  <c:v>-0.17085060090317919</c:v>
                </c:pt>
                <c:pt idx="1067">
                  <c:v>-0.16221790675212394</c:v>
                </c:pt>
                <c:pt idx="1068">
                  <c:v>-0.17124808647703449</c:v>
                </c:pt>
                <c:pt idx="1069">
                  <c:v>-0.15589937492968686</c:v>
                </c:pt>
                <c:pt idx="1070">
                  <c:v>-0.16559527834391838</c:v>
                </c:pt>
                <c:pt idx="1071">
                  <c:v>-0.17048238162079826</c:v>
                </c:pt>
                <c:pt idx="1072">
                  <c:v>-0.16882943995623931</c:v>
                </c:pt>
                <c:pt idx="1073">
                  <c:v>-0.16236491633908046</c:v>
                </c:pt>
                <c:pt idx="1074">
                  <c:v>-0.15095620553698724</c:v>
                </c:pt>
                <c:pt idx="1075">
                  <c:v>-0.16000271570745511</c:v>
                </c:pt>
                <c:pt idx="1076">
                  <c:v>-0.12723049335883552</c:v>
                </c:pt>
                <c:pt idx="1077">
                  <c:v>-0.13192507964040417</c:v>
                </c:pt>
                <c:pt idx="1078">
                  <c:v>-0.13494467984706815</c:v>
                </c:pt>
                <c:pt idx="1079">
                  <c:v>-0.1291755846433697</c:v>
                </c:pt>
                <c:pt idx="1080">
                  <c:v>-0.15084454763706143</c:v>
                </c:pt>
                <c:pt idx="1081">
                  <c:v>-0.15948292466779118</c:v>
                </c:pt>
                <c:pt idx="1082">
                  <c:v>-0.16622484971275678</c:v>
                </c:pt>
                <c:pt idx="1083">
                  <c:v>-0.17318903518336465</c:v>
                </c:pt>
                <c:pt idx="1084">
                  <c:v>-0.19383616174403515</c:v>
                </c:pt>
                <c:pt idx="1085">
                  <c:v>-0.19237443499466933</c:v>
                </c:pt>
                <c:pt idx="1086">
                  <c:v>-0.20142318997040864</c:v>
                </c:pt>
                <c:pt idx="1087">
                  <c:v>-0.19130862831841952</c:v>
                </c:pt>
                <c:pt idx="1088">
                  <c:v>-0.19818347940124958</c:v>
                </c:pt>
                <c:pt idx="1089">
                  <c:v>-0.21757680374171401</c:v>
                </c:pt>
                <c:pt idx="1090">
                  <c:v>-0.22236014193649672</c:v>
                </c:pt>
                <c:pt idx="1091">
                  <c:v>-0.24091933520029502</c:v>
                </c:pt>
                <c:pt idx="1092">
                  <c:v>-0.21583002650365052</c:v>
                </c:pt>
                <c:pt idx="1093">
                  <c:v>-0.21584922989419056</c:v>
                </c:pt>
                <c:pt idx="1094">
                  <c:v>-0.19040107558567188</c:v>
                </c:pt>
                <c:pt idx="1095">
                  <c:v>-0.17395423050251049</c:v>
                </c:pt>
                <c:pt idx="1096">
                  <c:v>-0.17628576196896964</c:v>
                </c:pt>
                <c:pt idx="1097">
                  <c:v>-0.17374733388134955</c:v>
                </c:pt>
                <c:pt idx="1098">
                  <c:v>-0.18966055585059541</c:v>
                </c:pt>
                <c:pt idx="1099">
                  <c:v>-0.18548493063835944</c:v>
                </c:pt>
                <c:pt idx="1100">
                  <c:v>-0.17914454976769764</c:v>
                </c:pt>
                <c:pt idx="1101">
                  <c:v>-0.15428460990686702</c:v>
                </c:pt>
                <c:pt idx="1102">
                  <c:v>-0.14583723563164055</c:v>
                </c:pt>
                <c:pt idx="1103">
                  <c:v>-0.16240015930654106</c:v>
                </c:pt>
                <c:pt idx="1104">
                  <c:v>-0.17870898833674276</c:v>
                </c:pt>
                <c:pt idx="1105">
                  <c:v>-0.19061390535862338</c:v>
                </c:pt>
                <c:pt idx="1106">
                  <c:v>-0.192104883537563</c:v>
                </c:pt>
                <c:pt idx="1107">
                  <c:v>-0.19143600074353717</c:v>
                </c:pt>
                <c:pt idx="1108">
                  <c:v>-0.17796087515802944</c:v>
                </c:pt>
                <c:pt idx="1109">
                  <c:v>-0.18681961348922532</c:v>
                </c:pt>
                <c:pt idx="1110">
                  <c:v>-0.18535462893002019</c:v>
                </c:pt>
                <c:pt idx="1111">
                  <c:v>-0.17758191345463653</c:v>
                </c:pt>
                <c:pt idx="1112">
                  <c:v>-0.17369702388232797</c:v>
                </c:pt>
                <c:pt idx="1113">
                  <c:v>-0.14033556923209056</c:v>
                </c:pt>
                <c:pt idx="1114">
                  <c:v>-0.12771857412261883</c:v>
                </c:pt>
                <c:pt idx="1115">
                  <c:v>-0.12005106318177411</c:v>
                </c:pt>
                <c:pt idx="1116">
                  <c:v>-0.13203330079536313</c:v>
                </c:pt>
                <c:pt idx="1117">
                  <c:v>-0.13839325778721315</c:v>
                </c:pt>
                <c:pt idx="1118">
                  <c:v>-0.13911888406330902</c:v>
                </c:pt>
                <c:pt idx="1119">
                  <c:v>-0.13809754432955546</c:v>
                </c:pt>
                <c:pt idx="1120">
                  <c:v>-0.12270397060233415</c:v>
                </c:pt>
                <c:pt idx="1121">
                  <c:v>-0.14752536144664075</c:v>
                </c:pt>
                <c:pt idx="1122">
                  <c:v>-0.14518011901704261</c:v>
                </c:pt>
                <c:pt idx="1123">
                  <c:v>-0.17240561096831578</c:v>
                </c:pt>
                <c:pt idx="1124">
                  <c:v>-0.19345538550675001</c:v>
                </c:pt>
                <c:pt idx="1125">
                  <c:v>-0.1856581067571258</c:v>
                </c:pt>
                <c:pt idx="1126">
                  <c:v>-0.19920395023904436</c:v>
                </c:pt>
                <c:pt idx="1127">
                  <c:v>-0.169929311634194</c:v>
                </c:pt>
                <c:pt idx="1128">
                  <c:v>-0.15844037116746387</c:v>
                </c:pt>
                <c:pt idx="1129">
                  <c:v>-0.17602761376934095</c:v>
                </c:pt>
                <c:pt idx="1130">
                  <c:v>-0.17266463243294528</c:v>
                </c:pt>
                <c:pt idx="1131">
                  <c:v>-0.20370046836984679</c:v>
                </c:pt>
                <c:pt idx="1132">
                  <c:v>-0.22213481173240146</c:v>
                </c:pt>
                <c:pt idx="1133">
                  <c:v>-0.20689886839502161</c:v>
                </c:pt>
                <c:pt idx="1134">
                  <c:v>-0.22155791653830409</c:v>
                </c:pt>
                <c:pt idx="1135">
                  <c:v>-0.19974251878312349</c:v>
                </c:pt>
                <c:pt idx="1136">
                  <c:v>-0.20375218712381971</c:v>
                </c:pt>
                <c:pt idx="1137">
                  <c:v>-0.22475300308637766</c:v>
                </c:pt>
                <c:pt idx="1138">
                  <c:v>-0.23295822201159402</c:v>
                </c:pt>
                <c:pt idx="1139">
                  <c:v>-0.24924641504623007</c:v>
                </c:pt>
                <c:pt idx="1140">
                  <c:v>-0.23383666179451446</c:v>
                </c:pt>
                <c:pt idx="1141">
                  <c:v>-0.22351776163247342</c:v>
                </c:pt>
                <c:pt idx="1142">
                  <c:v>-0.21686633198486446</c:v>
                </c:pt>
                <c:pt idx="1143">
                  <c:v>-0.22702472171959212</c:v>
                </c:pt>
                <c:pt idx="1144">
                  <c:v>-0.24540347824076986</c:v>
                </c:pt>
                <c:pt idx="1145">
                  <c:v>-0.23991197061377645</c:v>
                </c:pt>
                <c:pt idx="1146">
                  <c:v>-0.25871280651821682</c:v>
                </c:pt>
                <c:pt idx="1147">
                  <c:v>-0.26382071936370816</c:v>
                </c:pt>
                <c:pt idx="1148">
                  <c:v>-0.24256455337125793</c:v>
                </c:pt>
                <c:pt idx="1149">
                  <c:v>-0.22319764120488325</c:v>
                </c:pt>
                <c:pt idx="1150">
                  <c:v>-0.22234053945143156</c:v>
                </c:pt>
                <c:pt idx="1151">
                  <c:v>-0.2042485670747802</c:v>
                </c:pt>
                <c:pt idx="1152">
                  <c:v>-0.20174703217062917</c:v>
                </c:pt>
                <c:pt idx="1153">
                  <c:v>-0.21011305437446487</c:v>
                </c:pt>
                <c:pt idx="1154">
                  <c:v>-0.23305428664012587</c:v>
                </c:pt>
                <c:pt idx="1155">
                  <c:v>-0.2444626514245018</c:v>
                </c:pt>
                <c:pt idx="1156">
                  <c:v>-0.26584496352594289</c:v>
                </c:pt>
                <c:pt idx="1157">
                  <c:v>-0.2843010022016495</c:v>
                </c:pt>
                <c:pt idx="1158">
                  <c:v>-0.28638860808171307</c:v>
                </c:pt>
                <c:pt idx="1159">
                  <c:v>-0.31862577716219942</c:v>
                </c:pt>
                <c:pt idx="1160">
                  <c:v>-0.31491215012077428</c:v>
                </c:pt>
                <c:pt idx="1161">
                  <c:v>-0.33015976313888051</c:v>
                </c:pt>
                <c:pt idx="1162">
                  <c:v>-0.29352337846374865</c:v>
                </c:pt>
              </c:numCache>
            </c:numRef>
          </c:val>
          <c:extLst>
            <c:ext xmlns:c16="http://schemas.microsoft.com/office/drawing/2014/chart" uri="{C3380CC4-5D6E-409C-BE32-E72D297353CC}">
              <c16:uniqueId val="{00000005-2B5F-4852-990D-D4FC3BD1DE07}"/>
            </c:ext>
          </c:extLst>
        </c:ser>
        <c:dLbls>
          <c:showLegendKey val="0"/>
          <c:showVal val="0"/>
          <c:showCatName val="0"/>
          <c:showSerName val="0"/>
          <c:showPercent val="0"/>
          <c:showBubbleSize val="0"/>
        </c:dLbls>
        <c:axId val="699977088"/>
        <c:axId val="699975552"/>
      </c:areaChart>
      <c:lineChart>
        <c:grouping val="standard"/>
        <c:varyColors val="0"/>
        <c:ser>
          <c:idx val="0"/>
          <c:order val="0"/>
          <c:tx>
            <c:strRef>
              <c:f>'Finansiel stressindikator'!$B$7</c:f>
              <c:strCache>
                <c:ptCount val="1"/>
                <c:pt idx="0">
                  <c:v>Indikator</c:v>
                </c:pt>
              </c:strCache>
            </c:strRef>
          </c:tx>
          <c:spPr>
            <a:ln w="19050">
              <a:solidFill>
                <a:sysClr val="windowText" lastClr="000000"/>
              </a:solidFill>
            </a:ln>
          </c:spPr>
          <c:marker>
            <c:symbol val="none"/>
          </c:marker>
          <c:cat>
            <c:numRef>
              <c:f>'Finansiel stressindikator'!$A$8:$A$1170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'Finansiel stressindikator'!$B$8:$B$1170</c:f>
              <c:numCache>
                <c:formatCode>0,000</c:formatCode>
                <c:ptCount val="1163"/>
                <c:pt idx="0">
                  <c:v>0.26904236094592693</c:v>
                </c:pt>
                <c:pt idx="1">
                  <c:v>0.26556617858843029</c:v>
                </c:pt>
                <c:pt idx="2">
                  <c:v>0.27682610715439876</c:v>
                </c:pt>
                <c:pt idx="3">
                  <c:v>0.29930085879342588</c:v>
                </c:pt>
                <c:pt idx="4">
                  <c:v>0.30927461105235893</c:v>
                </c:pt>
                <c:pt idx="5">
                  <c:v>0.31164949932103997</c:v>
                </c:pt>
                <c:pt idx="6">
                  <c:v>0.28802718094411739</c:v>
                </c:pt>
                <c:pt idx="7">
                  <c:v>0.29896726282321323</c:v>
                </c:pt>
                <c:pt idx="8">
                  <c:v>0.31278847675806409</c:v>
                </c:pt>
                <c:pt idx="9">
                  <c:v>0.30440197946713082</c:v>
                </c:pt>
                <c:pt idx="10">
                  <c:v>0.3171163750285983</c:v>
                </c:pt>
                <c:pt idx="11">
                  <c:v>0.28493244485075669</c:v>
                </c:pt>
                <c:pt idx="12">
                  <c:v>0.25552879475762053</c:v>
                </c:pt>
                <c:pt idx="13">
                  <c:v>0.24685323870420345</c:v>
                </c:pt>
                <c:pt idx="14">
                  <c:v>0.22588298840679774</c:v>
                </c:pt>
                <c:pt idx="15">
                  <c:v>0.2431431963078306</c:v>
                </c:pt>
                <c:pt idx="16">
                  <c:v>0.23632171386875031</c:v>
                </c:pt>
                <c:pt idx="17">
                  <c:v>0.23059681911202784</c:v>
                </c:pt>
                <c:pt idx="18">
                  <c:v>0.23926408482312642</c:v>
                </c:pt>
                <c:pt idx="19">
                  <c:v>0.24355198063871236</c:v>
                </c:pt>
                <c:pt idx="20">
                  <c:v>0.24884681727942498</c:v>
                </c:pt>
                <c:pt idx="21">
                  <c:v>0.24868680060731707</c:v>
                </c:pt>
                <c:pt idx="22">
                  <c:v>0.25121502276137736</c:v>
                </c:pt>
                <c:pt idx="23">
                  <c:v>0.21811286802117458</c:v>
                </c:pt>
                <c:pt idx="24">
                  <c:v>0.19444296491622859</c:v>
                </c:pt>
                <c:pt idx="25">
                  <c:v>0.18072057635412134</c:v>
                </c:pt>
                <c:pt idx="26">
                  <c:v>0.15992063787835861</c:v>
                </c:pt>
                <c:pt idx="27">
                  <c:v>0.14594252330063245</c:v>
                </c:pt>
                <c:pt idx="28">
                  <c:v>0.15550296467210745</c:v>
                </c:pt>
                <c:pt idx="29">
                  <c:v>0.1538447454049589</c:v>
                </c:pt>
                <c:pt idx="30">
                  <c:v>0.15510128284105335</c:v>
                </c:pt>
                <c:pt idx="31">
                  <c:v>0.14606502677888525</c:v>
                </c:pt>
                <c:pt idx="32">
                  <c:v>0.14610253537417789</c:v>
                </c:pt>
                <c:pt idx="33">
                  <c:v>0.14383077184299126</c:v>
                </c:pt>
                <c:pt idx="34">
                  <c:v>0.12595150026637697</c:v>
                </c:pt>
                <c:pt idx="35">
                  <c:v>0.13132906525859747</c:v>
                </c:pt>
                <c:pt idx="36">
                  <c:v>0.13052622861128538</c:v>
                </c:pt>
                <c:pt idx="37">
                  <c:v>0.12358341256087088</c:v>
                </c:pt>
                <c:pt idx="38">
                  <c:v>0.13016869390336014</c:v>
                </c:pt>
                <c:pt idx="39">
                  <c:v>0.12859744384320887</c:v>
                </c:pt>
                <c:pt idx="40">
                  <c:v>0.11188012256728548</c:v>
                </c:pt>
                <c:pt idx="41">
                  <c:v>0.11224652865989715</c:v>
                </c:pt>
                <c:pt idx="42">
                  <c:v>0.10201784085624122</c:v>
                </c:pt>
                <c:pt idx="43">
                  <c:v>9.0782278141872577E-2</c:v>
                </c:pt>
                <c:pt idx="44">
                  <c:v>8.4343229825810884E-2</c:v>
                </c:pt>
                <c:pt idx="45">
                  <c:v>7.2719187949323208E-2</c:v>
                </c:pt>
                <c:pt idx="46">
                  <c:v>7.4662549148097015E-2</c:v>
                </c:pt>
                <c:pt idx="47">
                  <c:v>8.1037369547887095E-2</c:v>
                </c:pt>
                <c:pt idx="48">
                  <c:v>7.9679746872960547E-2</c:v>
                </c:pt>
                <c:pt idx="49">
                  <c:v>7.9776114797183939E-2</c:v>
                </c:pt>
                <c:pt idx="50">
                  <c:v>7.5481659422226816E-2</c:v>
                </c:pt>
                <c:pt idx="51">
                  <c:v>6.991923184869997E-2</c:v>
                </c:pt>
                <c:pt idx="52">
                  <c:v>7.2366321375159637E-2</c:v>
                </c:pt>
                <c:pt idx="53">
                  <c:v>7.4706368273623397E-2</c:v>
                </c:pt>
                <c:pt idx="54">
                  <c:v>7.095277363693081E-2</c:v>
                </c:pt>
                <c:pt idx="55">
                  <c:v>6.5987646853859674E-2</c:v>
                </c:pt>
                <c:pt idx="56">
                  <c:v>5.8509968839040943E-2</c:v>
                </c:pt>
                <c:pt idx="57">
                  <c:v>4.9326219405264722E-2</c:v>
                </c:pt>
                <c:pt idx="58">
                  <c:v>4.9478797894537484E-2</c:v>
                </c:pt>
                <c:pt idx="59">
                  <c:v>5.0859082483055942E-2</c:v>
                </c:pt>
                <c:pt idx="60">
                  <c:v>5.0209831295558102E-2</c:v>
                </c:pt>
                <c:pt idx="61">
                  <c:v>5.3568845104148388E-2</c:v>
                </c:pt>
                <c:pt idx="62">
                  <c:v>5.1143923142309575E-2</c:v>
                </c:pt>
                <c:pt idx="63">
                  <c:v>4.951818826072605E-2</c:v>
                </c:pt>
                <c:pt idx="64">
                  <c:v>4.850267917123248E-2</c:v>
                </c:pt>
                <c:pt idx="65">
                  <c:v>4.7149801131393346E-2</c:v>
                </c:pt>
                <c:pt idx="66">
                  <c:v>4.7758985120343267E-2</c:v>
                </c:pt>
                <c:pt idx="67">
                  <c:v>5.0897521145661317E-2</c:v>
                </c:pt>
                <c:pt idx="68">
                  <c:v>5.5197585994088499E-2</c:v>
                </c:pt>
                <c:pt idx="69">
                  <c:v>5.8505771654206923E-2</c:v>
                </c:pt>
                <c:pt idx="70">
                  <c:v>5.5996909929251347E-2</c:v>
                </c:pt>
                <c:pt idx="71">
                  <c:v>5.2108425059814237E-2</c:v>
                </c:pt>
                <c:pt idx="72">
                  <c:v>5.3090175448283636E-2</c:v>
                </c:pt>
                <c:pt idx="73">
                  <c:v>5.3981606499208842E-2</c:v>
                </c:pt>
                <c:pt idx="74">
                  <c:v>5.4512707885487996E-2</c:v>
                </c:pt>
                <c:pt idx="75">
                  <c:v>6.1416122975568241E-2</c:v>
                </c:pt>
                <c:pt idx="76">
                  <c:v>5.5876042904350845E-2</c:v>
                </c:pt>
                <c:pt idx="77">
                  <c:v>5.6529346139597397E-2</c:v>
                </c:pt>
                <c:pt idx="78">
                  <c:v>6.1980198331011066E-2</c:v>
                </c:pt>
                <c:pt idx="79">
                  <c:v>6.3935148001820929E-2</c:v>
                </c:pt>
                <c:pt idx="80">
                  <c:v>7.4300864169550423E-2</c:v>
                </c:pt>
                <c:pt idx="81">
                  <c:v>7.5918079305062308E-2</c:v>
                </c:pt>
                <c:pt idx="82">
                  <c:v>7.7534609595560064E-2</c:v>
                </c:pt>
                <c:pt idx="83">
                  <c:v>7.3212460571823609E-2</c:v>
                </c:pt>
                <c:pt idx="84">
                  <c:v>6.6622880006390717E-2</c:v>
                </c:pt>
                <c:pt idx="85">
                  <c:v>5.9732746886647557E-2</c:v>
                </c:pt>
                <c:pt idx="86">
                  <c:v>5.3289871989929891E-2</c:v>
                </c:pt>
                <c:pt idx="87">
                  <c:v>5.2525570235050237E-2</c:v>
                </c:pt>
                <c:pt idx="88">
                  <c:v>5.4966617377318575E-2</c:v>
                </c:pt>
                <c:pt idx="89">
                  <c:v>5.7476349830827785E-2</c:v>
                </c:pt>
                <c:pt idx="90">
                  <c:v>5.7274490012325603E-2</c:v>
                </c:pt>
                <c:pt idx="91">
                  <c:v>6.0891215339518828E-2</c:v>
                </c:pt>
                <c:pt idx="92">
                  <c:v>7.5225017061247693E-2</c:v>
                </c:pt>
                <c:pt idx="93">
                  <c:v>8.6298665264914254E-2</c:v>
                </c:pt>
                <c:pt idx="94">
                  <c:v>8.9205542990977854E-2</c:v>
                </c:pt>
                <c:pt idx="95">
                  <c:v>7.9014865553980893E-2</c:v>
                </c:pt>
                <c:pt idx="96">
                  <c:v>5.6008109714369501E-2</c:v>
                </c:pt>
                <c:pt idx="97">
                  <c:v>6.2353707683001927E-2</c:v>
                </c:pt>
                <c:pt idx="98">
                  <c:v>7.0291140336955438E-2</c:v>
                </c:pt>
                <c:pt idx="99">
                  <c:v>8.5899991215516558E-2</c:v>
                </c:pt>
                <c:pt idx="100">
                  <c:v>9.3495279267064427E-2</c:v>
                </c:pt>
                <c:pt idx="101">
                  <c:v>7.5021478666031136E-2</c:v>
                </c:pt>
                <c:pt idx="102">
                  <c:v>6.8521372522822199E-2</c:v>
                </c:pt>
                <c:pt idx="103">
                  <c:v>5.5689335296153511E-2</c:v>
                </c:pt>
                <c:pt idx="104">
                  <c:v>5.09012712954841E-2</c:v>
                </c:pt>
                <c:pt idx="105">
                  <c:v>5.481778305541013E-2</c:v>
                </c:pt>
                <c:pt idx="106">
                  <c:v>5.1869586541174517E-2</c:v>
                </c:pt>
                <c:pt idx="107">
                  <c:v>4.9793073540728386E-2</c:v>
                </c:pt>
                <c:pt idx="108">
                  <c:v>4.798135487373497E-2</c:v>
                </c:pt>
                <c:pt idx="109">
                  <c:v>4.2158938197788397E-2</c:v>
                </c:pt>
                <c:pt idx="110">
                  <c:v>4.197893083268836E-2</c:v>
                </c:pt>
                <c:pt idx="111">
                  <c:v>4.4719747114371107E-2</c:v>
                </c:pt>
                <c:pt idx="112">
                  <c:v>5.2549857568775137E-2</c:v>
                </c:pt>
                <c:pt idx="113">
                  <c:v>5.8503901168235041E-2</c:v>
                </c:pt>
                <c:pt idx="114">
                  <c:v>6.6939398694827595E-2</c:v>
                </c:pt>
                <c:pt idx="115">
                  <c:v>6.5162266738935465E-2</c:v>
                </c:pt>
                <c:pt idx="116">
                  <c:v>6.0887256610670092E-2</c:v>
                </c:pt>
                <c:pt idx="117">
                  <c:v>5.4972769441153278E-2</c:v>
                </c:pt>
                <c:pt idx="118">
                  <c:v>7.8921144082508166E-2</c:v>
                </c:pt>
                <c:pt idx="119">
                  <c:v>9.7532313939585003E-2</c:v>
                </c:pt>
                <c:pt idx="120">
                  <c:v>0.11751660541376269</c:v>
                </c:pt>
                <c:pt idx="121">
                  <c:v>0.11904302221600067</c:v>
                </c:pt>
                <c:pt idx="122">
                  <c:v>9.2886910009887053E-2</c:v>
                </c:pt>
                <c:pt idx="123">
                  <c:v>8.2901770815014514E-2</c:v>
                </c:pt>
                <c:pt idx="124">
                  <c:v>7.3132898644418048E-2</c:v>
                </c:pt>
                <c:pt idx="125">
                  <c:v>8.1006520630895293E-2</c:v>
                </c:pt>
                <c:pt idx="126">
                  <c:v>7.7972509691888042E-2</c:v>
                </c:pt>
                <c:pt idx="127">
                  <c:v>7.4858829166444277E-2</c:v>
                </c:pt>
                <c:pt idx="128">
                  <c:v>7.0620004913778497E-2</c:v>
                </c:pt>
                <c:pt idx="129">
                  <c:v>6.0909110242345264E-2</c:v>
                </c:pt>
                <c:pt idx="130">
                  <c:v>6.0868757481667937E-2</c:v>
                </c:pt>
                <c:pt idx="131">
                  <c:v>5.1462589562214736E-2</c:v>
                </c:pt>
                <c:pt idx="132">
                  <c:v>4.0034024463660459E-2</c:v>
                </c:pt>
                <c:pt idx="133">
                  <c:v>4.1465217948522773E-2</c:v>
                </c:pt>
                <c:pt idx="134">
                  <c:v>3.6046650672143646E-2</c:v>
                </c:pt>
                <c:pt idx="135">
                  <c:v>4.2345857085195143E-2</c:v>
                </c:pt>
                <c:pt idx="136">
                  <c:v>5.0009876639064074E-2</c:v>
                </c:pt>
                <c:pt idx="137">
                  <c:v>4.3245013939371635E-2</c:v>
                </c:pt>
                <c:pt idx="138">
                  <c:v>3.9578261737069478E-2</c:v>
                </c:pt>
                <c:pt idx="139">
                  <c:v>3.5699561690140352E-2</c:v>
                </c:pt>
                <c:pt idx="140">
                  <c:v>2.5929509293331134E-2</c:v>
                </c:pt>
                <c:pt idx="141">
                  <c:v>3.0037664950223635E-2</c:v>
                </c:pt>
                <c:pt idx="142">
                  <c:v>3.6531164472057343E-2</c:v>
                </c:pt>
                <c:pt idx="143">
                  <c:v>4.8576911865697424E-2</c:v>
                </c:pt>
                <c:pt idx="144">
                  <c:v>6.3607697124546184E-2</c:v>
                </c:pt>
                <c:pt idx="145">
                  <c:v>6.9366275788872889E-2</c:v>
                </c:pt>
                <c:pt idx="146">
                  <c:v>7.2983513929084157E-2</c:v>
                </c:pt>
                <c:pt idx="147">
                  <c:v>6.9141097730363657E-2</c:v>
                </c:pt>
                <c:pt idx="148">
                  <c:v>6.6334089601430196E-2</c:v>
                </c:pt>
                <c:pt idx="149">
                  <c:v>7.2903315309829547E-2</c:v>
                </c:pt>
                <c:pt idx="150">
                  <c:v>6.2854569366661769E-2</c:v>
                </c:pt>
                <c:pt idx="151">
                  <c:v>5.2066020895294815E-2</c:v>
                </c:pt>
                <c:pt idx="152">
                  <c:v>4.6233340984583454E-2</c:v>
                </c:pt>
                <c:pt idx="153">
                  <c:v>2.8339122992863862E-2</c:v>
                </c:pt>
                <c:pt idx="154">
                  <c:v>3.693077866094964E-2</c:v>
                </c:pt>
                <c:pt idx="155">
                  <c:v>4.2470097261288392E-2</c:v>
                </c:pt>
                <c:pt idx="156">
                  <c:v>4.084365537939795E-2</c:v>
                </c:pt>
                <c:pt idx="157">
                  <c:v>5.404672686685813E-2</c:v>
                </c:pt>
                <c:pt idx="158">
                  <c:v>5.1081089191140357E-2</c:v>
                </c:pt>
                <c:pt idx="159">
                  <c:v>5.4511571759235697E-2</c:v>
                </c:pt>
                <c:pt idx="160">
                  <c:v>5.5167058554967036E-2</c:v>
                </c:pt>
                <c:pt idx="161">
                  <c:v>4.8740381949034683E-2</c:v>
                </c:pt>
                <c:pt idx="162">
                  <c:v>4.9394433281653168E-2</c:v>
                </c:pt>
                <c:pt idx="163">
                  <c:v>5.0426749020101524E-2</c:v>
                </c:pt>
                <c:pt idx="164">
                  <c:v>4.9190082480718753E-2</c:v>
                </c:pt>
                <c:pt idx="165">
                  <c:v>4.853556782533186E-2</c:v>
                </c:pt>
                <c:pt idx="166">
                  <c:v>6.3558974847453889E-2</c:v>
                </c:pt>
                <c:pt idx="167">
                  <c:v>7.6373805916114063E-2</c:v>
                </c:pt>
                <c:pt idx="168">
                  <c:v>8.3792795480869181E-2</c:v>
                </c:pt>
                <c:pt idx="169">
                  <c:v>8.9659931873492346E-2</c:v>
                </c:pt>
                <c:pt idx="170">
                  <c:v>7.5867876571241777E-2</c:v>
                </c:pt>
                <c:pt idx="171">
                  <c:v>6.7029092686811051E-2</c:v>
                </c:pt>
                <c:pt idx="172">
                  <c:v>6.5262342940008433E-2</c:v>
                </c:pt>
                <c:pt idx="173">
                  <c:v>0.10417681011094371</c:v>
                </c:pt>
                <c:pt idx="174">
                  <c:v>0.13449915631788009</c:v>
                </c:pt>
                <c:pt idx="175">
                  <c:v>0.1491746244898712</c:v>
                </c:pt>
                <c:pt idx="176">
                  <c:v>0.18166883862176075</c:v>
                </c:pt>
                <c:pt idx="177">
                  <c:v>0.15911644287642349</c:v>
                </c:pt>
                <c:pt idx="178">
                  <c:v>0.13546062615586435</c:v>
                </c:pt>
                <c:pt idx="179">
                  <c:v>0.14266744289868064</c:v>
                </c:pt>
                <c:pt idx="180">
                  <c:v>0.11482439582194615</c:v>
                </c:pt>
                <c:pt idx="181">
                  <c:v>9.6173476291090382E-2</c:v>
                </c:pt>
                <c:pt idx="182">
                  <c:v>0.1009794887439274</c:v>
                </c:pt>
                <c:pt idx="183">
                  <c:v>7.1054967175080225E-2</c:v>
                </c:pt>
                <c:pt idx="184">
                  <c:v>7.5601138573873933E-2</c:v>
                </c:pt>
                <c:pt idx="185">
                  <c:v>7.1747726312698559E-2</c:v>
                </c:pt>
                <c:pt idx="186">
                  <c:v>6.2812023806323392E-2</c:v>
                </c:pt>
                <c:pt idx="187">
                  <c:v>6.7141144961071458E-2</c:v>
                </c:pt>
                <c:pt idx="188">
                  <c:v>5.8382997603714099E-2</c:v>
                </c:pt>
                <c:pt idx="189">
                  <c:v>6.477083078420387E-2</c:v>
                </c:pt>
                <c:pt idx="190">
                  <c:v>6.6422517277607826E-2</c:v>
                </c:pt>
                <c:pt idx="191">
                  <c:v>6.9149433111569431E-2</c:v>
                </c:pt>
                <c:pt idx="192">
                  <c:v>7.2415794581818654E-2</c:v>
                </c:pt>
                <c:pt idx="193">
                  <c:v>7.4093195118774546E-2</c:v>
                </c:pt>
                <c:pt idx="194">
                  <c:v>6.9742523502299814E-2</c:v>
                </c:pt>
                <c:pt idx="195">
                  <c:v>6.2422239203999509E-2</c:v>
                </c:pt>
                <c:pt idx="196">
                  <c:v>6.6965936342500754E-2</c:v>
                </c:pt>
                <c:pt idx="197">
                  <c:v>7.1056812295255109E-2</c:v>
                </c:pt>
                <c:pt idx="198">
                  <c:v>7.2844991946367982E-2</c:v>
                </c:pt>
                <c:pt idx="199">
                  <c:v>7.6199256010961822E-2</c:v>
                </c:pt>
                <c:pt idx="200">
                  <c:v>6.8475549112453474E-2</c:v>
                </c:pt>
                <c:pt idx="201">
                  <c:v>7.1943936765598168E-2</c:v>
                </c:pt>
                <c:pt idx="202">
                  <c:v>7.1300907357127824E-2</c:v>
                </c:pt>
                <c:pt idx="203">
                  <c:v>7.8109056924529768E-2</c:v>
                </c:pt>
                <c:pt idx="204">
                  <c:v>7.8656690318690464E-2</c:v>
                </c:pt>
                <c:pt idx="205">
                  <c:v>6.066196594228488E-2</c:v>
                </c:pt>
                <c:pt idx="206">
                  <c:v>7.1321228746331691E-2</c:v>
                </c:pt>
                <c:pt idx="207">
                  <c:v>6.8223538757723162E-2</c:v>
                </c:pt>
                <c:pt idx="208">
                  <c:v>6.4678369094397115E-2</c:v>
                </c:pt>
                <c:pt idx="209">
                  <c:v>6.8762204740344543E-2</c:v>
                </c:pt>
                <c:pt idx="210">
                  <c:v>5.848648180989198E-2</c:v>
                </c:pt>
                <c:pt idx="211">
                  <c:v>5.6894740530547411E-2</c:v>
                </c:pt>
                <c:pt idx="212">
                  <c:v>5.9211075406264288E-2</c:v>
                </c:pt>
                <c:pt idx="213">
                  <c:v>6.2793084756145645E-2</c:v>
                </c:pt>
                <c:pt idx="214">
                  <c:v>8.5020031710891744E-2</c:v>
                </c:pt>
                <c:pt idx="215">
                  <c:v>9.9808883552361394E-2</c:v>
                </c:pt>
                <c:pt idx="216">
                  <c:v>0.11181592709553009</c:v>
                </c:pt>
                <c:pt idx="217">
                  <c:v>0.12187123219964915</c:v>
                </c:pt>
                <c:pt idx="218">
                  <c:v>0.10899058659988728</c:v>
                </c:pt>
                <c:pt idx="219">
                  <c:v>9.8994704300784997E-2</c:v>
                </c:pt>
                <c:pt idx="220">
                  <c:v>8.9705771104772125E-2</c:v>
                </c:pt>
                <c:pt idx="221">
                  <c:v>7.9174551789188585E-2</c:v>
                </c:pt>
                <c:pt idx="222">
                  <c:v>6.8644868359222525E-2</c:v>
                </c:pt>
                <c:pt idx="223">
                  <c:v>6.7167875838843774E-2</c:v>
                </c:pt>
                <c:pt idx="224">
                  <c:v>6.5751585497923537E-2</c:v>
                </c:pt>
                <c:pt idx="225">
                  <c:v>7.2935948578216878E-2</c:v>
                </c:pt>
                <c:pt idx="226">
                  <c:v>7.3454709280373343E-2</c:v>
                </c:pt>
                <c:pt idx="227">
                  <c:v>7.1759718535609904E-2</c:v>
                </c:pt>
                <c:pt idx="228">
                  <c:v>8.4381946878084008E-2</c:v>
                </c:pt>
                <c:pt idx="229">
                  <c:v>9.0804998887273808E-2</c:v>
                </c:pt>
                <c:pt idx="230">
                  <c:v>0.10279631870489632</c:v>
                </c:pt>
                <c:pt idx="231">
                  <c:v>0.10446591713492756</c:v>
                </c:pt>
                <c:pt idx="232">
                  <c:v>0.10363582591267709</c:v>
                </c:pt>
                <c:pt idx="233">
                  <c:v>9.7815215971373742E-2</c:v>
                </c:pt>
                <c:pt idx="234">
                  <c:v>8.9066304599008383E-2</c:v>
                </c:pt>
                <c:pt idx="235">
                  <c:v>0.12363827424418722</c:v>
                </c:pt>
                <c:pt idx="236">
                  <c:v>0.14752034434741351</c:v>
                </c:pt>
                <c:pt idx="237">
                  <c:v>0.19101493009274839</c:v>
                </c:pt>
                <c:pt idx="238">
                  <c:v>0.24430681889380026</c:v>
                </c:pt>
                <c:pt idx="239">
                  <c:v>0.2859572704424902</c:v>
                </c:pt>
                <c:pt idx="240">
                  <c:v>0.32022812846267529</c:v>
                </c:pt>
                <c:pt idx="241">
                  <c:v>0.31728627923220143</c:v>
                </c:pt>
                <c:pt idx="242">
                  <c:v>0.30727162855863971</c:v>
                </c:pt>
                <c:pt idx="243">
                  <c:v>0.28994394930024919</c:v>
                </c:pt>
                <c:pt idx="244">
                  <c:v>0.26816171861299154</c:v>
                </c:pt>
                <c:pt idx="245">
                  <c:v>0.25204418966176434</c:v>
                </c:pt>
                <c:pt idx="246">
                  <c:v>0.23684282162364956</c:v>
                </c:pt>
                <c:pt idx="247">
                  <c:v>0.20815602724236504</c:v>
                </c:pt>
                <c:pt idx="248">
                  <c:v>0.21049866617891091</c:v>
                </c:pt>
                <c:pt idx="249">
                  <c:v>0.21771093224158924</c:v>
                </c:pt>
                <c:pt idx="250">
                  <c:v>0.22492825607305661</c:v>
                </c:pt>
                <c:pt idx="251">
                  <c:v>0.23296427056176811</c:v>
                </c:pt>
                <c:pt idx="252">
                  <c:v>0.24622249209227126</c:v>
                </c:pt>
                <c:pt idx="253">
                  <c:v>0.26984453737115632</c:v>
                </c:pt>
                <c:pt idx="254">
                  <c:v>0.27724754100337057</c:v>
                </c:pt>
                <c:pt idx="255">
                  <c:v>0.27386585653686674</c:v>
                </c:pt>
                <c:pt idx="256">
                  <c:v>0.24763835755370711</c:v>
                </c:pt>
                <c:pt idx="257">
                  <c:v>0.21335822142984417</c:v>
                </c:pt>
                <c:pt idx="258">
                  <c:v>0.2226437799662479</c:v>
                </c:pt>
                <c:pt idx="259">
                  <c:v>0.24110052527736398</c:v>
                </c:pt>
                <c:pt idx="260">
                  <c:v>0.27870684471316398</c:v>
                </c:pt>
                <c:pt idx="261">
                  <c:v>0.35931347333544178</c:v>
                </c:pt>
                <c:pt idx="262">
                  <c:v>0.39936695279337042</c:v>
                </c:pt>
                <c:pt idx="263">
                  <c:v>0.44192213353537813</c:v>
                </c:pt>
                <c:pt idx="264">
                  <c:v>0.46460778627916405</c:v>
                </c:pt>
                <c:pt idx="265">
                  <c:v>0.44403576393848543</c:v>
                </c:pt>
                <c:pt idx="266">
                  <c:v>0.43484832200520784</c:v>
                </c:pt>
                <c:pt idx="267">
                  <c:v>0.41503485047018868</c:v>
                </c:pt>
                <c:pt idx="268">
                  <c:v>0.38427447225380573</c:v>
                </c:pt>
                <c:pt idx="269">
                  <c:v>0.39212902457358395</c:v>
                </c:pt>
                <c:pt idx="270">
                  <c:v>0.37948739465022985</c:v>
                </c:pt>
                <c:pt idx="271">
                  <c:v>0.3854493006805117</c:v>
                </c:pt>
                <c:pt idx="272">
                  <c:v>0.40007098652909912</c:v>
                </c:pt>
                <c:pt idx="273">
                  <c:v>0.38023124227548433</c:v>
                </c:pt>
                <c:pt idx="274">
                  <c:v>0.39881549927996668</c:v>
                </c:pt>
                <c:pt idx="275">
                  <c:v>0.38885195076200652</c:v>
                </c:pt>
                <c:pt idx="276">
                  <c:v>0.37174031585184197</c:v>
                </c:pt>
                <c:pt idx="277">
                  <c:v>0.35401289356327204</c:v>
                </c:pt>
                <c:pt idx="278">
                  <c:v>0.31275590247410695</c:v>
                </c:pt>
                <c:pt idx="279">
                  <c:v>0.31597757512570063</c:v>
                </c:pt>
                <c:pt idx="280">
                  <c:v>0.31337389234594348</c:v>
                </c:pt>
                <c:pt idx="281">
                  <c:v>0.32194565108112533</c:v>
                </c:pt>
                <c:pt idx="282">
                  <c:v>0.33427810501976524</c:v>
                </c:pt>
                <c:pt idx="283">
                  <c:v>0.32391249779250719</c:v>
                </c:pt>
                <c:pt idx="284">
                  <c:v>0.34812863124530941</c:v>
                </c:pt>
                <c:pt idx="285">
                  <c:v>0.35326205961281193</c:v>
                </c:pt>
                <c:pt idx="286">
                  <c:v>0.37461012547498695</c:v>
                </c:pt>
                <c:pt idx="287">
                  <c:v>0.38047744896488173</c:v>
                </c:pt>
                <c:pt idx="288">
                  <c:v>0.35449888081395697</c:v>
                </c:pt>
                <c:pt idx="289">
                  <c:v>0.35844159856944879</c:v>
                </c:pt>
                <c:pt idx="290">
                  <c:v>0.34994959031387818</c:v>
                </c:pt>
                <c:pt idx="291">
                  <c:v>0.36066305568546514</c:v>
                </c:pt>
                <c:pt idx="292">
                  <c:v>0.37014583390848166</c:v>
                </c:pt>
                <c:pt idx="293">
                  <c:v>0.38584116676419644</c:v>
                </c:pt>
                <c:pt idx="294">
                  <c:v>0.42134410703528385</c:v>
                </c:pt>
                <c:pt idx="295">
                  <c:v>0.46729672668526401</c:v>
                </c:pt>
                <c:pt idx="296">
                  <c:v>0.53565557391215934</c:v>
                </c:pt>
                <c:pt idx="297">
                  <c:v>0.6041088679295592</c:v>
                </c:pt>
                <c:pt idx="298">
                  <c:v>0.6585133979810267</c:v>
                </c:pt>
                <c:pt idx="299">
                  <c:v>0.68534632740113999</c:v>
                </c:pt>
                <c:pt idx="300">
                  <c:v>0.72007330485918586</c:v>
                </c:pt>
                <c:pt idx="301">
                  <c:v>0.7139026212243017</c:v>
                </c:pt>
                <c:pt idx="302">
                  <c:v>0.7120913701582583</c:v>
                </c:pt>
                <c:pt idx="303">
                  <c:v>0.71305586663932707</c:v>
                </c:pt>
                <c:pt idx="304">
                  <c:v>0.70765216976941692</c:v>
                </c:pt>
                <c:pt idx="305">
                  <c:v>0.73318195903646344</c:v>
                </c:pt>
                <c:pt idx="306">
                  <c:v>0.75067494499324872</c:v>
                </c:pt>
                <c:pt idx="307">
                  <c:v>0.77867714279672873</c:v>
                </c:pt>
                <c:pt idx="308">
                  <c:v>0.76082242781735632</c:v>
                </c:pt>
                <c:pt idx="309">
                  <c:v>0.71841758678482637</c:v>
                </c:pt>
                <c:pt idx="310">
                  <c:v>0.6743729921419952</c:v>
                </c:pt>
                <c:pt idx="311">
                  <c:v>0.66173779167677604</c:v>
                </c:pt>
                <c:pt idx="312">
                  <c:v>0.67484477673571763</c:v>
                </c:pt>
                <c:pt idx="313">
                  <c:v>0.70002492437319297</c:v>
                </c:pt>
                <c:pt idx="314">
                  <c:v>0.71678187014025208</c:v>
                </c:pt>
                <c:pt idx="315">
                  <c:v>0.69334128098772618</c:v>
                </c:pt>
                <c:pt idx="316">
                  <c:v>0.66902617838446865</c:v>
                </c:pt>
                <c:pt idx="317">
                  <c:v>0.6811880822260723</c:v>
                </c:pt>
                <c:pt idx="318">
                  <c:v>0.7025413580775226</c:v>
                </c:pt>
                <c:pt idx="319">
                  <c:v>0.72403001771083564</c:v>
                </c:pt>
                <c:pt idx="320">
                  <c:v>0.76005125689256769</c:v>
                </c:pt>
                <c:pt idx="321">
                  <c:v>0.7402031192996954</c:v>
                </c:pt>
                <c:pt idx="322">
                  <c:v>0.72531060551035464</c:v>
                </c:pt>
                <c:pt idx="323">
                  <c:v>0.72205527011872439</c:v>
                </c:pt>
                <c:pt idx="324">
                  <c:v>0.6877874181779654</c:v>
                </c:pt>
                <c:pt idx="325">
                  <c:v>0.69830254948375969</c:v>
                </c:pt>
                <c:pt idx="326">
                  <c:v>0.68031768728945641</c:v>
                </c:pt>
                <c:pt idx="327">
                  <c:v>0.66242564095181278</c:v>
                </c:pt>
                <c:pt idx="328">
                  <c:v>0.68018308834006469</c:v>
                </c:pt>
                <c:pt idx="329">
                  <c:v>0.65393784863671844</c:v>
                </c:pt>
                <c:pt idx="330">
                  <c:v>0.63799454953812096</c:v>
                </c:pt>
                <c:pt idx="331">
                  <c:v>0.60602546677868485</c:v>
                </c:pt>
                <c:pt idx="332">
                  <c:v>0.57069772488061754</c:v>
                </c:pt>
                <c:pt idx="333">
                  <c:v>0.55101021882676204</c:v>
                </c:pt>
                <c:pt idx="334">
                  <c:v>0.5334231512646761</c:v>
                </c:pt>
                <c:pt idx="335">
                  <c:v>0.55334987493069454</c:v>
                </c:pt>
                <c:pt idx="336">
                  <c:v>0.54220208297898442</c:v>
                </c:pt>
                <c:pt idx="337">
                  <c:v>0.50415826201421343</c:v>
                </c:pt>
                <c:pt idx="338">
                  <c:v>0.50531021204422433</c:v>
                </c:pt>
                <c:pt idx="339">
                  <c:v>0.46939759159870192</c:v>
                </c:pt>
                <c:pt idx="340">
                  <c:v>0.47107059117603645</c:v>
                </c:pt>
                <c:pt idx="341">
                  <c:v>0.49459225269954327</c:v>
                </c:pt>
                <c:pt idx="342">
                  <c:v>0.49704274255689795</c:v>
                </c:pt>
                <c:pt idx="343">
                  <c:v>0.50048939392236635</c:v>
                </c:pt>
                <c:pt idx="344">
                  <c:v>0.46020694217741892</c:v>
                </c:pt>
                <c:pt idx="345">
                  <c:v>0.44632989601223916</c:v>
                </c:pt>
                <c:pt idx="346">
                  <c:v>0.40065445738645983</c:v>
                </c:pt>
                <c:pt idx="347">
                  <c:v>0.34988312710191966</c:v>
                </c:pt>
                <c:pt idx="348">
                  <c:v>0.36256442290570662</c:v>
                </c:pt>
                <c:pt idx="349">
                  <c:v>0.35618231877252476</c:v>
                </c:pt>
                <c:pt idx="350">
                  <c:v>0.37700322429059163</c:v>
                </c:pt>
                <c:pt idx="351">
                  <c:v>0.3995935392513088</c:v>
                </c:pt>
                <c:pt idx="352">
                  <c:v>0.37612161151724316</c:v>
                </c:pt>
                <c:pt idx="353">
                  <c:v>0.40178377107210972</c:v>
                </c:pt>
                <c:pt idx="354">
                  <c:v>0.3917500275806679</c:v>
                </c:pt>
                <c:pt idx="355">
                  <c:v>0.38215827620072423</c:v>
                </c:pt>
                <c:pt idx="356">
                  <c:v>0.4056749067011447</c:v>
                </c:pt>
                <c:pt idx="357">
                  <c:v>0.35987683270099408</c:v>
                </c:pt>
                <c:pt idx="358">
                  <c:v>0.37094578869949457</c:v>
                </c:pt>
                <c:pt idx="359">
                  <c:v>0.36454647369914184</c:v>
                </c:pt>
                <c:pt idx="360">
                  <c:v>0.34399933626868717</c:v>
                </c:pt>
                <c:pt idx="361">
                  <c:v>0.33353881284599207</c:v>
                </c:pt>
                <c:pt idx="362">
                  <c:v>0.28922936072103744</c:v>
                </c:pt>
                <c:pt idx="363">
                  <c:v>0.29034516681351119</c:v>
                </c:pt>
                <c:pt idx="364">
                  <c:v>0.28953975780691554</c:v>
                </c:pt>
                <c:pt idx="365">
                  <c:v>0.30071482620818091</c:v>
                </c:pt>
                <c:pt idx="366">
                  <c:v>0.29894621442734814</c:v>
                </c:pt>
                <c:pt idx="367">
                  <c:v>0.30105801891315453</c:v>
                </c:pt>
                <c:pt idx="368">
                  <c:v>0.30305549527271003</c:v>
                </c:pt>
                <c:pt idx="369">
                  <c:v>0.28814900870558852</c:v>
                </c:pt>
                <c:pt idx="370">
                  <c:v>0.29328489138428054</c:v>
                </c:pt>
                <c:pt idx="371">
                  <c:v>0.28517519159754051</c:v>
                </c:pt>
                <c:pt idx="372">
                  <c:v>0.25346633265422219</c:v>
                </c:pt>
                <c:pt idx="373">
                  <c:v>0.2445394172270971</c:v>
                </c:pt>
                <c:pt idx="374">
                  <c:v>0.25023168201399748</c:v>
                </c:pt>
                <c:pt idx="375">
                  <c:v>0.22990390342502737</c:v>
                </c:pt>
                <c:pt idx="376">
                  <c:v>0.23447846914092316</c:v>
                </c:pt>
                <c:pt idx="377">
                  <c:v>0.24087907244211815</c:v>
                </c:pt>
                <c:pt idx="378">
                  <c:v>0.24410123376578832</c:v>
                </c:pt>
                <c:pt idx="379">
                  <c:v>0.26042821599143046</c:v>
                </c:pt>
                <c:pt idx="380">
                  <c:v>0.33396795434772397</c:v>
                </c:pt>
                <c:pt idx="381">
                  <c:v>0.39516340481581186</c:v>
                </c:pt>
                <c:pt idx="382">
                  <c:v>0.45851849439675896</c:v>
                </c:pt>
                <c:pt idx="383">
                  <c:v>0.52323884291033518</c:v>
                </c:pt>
                <c:pt idx="384">
                  <c:v>0.49997594631938153</c:v>
                </c:pt>
                <c:pt idx="385">
                  <c:v>0.47838045602869139</c:v>
                </c:pt>
                <c:pt idx="386">
                  <c:v>0.43220968281715633</c:v>
                </c:pt>
                <c:pt idx="387">
                  <c:v>0.40112216499889514</c:v>
                </c:pt>
                <c:pt idx="388">
                  <c:v>0.42577772741454739</c:v>
                </c:pt>
                <c:pt idx="389">
                  <c:v>0.42289606235241906</c:v>
                </c:pt>
                <c:pt idx="390">
                  <c:v>0.42866005030443982</c:v>
                </c:pt>
                <c:pt idx="391">
                  <c:v>0.40813570165352359</c:v>
                </c:pt>
                <c:pt idx="392">
                  <c:v>0.35720677469929962</c:v>
                </c:pt>
                <c:pt idx="393">
                  <c:v>0.32056222314113608</c:v>
                </c:pt>
                <c:pt idx="394">
                  <c:v>0.30788821288105572</c:v>
                </c:pt>
                <c:pt idx="395">
                  <c:v>0.31374068936173632</c:v>
                </c:pt>
                <c:pt idx="396">
                  <c:v>0.31955878463007026</c:v>
                </c:pt>
                <c:pt idx="397">
                  <c:v>0.33984586201049033</c:v>
                </c:pt>
                <c:pt idx="398">
                  <c:v>0.33215991808905881</c:v>
                </c:pt>
                <c:pt idx="399">
                  <c:v>0.30329084391191125</c:v>
                </c:pt>
                <c:pt idx="400">
                  <c:v>0.29138012479425024</c:v>
                </c:pt>
                <c:pt idx="401">
                  <c:v>0.27824208781156412</c:v>
                </c:pt>
                <c:pt idx="402">
                  <c:v>0.2572783558504213</c:v>
                </c:pt>
                <c:pt idx="403">
                  <c:v>0.25100310877151549</c:v>
                </c:pt>
                <c:pt idx="404">
                  <c:v>0.24367440882896083</c:v>
                </c:pt>
                <c:pt idx="405">
                  <c:v>0.23992938839667749</c:v>
                </c:pt>
                <c:pt idx="406">
                  <c:v>0.24439006514826705</c:v>
                </c:pt>
                <c:pt idx="407">
                  <c:v>0.25676259220779296</c:v>
                </c:pt>
                <c:pt idx="408">
                  <c:v>0.23549261796819634</c:v>
                </c:pt>
                <c:pt idx="409">
                  <c:v>0.21911483809745713</c:v>
                </c:pt>
                <c:pt idx="410">
                  <c:v>0.22048784639925956</c:v>
                </c:pt>
                <c:pt idx="411">
                  <c:v>0.19631008222280932</c:v>
                </c:pt>
                <c:pt idx="412">
                  <c:v>0.20580845179426344</c:v>
                </c:pt>
                <c:pt idx="413">
                  <c:v>0.18923322473584292</c:v>
                </c:pt>
                <c:pt idx="414">
                  <c:v>0.17854339402589756</c:v>
                </c:pt>
                <c:pt idx="415">
                  <c:v>0.18323942133553184</c:v>
                </c:pt>
                <c:pt idx="416">
                  <c:v>0.18502083324425467</c:v>
                </c:pt>
                <c:pt idx="417">
                  <c:v>0.19439606998753978</c:v>
                </c:pt>
                <c:pt idx="418">
                  <c:v>0.18727176388078026</c:v>
                </c:pt>
                <c:pt idx="419">
                  <c:v>0.18437288453282064</c:v>
                </c:pt>
                <c:pt idx="420">
                  <c:v>0.17692597160484688</c:v>
                </c:pt>
                <c:pt idx="421">
                  <c:v>0.17870547683275056</c:v>
                </c:pt>
                <c:pt idx="422">
                  <c:v>0.17647306183766942</c:v>
                </c:pt>
                <c:pt idx="423">
                  <c:v>0.16924127559390972</c:v>
                </c:pt>
                <c:pt idx="424">
                  <c:v>0.15922990901908743</c:v>
                </c:pt>
                <c:pt idx="425">
                  <c:v>0.16531184859738404</c:v>
                </c:pt>
                <c:pt idx="426">
                  <c:v>0.16638626387530236</c:v>
                </c:pt>
                <c:pt idx="427">
                  <c:v>0.15317080654133952</c:v>
                </c:pt>
                <c:pt idx="428">
                  <c:v>0.14703245767385309</c:v>
                </c:pt>
                <c:pt idx="429">
                  <c:v>0.13047999554121642</c:v>
                </c:pt>
                <c:pt idx="430">
                  <c:v>0.12610760725157713</c:v>
                </c:pt>
                <c:pt idx="431">
                  <c:v>0.12730545463368206</c:v>
                </c:pt>
                <c:pt idx="432">
                  <c:v>0.13090586368492374</c:v>
                </c:pt>
                <c:pt idx="433">
                  <c:v>0.14734303406955052</c:v>
                </c:pt>
                <c:pt idx="434">
                  <c:v>0.14636285122090853</c:v>
                </c:pt>
                <c:pt idx="435">
                  <c:v>0.15803053607402598</c:v>
                </c:pt>
                <c:pt idx="436">
                  <c:v>0.15552777697098003</c:v>
                </c:pt>
                <c:pt idx="437">
                  <c:v>0.1434461342363067</c:v>
                </c:pt>
                <c:pt idx="438">
                  <c:v>0.14610524610687639</c:v>
                </c:pt>
                <c:pt idx="439">
                  <c:v>0.14911317158130619</c:v>
                </c:pt>
                <c:pt idx="440">
                  <c:v>0.17370130350837176</c:v>
                </c:pt>
                <c:pt idx="441">
                  <c:v>0.1906694029881375</c:v>
                </c:pt>
                <c:pt idx="442">
                  <c:v>0.21264561972995338</c:v>
                </c:pt>
                <c:pt idx="443">
                  <c:v>0.23429599010227461</c:v>
                </c:pt>
                <c:pt idx="444">
                  <c:v>0.22372259708419973</c:v>
                </c:pt>
                <c:pt idx="445">
                  <c:v>0.24698914733438254</c:v>
                </c:pt>
                <c:pt idx="446">
                  <c:v>0.27616324931684166</c:v>
                </c:pt>
                <c:pt idx="447">
                  <c:v>0.31157522780717761</c:v>
                </c:pt>
                <c:pt idx="448">
                  <c:v>0.35334928160923307</c:v>
                </c:pt>
                <c:pt idx="449">
                  <c:v>0.37323116245760041</c:v>
                </c:pt>
                <c:pt idx="450">
                  <c:v>0.40240161595705837</c:v>
                </c:pt>
                <c:pt idx="451">
                  <c:v>0.42384053787986903</c:v>
                </c:pt>
                <c:pt idx="452">
                  <c:v>0.45597730457930558</c:v>
                </c:pt>
                <c:pt idx="453">
                  <c:v>0.48649821097780876</c:v>
                </c:pt>
                <c:pt idx="454">
                  <c:v>0.48513347722226741</c:v>
                </c:pt>
                <c:pt idx="455">
                  <c:v>0.47129205781610228</c:v>
                </c:pt>
                <c:pt idx="456">
                  <c:v>0.4401239828299503</c:v>
                </c:pt>
                <c:pt idx="457">
                  <c:v>0.41895188952061135</c:v>
                </c:pt>
                <c:pt idx="458">
                  <c:v>0.43407122579214164</c:v>
                </c:pt>
                <c:pt idx="459">
                  <c:v>0.45145673627908983</c:v>
                </c:pt>
                <c:pt idx="460">
                  <c:v>0.43748089377576316</c:v>
                </c:pt>
                <c:pt idx="461">
                  <c:v>0.4370453027988363</c:v>
                </c:pt>
                <c:pt idx="462">
                  <c:v>0.41045105004195559</c:v>
                </c:pt>
                <c:pt idx="463">
                  <c:v>0.35941496624838704</c:v>
                </c:pt>
                <c:pt idx="464">
                  <c:v>0.3642890293635222</c:v>
                </c:pt>
                <c:pt idx="465">
                  <c:v>0.31414391555038634</c:v>
                </c:pt>
                <c:pt idx="466">
                  <c:v>0.25515859842994448</c:v>
                </c:pt>
                <c:pt idx="467">
                  <c:v>0.26343576549819653</c:v>
                </c:pt>
                <c:pt idx="468">
                  <c:v>0.24058811229518726</c:v>
                </c:pt>
                <c:pt idx="469">
                  <c:v>0.25243517368682922</c:v>
                </c:pt>
                <c:pt idx="470">
                  <c:v>0.27673067782835015</c:v>
                </c:pt>
                <c:pt idx="471">
                  <c:v>0.25660323880938352</c:v>
                </c:pt>
                <c:pt idx="472">
                  <c:v>0.25019220005180176</c:v>
                </c:pt>
                <c:pt idx="473">
                  <c:v>0.23606079870822352</c:v>
                </c:pt>
                <c:pt idx="474">
                  <c:v>0.20411969704834909</c:v>
                </c:pt>
                <c:pt idx="475">
                  <c:v>0.20066063835738132</c:v>
                </c:pt>
                <c:pt idx="476">
                  <c:v>0.1922018908437228</c:v>
                </c:pt>
                <c:pt idx="477">
                  <c:v>0.18824608838806695</c:v>
                </c:pt>
                <c:pt idx="478">
                  <c:v>0.19018647966033334</c:v>
                </c:pt>
                <c:pt idx="479">
                  <c:v>0.188792541686469</c:v>
                </c:pt>
                <c:pt idx="480">
                  <c:v>0.18220485843795697</c:v>
                </c:pt>
                <c:pt idx="481">
                  <c:v>0.17083392718572182</c:v>
                </c:pt>
                <c:pt idx="482">
                  <c:v>0.16376092888102312</c:v>
                </c:pt>
                <c:pt idx="483">
                  <c:v>0.13968452728502351</c:v>
                </c:pt>
                <c:pt idx="484">
                  <c:v>0.13938187048200229</c:v>
                </c:pt>
                <c:pt idx="485">
                  <c:v>0.14100758391127402</c:v>
                </c:pt>
                <c:pt idx="486">
                  <c:v>0.14549986324304487</c:v>
                </c:pt>
                <c:pt idx="487">
                  <c:v>0.1596887885811169</c:v>
                </c:pt>
                <c:pt idx="488">
                  <c:v>0.17062401637369273</c:v>
                </c:pt>
                <c:pt idx="489">
                  <c:v>0.18423327974184076</c:v>
                </c:pt>
                <c:pt idx="490">
                  <c:v>0.19393691043303968</c:v>
                </c:pt>
                <c:pt idx="491">
                  <c:v>0.19450648019104136</c:v>
                </c:pt>
                <c:pt idx="492">
                  <c:v>0.20314022482904315</c:v>
                </c:pt>
                <c:pt idx="493">
                  <c:v>0.19274575549897799</c:v>
                </c:pt>
                <c:pt idx="494">
                  <c:v>0.17704693111623601</c:v>
                </c:pt>
                <c:pt idx="495">
                  <c:v>0.17706809297153717</c:v>
                </c:pt>
                <c:pt idx="496">
                  <c:v>0.16093083278716855</c:v>
                </c:pt>
                <c:pt idx="497">
                  <c:v>0.17054163578868894</c:v>
                </c:pt>
                <c:pt idx="498">
                  <c:v>0.18779653495052098</c:v>
                </c:pt>
                <c:pt idx="499">
                  <c:v>0.18603998650079243</c:v>
                </c:pt>
                <c:pt idx="500">
                  <c:v>0.18729936569878761</c:v>
                </c:pt>
                <c:pt idx="501">
                  <c:v>0.16155406037839062</c:v>
                </c:pt>
                <c:pt idx="502">
                  <c:v>0.14259446493634007</c:v>
                </c:pt>
                <c:pt idx="503">
                  <c:v>0.14488389480748831</c:v>
                </c:pt>
                <c:pt idx="504">
                  <c:v>0.13116752659481795</c:v>
                </c:pt>
                <c:pt idx="505">
                  <c:v>0.1360382083761614</c:v>
                </c:pt>
                <c:pt idx="506">
                  <c:v>0.13169771664669885</c:v>
                </c:pt>
                <c:pt idx="507">
                  <c:v>0.11670909781498395</c:v>
                </c:pt>
                <c:pt idx="508">
                  <c:v>0.11685364546781027</c:v>
                </c:pt>
                <c:pt idx="509">
                  <c:v>0.12324610172605974</c:v>
                </c:pt>
                <c:pt idx="510">
                  <c:v>0.13351926738341077</c:v>
                </c:pt>
                <c:pt idx="511">
                  <c:v>0.13441204188321187</c:v>
                </c:pt>
                <c:pt idx="512">
                  <c:v>0.1369445703452877</c:v>
                </c:pt>
                <c:pt idx="513">
                  <c:v>0.12083258694861029</c:v>
                </c:pt>
                <c:pt idx="514">
                  <c:v>0.1126753069413565</c:v>
                </c:pt>
                <c:pt idx="515">
                  <c:v>0.10328315573443887</c:v>
                </c:pt>
                <c:pt idx="516">
                  <c:v>9.9487998499789204E-2</c:v>
                </c:pt>
                <c:pt idx="517">
                  <c:v>0.10394798413537149</c:v>
                </c:pt>
                <c:pt idx="518">
                  <c:v>0.10101641718164331</c:v>
                </c:pt>
                <c:pt idx="519">
                  <c:v>0.10813761458297932</c:v>
                </c:pt>
                <c:pt idx="520">
                  <c:v>0.10604222901497337</c:v>
                </c:pt>
                <c:pt idx="521">
                  <c:v>9.5003040159745172E-2</c:v>
                </c:pt>
                <c:pt idx="522">
                  <c:v>8.6494632941603117E-2</c:v>
                </c:pt>
                <c:pt idx="523">
                  <c:v>8.1889249517327095E-2</c:v>
                </c:pt>
                <c:pt idx="524">
                  <c:v>8.3342565050300549E-2</c:v>
                </c:pt>
                <c:pt idx="525">
                  <c:v>7.9154671028699455E-2</c:v>
                </c:pt>
                <c:pt idx="526">
                  <c:v>7.8067768067225846E-2</c:v>
                </c:pt>
                <c:pt idx="527">
                  <c:v>7.256791632562215E-2</c:v>
                </c:pt>
                <c:pt idx="528">
                  <c:v>6.6682241697835279E-2</c:v>
                </c:pt>
                <c:pt idx="529">
                  <c:v>7.2830739857033311E-2</c:v>
                </c:pt>
                <c:pt idx="530">
                  <c:v>7.1770280733305922E-2</c:v>
                </c:pt>
                <c:pt idx="531">
                  <c:v>6.9168519341462079E-2</c:v>
                </c:pt>
                <c:pt idx="532">
                  <c:v>7.0516469275304611E-2</c:v>
                </c:pt>
                <c:pt idx="533">
                  <c:v>6.454387102219146E-2</c:v>
                </c:pt>
                <c:pt idx="534">
                  <c:v>6.2470253757474919E-2</c:v>
                </c:pt>
                <c:pt idx="535">
                  <c:v>6.0342910238249073E-2</c:v>
                </c:pt>
                <c:pt idx="536">
                  <c:v>5.5225327075013077E-2</c:v>
                </c:pt>
                <c:pt idx="537">
                  <c:v>5.2799408009547188E-2</c:v>
                </c:pt>
                <c:pt idx="538">
                  <c:v>5.3763228571033314E-2</c:v>
                </c:pt>
                <c:pt idx="539">
                  <c:v>6.1034222463606694E-2</c:v>
                </c:pt>
                <c:pt idx="540">
                  <c:v>5.8589594800373977E-2</c:v>
                </c:pt>
                <c:pt idx="541">
                  <c:v>6.1498414600385035E-2</c:v>
                </c:pt>
                <c:pt idx="542">
                  <c:v>6.1137277216972041E-2</c:v>
                </c:pt>
                <c:pt idx="543">
                  <c:v>6.8015079623162111E-2</c:v>
                </c:pt>
                <c:pt idx="544">
                  <c:v>8.2969669581984026E-2</c:v>
                </c:pt>
                <c:pt idx="545">
                  <c:v>9.1208792503453553E-2</c:v>
                </c:pt>
                <c:pt idx="546">
                  <c:v>9.4013760883662839E-2</c:v>
                </c:pt>
                <c:pt idx="547">
                  <c:v>8.244110701897428E-2</c:v>
                </c:pt>
                <c:pt idx="548">
                  <c:v>7.1000731608405171E-2</c:v>
                </c:pt>
                <c:pt idx="549">
                  <c:v>6.5052632817322625E-2</c:v>
                </c:pt>
                <c:pt idx="550">
                  <c:v>6.3498722188083542E-2</c:v>
                </c:pt>
                <c:pt idx="551">
                  <c:v>6.0869778004651751E-2</c:v>
                </c:pt>
                <c:pt idx="552">
                  <c:v>6.0284100177873924E-2</c:v>
                </c:pt>
                <c:pt idx="553">
                  <c:v>5.8308622779483392E-2</c:v>
                </c:pt>
                <c:pt idx="554">
                  <c:v>6.0530778636830609E-2</c:v>
                </c:pt>
                <c:pt idx="555">
                  <c:v>6.1376446468438428E-2</c:v>
                </c:pt>
                <c:pt idx="556">
                  <c:v>6.0034005551763692E-2</c:v>
                </c:pt>
                <c:pt idx="557">
                  <c:v>6.1121746666569214E-2</c:v>
                </c:pt>
                <c:pt idx="558">
                  <c:v>5.5300904511166794E-2</c:v>
                </c:pt>
                <c:pt idx="559">
                  <c:v>5.2311122599648263E-2</c:v>
                </c:pt>
                <c:pt idx="560">
                  <c:v>4.9076330509199177E-2</c:v>
                </c:pt>
                <c:pt idx="561">
                  <c:v>4.4443329444200798E-2</c:v>
                </c:pt>
                <c:pt idx="562">
                  <c:v>4.1472405853251459E-2</c:v>
                </c:pt>
                <c:pt idx="563">
                  <c:v>3.9752493989883189E-2</c:v>
                </c:pt>
                <c:pt idx="564">
                  <c:v>3.7006622054797253E-2</c:v>
                </c:pt>
                <c:pt idx="565">
                  <c:v>3.6094629361546247E-2</c:v>
                </c:pt>
                <c:pt idx="566">
                  <c:v>3.4862519591273358E-2</c:v>
                </c:pt>
                <c:pt idx="567">
                  <c:v>3.2336494874888988E-2</c:v>
                </c:pt>
                <c:pt idx="568">
                  <c:v>3.0509670286434983E-2</c:v>
                </c:pt>
                <c:pt idx="569">
                  <c:v>3.2102451079402128E-2</c:v>
                </c:pt>
                <c:pt idx="570">
                  <c:v>3.0219736693684728E-2</c:v>
                </c:pt>
                <c:pt idx="571">
                  <c:v>3.2480941705718303E-2</c:v>
                </c:pt>
                <c:pt idx="572">
                  <c:v>3.4130534613681915E-2</c:v>
                </c:pt>
                <c:pt idx="573">
                  <c:v>3.0114401619430207E-2</c:v>
                </c:pt>
                <c:pt idx="574">
                  <c:v>4.2088680892494373E-2</c:v>
                </c:pt>
                <c:pt idx="575">
                  <c:v>5.2744466141087687E-2</c:v>
                </c:pt>
                <c:pt idx="576">
                  <c:v>6.4239839384740621E-2</c:v>
                </c:pt>
                <c:pt idx="577">
                  <c:v>6.8010062511860953E-2</c:v>
                </c:pt>
                <c:pt idx="578">
                  <c:v>6.0554029106619715E-2</c:v>
                </c:pt>
                <c:pt idx="579">
                  <c:v>6.2034172232262617E-2</c:v>
                </c:pt>
                <c:pt idx="580">
                  <c:v>6.5125354373192848E-2</c:v>
                </c:pt>
                <c:pt idx="581">
                  <c:v>7.8098131229227138E-2</c:v>
                </c:pt>
                <c:pt idx="582">
                  <c:v>8.9350826511751635E-2</c:v>
                </c:pt>
                <c:pt idx="583">
                  <c:v>8.920077193384876E-2</c:v>
                </c:pt>
                <c:pt idx="584">
                  <c:v>7.7064339785666111E-2</c:v>
                </c:pt>
                <c:pt idx="585">
                  <c:v>7.5010207699234374E-2</c:v>
                </c:pt>
                <c:pt idx="586">
                  <c:v>7.1454861688882126E-2</c:v>
                </c:pt>
                <c:pt idx="587">
                  <c:v>6.8886338704317374E-2</c:v>
                </c:pt>
                <c:pt idx="588">
                  <c:v>7.3034518544902186E-2</c:v>
                </c:pt>
                <c:pt idx="589">
                  <c:v>6.4272803821132929E-2</c:v>
                </c:pt>
                <c:pt idx="590">
                  <c:v>6.2433412882354718E-2</c:v>
                </c:pt>
                <c:pt idx="591">
                  <c:v>6.224210860187851E-2</c:v>
                </c:pt>
                <c:pt idx="592">
                  <c:v>5.9945656350788981E-2</c:v>
                </c:pt>
                <c:pt idx="593">
                  <c:v>6.2937951002277046E-2</c:v>
                </c:pt>
                <c:pt idx="594">
                  <c:v>6.155064104638671E-2</c:v>
                </c:pt>
                <c:pt idx="595">
                  <c:v>5.1375178495522172E-2</c:v>
                </c:pt>
                <c:pt idx="596">
                  <c:v>4.8151903724422004E-2</c:v>
                </c:pt>
                <c:pt idx="597">
                  <c:v>4.2518547149689792E-2</c:v>
                </c:pt>
                <c:pt idx="598">
                  <c:v>4.1969162816031483E-2</c:v>
                </c:pt>
                <c:pt idx="599">
                  <c:v>4.872722134302615E-2</c:v>
                </c:pt>
                <c:pt idx="600">
                  <c:v>5.5862769394041861E-2</c:v>
                </c:pt>
                <c:pt idx="601">
                  <c:v>5.8281552750210706E-2</c:v>
                </c:pt>
                <c:pt idx="602">
                  <c:v>6.9425594928231416E-2</c:v>
                </c:pt>
                <c:pt idx="603">
                  <c:v>7.1429894653172954E-2</c:v>
                </c:pt>
                <c:pt idx="604">
                  <c:v>6.966350578358034E-2</c:v>
                </c:pt>
                <c:pt idx="605">
                  <c:v>6.9777090544794557E-2</c:v>
                </c:pt>
                <c:pt idx="606">
                  <c:v>5.9020539941956614E-2</c:v>
                </c:pt>
                <c:pt idx="607">
                  <c:v>6.2907182416320845E-2</c:v>
                </c:pt>
                <c:pt idx="608">
                  <c:v>6.4325674777711478E-2</c:v>
                </c:pt>
                <c:pt idx="609">
                  <c:v>6.480790256479578E-2</c:v>
                </c:pt>
                <c:pt idx="610">
                  <c:v>7.3490552402052683E-2</c:v>
                </c:pt>
                <c:pt idx="611">
                  <c:v>7.8065179984888211E-2</c:v>
                </c:pt>
                <c:pt idx="612">
                  <c:v>0.11237858160498349</c:v>
                </c:pt>
                <c:pt idx="613">
                  <c:v>0.12105991278951769</c:v>
                </c:pt>
                <c:pt idx="614">
                  <c:v>0.12155685846135247</c:v>
                </c:pt>
                <c:pt idx="615">
                  <c:v>0.1093293143588828</c:v>
                </c:pt>
                <c:pt idx="616">
                  <c:v>7.1657727982809852E-2</c:v>
                </c:pt>
                <c:pt idx="617">
                  <c:v>6.8550879452826535E-2</c:v>
                </c:pt>
                <c:pt idx="618">
                  <c:v>5.6012830484189674E-2</c:v>
                </c:pt>
                <c:pt idx="619">
                  <c:v>5.9944632709973668E-2</c:v>
                </c:pt>
                <c:pt idx="620">
                  <c:v>7.0941747991556198E-2</c:v>
                </c:pt>
                <c:pt idx="621">
                  <c:v>0.10122070929110868</c:v>
                </c:pt>
                <c:pt idx="622">
                  <c:v>0.10975662252818597</c:v>
                </c:pt>
                <c:pt idx="623">
                  <c:v>0.11740594965896434</c:v>
                </c:pt>
                <c:pt idx="624">
                  <c:v>0.11820144808201749</c:v>
                </c:pt>
                <c:pt idx="625">
                  <c:v>9.8217186303302229E-2</c:v>
                </c:pt>
                <c:pt idx="626">
                  <c:v>0.11861606216569094</c:v>
                </c:pt>
                <c:pt idx="627">
                  <c:v>0.1226261663775205</c:v>
                </c:pt>
                <c:pt idx="628">
                  <c:v>0.13424079740117481</c:v>
                </c:pt>
                <c:pt idx="629">
                  <c:v>0.13579506952638959</c:v>
                </c:pt>
                <c:pt idx="630">
                  <c:v>0.11210496995789383</c:v>
                </c:pt>
                <c:pt idx="631">
                  <c:v>0.10145228363483313</c:v>
                </c:pt>
                <c:pt idx="632">
                  <c:v>7.8678977257561969E-2</c:v>
                </c:pt>
                <c:pt idx="633">
                  <c:v>6.5282267156812943E-2</c:v>
                </c:pt>
                <c:pt idx="634">
                  <c:v>6.9532543666921548E-2</c:v>
                </c:pt>
                <c:pt idx="635">
                  <c:v>6.3603221224693682E-2</c:v>
                </c:pt>
                <c:pt idx="636">
                  <c:v>6.1888895451491455E-2</c:v>
                </c:pt>
                <c:pt idx="637">
                  <c:v>5.1887998197620105E-2</c:v>
                </c:pt>
                <c:pt idx="638">
                  <c:v>4.2826641564173734E-2</c:v>
                </c:pt>
                <c:pt idx="639">
                  <c:v>4.2188446920956385E-2</c:v>
                </c:pt>
                <c:pt idx="640">
                  <c:v>5.1266166298086793E-2</c:v>
                </c:pt>
                <c:pt idx="641">
                  <c:v>6.7962560123286053E-2</c:v>
                </c:pt>
                <c:pt idx="642">
                  <c:v>7.2524225523929037E-2</c:v>
                </c:pt>
                <c:pt idx="643">
                  <c:v>7.2888284650552443E-2</c:v>
                </c:pt>
                <c:pt idx="644">
                  <c:v>6.2232373371138808E-2</c:v>
                </c:pt>
                <c:pt idx="645">
                  <c:v>5.1335921777127383E-2</c:v>
                </c:pt>
                <c:pt idx="646">
                  <c:v>5.1622691567947708E-2</c:v>
                </c:pt>
                <c:pt idx="647">
                  <c:v>4.8513467684140263E-2</c:v>
                </c:pt>
                <c:pt idx="648">
                  <c:v>5.0830262519901123E-2</c:v>
                </c:pt>
                <c:pt idx="649">
                  <c:v>5.2712105608631397E-2</c:v>
                </c:pt>
                <c:pt idx="650">
                  <c:v>6.4510447735734278E-2</c:v>
                </c:pt>
                <c:pt idx="651">
                  <c:v>7.3812218535878299E-2</c:v>
                </c:pt>
                <c:pt idx="652">
                  <c:v>7.2935205743200587E-2</c:v>
                </c:pt>
                <c:pt idx="653">
                  <c:v>7.7540246385773989E-2</c:v>
                </c:pt>
                <c:pt idx="654">
                  <c:v>6.8305682742750229E-2</c:v>
                </c:pt>
                <c:pt idx="655">
                  <c:v>6.8545354754320581E-2</c:v>
                </c:pt>
                <c:pt idx="656">
                  <c:v>8.5551949340883865E-2</c:v>
                </c:pt>
                <c:pt idx="657">
                  <c:v>0.10236912748168822</c:v>
                </c:pt>
                <c:pt idx="658">
                  <c:v>0.12170603256437218</c:v>
                </c:pt>
                <c:pt idx="659">
                  <c:v>0.12429508182241554</c:v>
                </c:pt>
                <c:pt idx="660">
                  <c:v>0.1199797954160268</c:v>
                </c:pt>
                <c:pt idx="661">
                  <c:v>0.12281196358862498</c:v>
                </c:pt>
                <c:pt idx="662">
                  <c:v>0.11347730763837065</c:v>
                </c:pt>
                <c:pt idx="663">
                  <c:v>0.11920089628400657</c:v>
                </c:pt>
                <c:pt idx="664">
                  <c:v>0.12291269823072577</c:v>
                </c:pt>
                <c:pt idx="665">
                  <c:v>0.1199781593741841</c:v>
                </c:pt>
                <c:pt idx="666">
                  <c:v>0.11953532346820284</c:v>
                </c:pt>
                <c:pt idx="667">
                  <c:v>0.11544589395352245</c:v>
                </c:pt>
                <c:pt idx="668">
                  <c:v>0.10646625686078469</c:v>
                </c:pt>
                <c:pt idx="669">
                  <c:v>8.4282367292185134E-2</c:v>
                </c:pt>
                <c:pt idx="670">
                  <c:v>7.0736892442975804E-2</c:v>
                </c:pt>
                <c:pt idx="671">
                  <c:v>7.5529263898730603E-2</c:v>
                </c:pt>
                <c:pt idx="672">
                  <c:v>7.8413413085348618E-2</c:v>
                </c:pt>
                <c:pt idx="673">
                  <c:v>8.1174365507009891E-2</c:v>
                </c:pt>
                <c:pt idx="674">
                  <c:v>8.2016022899249058E-2</c:v>
                </c:pt>
                <c:pt idx="675">
                  <c:v>6.219428034044195E-2</c:v>
                </c:pt>
                <c:pt idx="676">
                  <c:v>7.4416287057951058E-2</c:v>
                </c:pt>
                <c:pt idx="677">
                  <c:v>8.1736950512082532E-2</c:v>
                </c:pt>
                <c:pt idx="678">
                  <c:v>9.8286050907386624E-2</c:v>
                </c:pt>
                <c:pt idx="679">
                  <c:v>0.12323659041579751</c:v>
                </c:pt>
                <c:pt idx="680">
                  <c:v>0.12787852937774838</c:v>
                </c:pt>
                <c:pt idx="681">
                  <c:v>0.15817326185827479</c:v>
                </c:pt>
                <c:pt idx="682">
                  <c:v>0.16997949347388377</c:v>
                </c:pt>
                <c:pt idx="683">
                  <c:v>0.17860667500147762</c:v>
                </c:pt>
                <c:pt idx="684">
                  <c:v>0.17752664777661523</c:v>
                </c:pt>
                <c:pt idx="685">
                  <c:v>0.16219134089432766</c:v>
                </c:pt>
                <c:pt idx="686">
                  <c:v>0.16635064443408346</c:v>
                </c:pt>
                <c:pt idx="687">
                  <c:v>0.14425446259498184</c:v>
                </c:pt>
                <c:pt idx="688">
                  <c:v>0.13594232127552069</c:v>
                </c:pt>
                <c:pt idx="689">
                  <c:v>0.1194625760424472</c:v>
                </c:pt>
                <c:pt idx="690">
                  <c:v>0.10095563405781087</c:v>
                </c:pt>
                <c:pt idx="691">
                  <c:v>0.11138195406324367</c:v>
                </c:pt>
                <c:pt idx="692">
                  <c:v>0.1079350353176121</c:v>
                </c:pt>
                <c:pt idx="693">
                  <c:v>0.10404434336396287</c:v>
                </c:pt>
                <c:pt idx="694">
                  <c:v>9.1295211246133129E-2</c:v>
                </c:pt>
                <c:pt idx="695">
                  <c:v>7.9316712060977512E-2</c:v>
                </c:pt>
                <c:pt idx="696">
                  <c:v>7.3711198091792857E-2</c:v>
                </c:pt>
                <c:pt idx="697">
                  <c:v>6.915443686214158E-2</c:v>
                </c:pt>
                <c:pt idx="698">
                  <c:v>7.6850808899553411E-2</c:v>
                </c:pt>
                <c:pt idx="699">
                  <c:v>9.7349694486799643E-2</c:v>
                </c:pt>
                <c:pt idx="700">
                  <c:v>0.1521724413159416</c:v>
                </c:pt>
                <c:pt idx="701">
                  <c:v>0.19678178921883141</c:v>
                </c:pt>
                <c:pt idx="702">
                  <c:v>0.21672472933914139</c:v>
                </c:pt>
                <c:pt idx="703">
                  <c:v>0.21024893153731772</c:v>
                </c:pt>
                <c:pt idx="704">
                  <c:v>0.15881573291455808</c:v>
                </c:pt>
                <c:pt idx="705">
                  <c:v>0.11926643034091881</c:v>
                </c:pt>
                <c:pt idx="706">
                  <c:v>0.11068516336433738</c:v>
                </c:pt>
                <c:pt idx="707">
                  <c:v>0.10392679907496154</c:v>
                </c:pt>
                <c:pt idx="708">
                  <c:v>0.10352867501417523</c:v>
                </c:pt>
                <c:pt idx="709">
                  <c:v>0.10419147261457087</c:v>
                </c:pt>
                <c:pt idx="710">
                  <c:v>9.0094058017416684E-2</c:v>
                </c:pt>
                <c:pt idx="711">
                  <c:v>9.0468505406563121E-2</c:v>
                </c:pt>
                <c:pt idx="712">
                  <c:v>8.4773870206009266E-2</c:v>
                </c:pt>
                <c:pt idx="713">
                  <c:v>8.096453594630712E-2</c:v>
                </c:pt>
                <c:pt idx="714">
                  <c:v>8.7050621446848733E-2</c:v>
                </c:pt>
                <c:pt idx="715">
                  <c:v>9.0905169616835632E-2</c:v>
                </c:pt>
                <c:pt idx="716">
                  <c:v>0.11293787267596039</c:v>
                </c:pt>
                <c:pt idx="717">
                  <c:v>0.11717068019738013</c:v>
                </c:pt>
                <c:pt idx="718">
                  <c:v>0.12083471295843995</c:v>
                </c:pt>
                <c:pt idx="719">
                  <c:v>0.12191429374888213</c:v>
                </c:pt>
                <c:pt idx="720">
                  <c:v>0.11995762548282735</c:v>
                </c:pt>
                <c:pt idx="721">
                  <c:v>0.12203558386981389</c:v>
                </c:pt>
                <c:pt idx="722">
                  <c:v>0.11435806309583763</c:v>
                </c:pt>
                <c:pt idx="723">
                  <c:v>0.10707367539614186</c:v>
                </c:pt>
                <c:pt idx="724">
                  <c:v>0.1007044086938943</c:v>
                </c:pt>
                <c:pt idx="725">
                  <c:v>9.9335312437586781E-2</c:v>
                </c:pt>
                <c:pt idx="726">
                  <c:v>8.953865325851848E-2</c:v>
                </c:pt>
                <c:pt idx="727">
                  <c:v>7.764020570974127E-2</c:v>
                </c:pt>
                <c:pt idx="728">
                  <c:v>6.3018918116863346E-2</c:v>
                </c:pt>
                <c:pt idx="729">
                  <c:v>6.2454271180314352E-2</c:v>
                </c:pt>
                <c:pt idx="730">
                  <c:v>6.7196245697289964E-2</c:v>
                </c:pt>
                <c:pt idx="731">
                  <c:v>7.1524837152892679E-2</c:v>
                </c:pt>
                <c:pt idx="732">
                  <c:v>7.5683267599883919E-2</c:v>
                </c:pt>
                <c:pt idx="733">
                  <c:v>7.0334548637268818E-2</c:v>
                </c:pt>
                <c:pt idx="734">
                  <c:v>6.4020629848959981E-2</c:v>
                </c:pt>
                <c:pt idx="735">
                  <c:v>6.586365868672156E-2</c:v>
                </c:pt>
                <c:pt idx="736">
                  <c:v>5.8704677837275954E-2</c:v>
                </c:pt>
                <c:pt idx="737">
                  <c:v>5.6548831347314109E-2</c:v>
                </c:pt>
                <c:pt idx="738">
                  <c:v>5.732755191676904E-2</c:v>
                </c:pt>
                <c:pt idx="739">
                  <c:v>5.1428965947838218E-2</c:v>
                </c:pt>
                <c:pt idx="740">
                  <c:v>4.7906145447961013E-2</c:v>
                </c:pt>
                <c:pt idx="741">
                  <c:v>4.5856999870224555E-2</c:v>
                </c:pt>
                <c:pt idx="742">
                  <c:v>4.277268844035477E-2</c:v>
                </c:pt>
                <c:pt idx="743">
                  <c:v>4.7662046452707524E-2</c:v>
                </c:pt>
                <c:pt idx="744">
                  <c:v>6.6963359796475316E-2</c:v>
                </c:pt>
                <c:pt idx="745">
                  <c:v>6.8709161471827693E-2</c:v>
                </c:pt>
                <c:pt idx="746">
                  <c:v>7.0945352515658242E-2</c:v>
                </c:pt>
                <c:pt idx="747">
                  <c:v>7.6937603961706624E-2</c:v>
                </c:pt>
                <c:pt idx="748">
                  <c:v>5.7991066634491092E-2</c:v>
                </c:pt>
                <c:pt idx="749">
                  <c:v>6.2839636942145477E-2</c:v>
                </c:pt>
                <c:pt idx="750">
                  <c:v>6.5312159176596163E-2</c:v>
                </c:pt>
                <c:pt idx="751">
                  <c:v>6.2276923143660866E-2</c:v>
                </c:pt>
                <c:pt idx="752">
                  <c:v>6.3628913320760455E-2</c:v>
                </c:pt>
                <c:pt idx="753">
                  <c:v>7.1008836547582124E-2</c:v>
                </c:pt>
                <c:pt idx="754">
                  <c:v>7.2124842930169908E-2</c:v>
                </c:pt>
                <c:pt idx="755">
                  <c:v>7.1079834433869615E-2</c:v>
                </c:pt>
                <c:pt idx="756">
                  <c:v>8.4812701430236503E-2</c:v>
                </c:pt>
                <c:pt idx="757">
                  <c:v>7.8218865978039342E-2</c:v>
                </c:pt>
                <c:pt idx="758">
                  <c:v>8.1162164393341757E-2</c:v>
                </c:pt>
                <c:pt idx="759">
                  <c:v>8.1130643192405677E-2</c:v>
                </c:pt>
                <c:pt idx="760">
                  <c:v>7.0284266589073843E-2</c:v>
                </c:pt>
                <c:pt idx="761">
                  <c:v>7.0883120982825884E-2</c:v>
                </c:pt>
                <c:pt idx="762">
                  <c:v>7.2724830468437959E-2</c:v>
                </c:pt>
                <c:pt idx="763">
                  <c:v>7.5654334816273872E-2</c:v>
                </c:pt>
                <c:pt idx="764">
                  <c:v>8.9671803403435404E-2</c:v>
                </c:pt>
                <c:pt idx="765">
                  <c:v>8.6390009641097276E-2</c:v>
                </c:pt>
                <c:pt idx="766">
                  <c:v>8.4014519598986495E-2</c:v>
                </c:pt>
                <c:pt idx="767">
                  <c:v>7.6541359955588792E-2</c:v>
                </c:pt>
                <c:pt idx="768">
                  <c:v>6.489162937267548E-2</c:v>
                </c:pt>
                <c:pt idx="769">
                  <c:v>6.9552862105878521E-2</c:v>
                </c:pt>
                <c:pt idx="770">
                  <c:v>8.4255804344941704E-2</c:v>
                </c:pt>
                <c:pt idx="771">
                  <c:v>9.3092470333462352E-2</c:v>
                </c:pt>
                <c:pt idx="772">
                  <c:v>0.10574273179237473</c:v>
                </c:pt>
                <c:pt idx="773">
                  <c:v>0.11209187601997699</c:v>
                </c:pt>
                <c:pt idx="774">
                  <c:v>9.8247395439646723E-2</c:v>
                </c:pt>
                <c:pt idx="775">
                  <c:v>0.10141488885566312</c:v>
                </c:pt>
                <c:pt idx="776">
                  <c:v>0.10971836902343339</c:v>
                </c:pt>
                <c:pt idx="777">
                  <c:v>0.10692712248922961</c:v>
                </c:pt>
                <c:pt idx="778">
                  <c:v>0.11328998220345925</c:v>
                </c:pt>
                <c:pt idx="779">
                  <c:v>0.10459239624402858</c:v>
                </c:pt>
                <c:pt idx="780">
                  <c:v>8.1515676771721834E-2</c:v>
                </c:pt>
                <c:pt idx="781">
                  <c:v>8.3966778433122682E-2</c:v>
                </c:pt>
                <c:pt idx="782">
                  <c:v>8.0213945161370065E-2</c:v>
                </c:pt>
                <c:pt idx="783">
                  <c:v>9.5272030603272495E-2</c:v>
                </c:pt>
                <c:pt idx="784">
                  <c:v>0.11360210433746767</c:v>
                </c:pt>
                <c:pt idx="785">
                  <c:v>0.12341689242963277</c:v>
                </c:pt>
                <c:pt idx="786">
                  <c:v>0.13112785784219524</c:v>
                </c:pt>
                <c:pt idx="787">
                  <c:v>0.1295742016761775</c:v>
                </c:pt>
                <c:pt idx="788">
                  <c:v>0.12945576557600294</c:v>
                </c:pt>
                <c:pt idx="789">
                  <c:v>0.11199161542201422</c:v>
                </c:pt>
                <c:pt idx="790">
                  <c:v>0.11226877409420365</c:v>
                </c:pt>
                <c:pt idx="791">
                  <c:v>0.10907511375163779</c:v>
                </c:pt>
                <c:pt idx="792">
                  <c:v>0.10013414483116334</c:v>
                </c:pt>
                <c:pt idx="793">
                  <c:v>0.10901908308691829</c:v>
                </c:pt>
                <c:pt idx="794">
                  <c:v>0.11161983010328921</c:v>
                </c:pt>
                <c:pt idx="795">
                  <c:v>0.11455226655097524</c:v>
                </c:pt>
                <c:pt idx="796">
                  <c:v>0.11922799117656346</c:v>
                </c:pt>
                <c:pt idx="797">
                  <c:v>0.11576324487552983</c:v>
                </c:pt>
                <c:pt idx="798">
                  <c:v>0.10778393703336429</c:v>
                </c:pt>
                <c:pt idx="799">
                  <c:v>0.10611591248680736</c:v>
                </c:pt>
                <c:pt idx="800">
                  <c:v>0.10322718200868766</c:v>
                </c:pt>
                <c:pt idx="801">
                  <c:v>0.12331677296536644</c:v>
                </c:pt>
                <c:pt idx="802">
                  <c:v>0.13304640208422924</c:v>
                </c:pt>
                <c:pt idx="803">
                  <c:v>0.1378443202448702</c:v>
                </c:pt>
                <c:pt idx="804">
                  <c:v>0.13713654208516476</c:v>
                </c:pt>
                <c:pt idx="805">
                  <c:v>0.12278212625066484</c:v>
                </c:pt>
                <c:pt idx="806">
                  <c:v>0.11327285269674472</c:v>
                </c:pt>
                <c:pt idx="807">
                  <c:v>0.10190845251412836</c:v>
                </c:pt>
                <c:pt idx="808">
                  <c:v>0.10658921018871613</c:v>
                </c:pt>
                <c:pt idx="809">
                  <c:v>9.5749021577306331E-2</c:v>
                </c:pt>
                <c:pt idx="810">
                  <c:v>9.1828568331801669E-2</c:v>
                </c:pt>
                <c:pt idx="811">
                  <c:v>0.10040468998367114</c:v>
                </c:pt>
                <c:pt idx="812">
                  <c:v>9.4822520690263687E-2</c:v>
                </c:pt>
                <c:pt idx="813">
                  <c:v>0.10172998388743751</c:v>
                </c:pt>
                <c:pt idx="814">
                  <c:v>0.10947879354525585</c:v>
                </c:pt>
                <c:pt idx="815">
                  <c:v>0.12052408886952753</c:v>
                </c:pt>
                <c:pt idx="816">
                  <c:v>0.12154136134626865</c:v>
                </c:pt>
                <c:pt idx="817">
                  <c:v>0.12537408297382138</c:v>
                </c:pt>
                <c:pt idx="818">
                  <c:v>0.11875327959396079</c:v>
                </c:pt>
                <c:pt idx="819">
                  <c:v>0.12315939489450926</c:v>
                </c:pt>
                <c:pt idx="820">
                  <c:v>0.1350018655317955</c:v>
                </c:pt>
                <c:pt idx="821">
                  <c:v>0.14225777972181686</c:v>
                </c:pt>
                <c:pt idx="822">
                  <c:v>0.15919858512235521</c:v>
                </c:pt>
                <c:pt idx="823">
                  <c:v>0.15190365962224875</c:v>
                </c:pt>
                <c:pt idx="824">
                  <c:v>0.15084762105234858</c:v>
                </c:pt>
                <c:pt idx="825">
                  <c:v>0.15226625244784389</c:v>
                </c:pt>
                <c:pt idx="826">
                  <c:v>0.15743196980664634</c:v>
                </c:pt>
                <c:pt idx="827">
                  <c:v>0.15183411585349105</c:v>
                </c:pt>
                <c:pt idx="828">
                  <c:v>0.15556564659260713</c:v>
                </c:pt>
                <c:pt idx="829">
                  <c:v>0.15298013201714181</c:v>
                </c:pt>
                <c:pt idx="830">
                  <c:v>0.15225459540711161</c:v>
                </c:pt>
                <c:pt idx="831">
                  <c:v>0.14915211259203703</c:v>
                </c:pt>
                <c:pt idx="832">
                  <c:v>0.14470144954584171</c:v>
                </c:pt>
                <c:pt idx="833">
                  <c:v>0.13506390271053559</c:v>
                </c:pt>
                <c:pt idx="834">
                  <c:v>0.12279117348166275</c:v>
                </c:pt>
                <c:pt idx="835">
                  <c:v>0.11283884894589515</c:v>
                </c:pt>
                <c:pt idx="836">
                  <c:v>0.10487651654423097</c:v>
                </c:pt>
                <c:pt idx="837">
                  <c:v>0.10048011964787096</c:v>
                </c:pt>
                <c:pt idx="838">
                  <c:v>8.8392479114729541E-2</c:v>
                </c:pt>
                <c:pt idx="839">
                  <c:v>8.5223581328287529E-2</c:v>
                </c:pt>
                <c:pt idx="840">
                  <c:v>6.8464630341558974E-2</c:v>
                </c:pt>
                <c:pt idx="841">
                  <c:v>5.5247971427895601E-2</c:v>
                </c:pt>
                <c:pt idx="842">
                  <c:v>4.4583672597050421E-2</c:v>
                </c:pt>
                <c:pt idx="843">
                  <c:v>3.7934857456880126E-2</c:v>
                </c:pt>
                <c:pt idx="844">
                  <c:v>3.9081947562644638E-2</c:v>
                </c:pt>
                <c:pt idx="845">
                  <c:v>4.0575018677104668E-2</c:v>
                </c:pt>
                <c:pt idx="846">
                  <c:v>3.9932081879192359E-2</c:v>
                </c:pt>
                <c:pt idx="847">
                  <c:v>3.4732144954990538E-2</c:v>
                </c:pt>
                <c:pt idx="848">
                  <c:v>3.1731545994217077E-2</c:v>
                </c:pt>
                <c:pt idx="849">
                  <c:v>3.533041513650105E-2</c:v>
                </c:pt>
                <c:pt idx="850">
                  <c:v>3.7901610093907287E-2</c:v>
                </c:pt>
                <c:pt idx="851">
                  <c:v>4.3369849404884961E-2</c:v>
                </c:pt>
                <c:pt idx="852">
                  <c:v>4.3678461709742128E-2</c:v>
                </c:pt>
                <c:pt idx="853">
                  <c:v>4.7586873148274388E-2</c:v>
                </c:pt>
                <c:pt idx="854">
                  <c:v>5.6118239203569606E-2</c:v>
                </c:pt>
                <c:pt idx="855">
                  <c:v>5.9901884590318186E-2</c:v>
                </c:pt>
                <c:pt idx="856">
                  <c:v>6.5610921512562037E-2</c:v>
                </c:pt>
                <c:pt idx="857">
                  <c:v>5.7243075290276113E-2</c:v>
                </c:pt>
                <c:pt idx="858">
                  <c:v>4.963301385449205E-2</c:v>
                </c:pt>
                <c:pt idx="859">
                  <c:v>4.4121438150417441E-2</c:v>
                </c:pt>
                <c:pt idx="860">
                  <c:v>3.6772041808128458E-2</c:v>
                </c:pt>
                <c:pt idx="861">
                  <c:v>3.4348718996617837E-2</c:v>
                </c:pt>
                <c:pt idx="862">
                  <c:v>3.4842431363503581E-2</c:v>
                </c:pt>
                <c:pt idx="863">
                  <c:v>4.0128609582871538E-2</c:v>
                </c:pt>
                <c:pt idx="864">
                  <c:v>4.964996563769964E-2</c:v>
                </c:pt>
                <c:pt idx="865">
                  <c:v>5.5472495919619232E-2</c:v>
                </c:pt>
                <c:pt idx="866">
                  <c:v>5.4333443970374651E-2</c:v>
                </c:pt>
                <c:pt idx="867">
                  <c:v>5.3755779021374427E-2</c:v>
                </c:pt>
                <c:pt idx="868">
                  <c:v>5.2956375866651605E-2</c:v>
                </c:pt>
                <c:pt idx="869">
                  <c:v>4.8932508367918251E-2</c:v>
                </c:pt>
                <c:pt idx="870">
                  <c:v>4.7491668416190388E-2</c:v>
                </c:pt>
                <c:pt idx="871">
                  <c:v>4.5838765194354834E-2</c:v>
                </c:pt>
                <c:pt idx="872">
                  <c:v>4.1277631777235278E-2</c:v>
                </c:pt>
                <c:pt idx="873">
                  <c:v>4.1013059715093336E-2</c:v>
                </c:pt>
                <c:pt idx="874">
                  <c:v>4.1029659156344218E-2</c:v>
                </c:pt>
                <c:pt idx="875">
                  <c:v>3.7837871178982546E-2</c:v>
                </c:pt>
                <c:pt idx="876">
                  <c:v>3.5571819403362723E-2</c:v>
                </c:pt>
                <c:pt idx="877">
                  <c:v>3.3565295627251718E-2</c:v>
                </c:pt>
                <c:pt idx="878">
                  <c:v>3.5005117233804117E-2</c:v>
                </c:pt>
                <c:pt idx="879">
                  <c:v>3.4643250314468486E-2</c:v>
                </c:pt>
                <c:pt idx="880">
                  <c:v>3.3563822866650078E-2</c:v>
                </c:pt>
                <c:pt idx="881">
                  <c:v>3.4527541114374533E-2</c:v>
                </c:pt>
                <c:pt idx="882">
                  <c:v>3.5931047888365639E-2</c:v>
                </c:pt>
                <c:pt idx="883">
                  <c:v>3.4123825944883349E-2</c:v>
                </c:pt>
                <c:pt idx="884">
                  <c:v>3.3984727181161162E-2</c:v>
                </c:pt>
                <c:pt idx="885">
                  <c:v>3.3133372145109273E-2</c:v>
                </c:pt>
                <c:pt idx="886">
                  <c:v>2.982523009571298E-2</c:v>
                </c:pt>
                <c:pt idx="887">
                  <c:v>3.1864441897712807E-2</c:v>
                </c:pt>
                <c:pt idx="888">
                  <c:v>4.4110033647096328E-2</c:v>
                </c:pt>
                <c:pt idx="889">
                  <c:v>6.1239617102929002E-2</c:v>
                </c:pt>
                <c:pt idx="890">
                  <c:v>6.8284283702063422E-2</c:v>
                </c:pt>
                <c:pt idx="891">
                  <c:v>7.45981541309996E-2</c:v>
                </c:pt>
                <c:pt idx="892">
                  <c:v>8.6698363981642823E-2</c:v>
                </c:pt>
                <c:pt idx="893">
                  <c:v>0.10860251570393721</c:v>
                </c:pt>
                <c:pt idx="894">
                  <c:v>0.18889873548884567</c:v>
                </c:pt>
                <c:pt idx="895">
                  <c:v>0.27196839332302092</c:v>
                </c:pt>
                <c:pt idx="896">
                  <c:v>0.3563649030037509</c:v>
                </c:pt>
                <c:pt idx="897">
                  <c:v>0.40442969221728081</c:v>
                </c:pt>
                <c:pt idx="898">
                  <c:v>0.35888335029178597</c:v>
                </c:pt>
                <c:pt idx="899">
                  <c:v>0.33078937813838494</c:v>
                </c:pt>
                <c:pt idx="900">
                  <c:v>0.26928649613046118</c:v>
                </c:pt>
                <c:pt idx="901">
                  <c:v>0.24202299079683243</c:v>
                </c:pt>
                <c:pt idx="902">
                  <c:v>0.24169451033743158</c:v>
                </c:pt>
                <c:pt idx="903">
                  <c:v>0.21397625543266705</c:v>
                </c:pt>
                <c:pt idx="904">
                  <c:v>0.20212207960745324</c:v>
                </c:pt>
                <c:pt idx="905">
                  <c:v>0.18036495831594013</c:v>
                </c:pt>
                <c:pt idx="906">
                  <c:v>0.16616142601551726</c:v>
                </c:pt>
                <c:pt idx="907">
                  <c:v>0.16175632994016559</c:v>
                </c:pt>
                <c:pt idx="908">
                  <c:v>0.1531081054058489</c:v>
                </c:pt>
                <c:pt idx="909">
                  <c:v>0.14648112080886017</c:v>
                </c:pt>
                <c:pt idx="910">
                  <c:v>0.1420456032461177</c:v>
                </c:pt>
                <c:pt idx="911">
                  <c:v>0.12576975776496502</c:v>
                </c:pt>
                <c:pt idx="912">
                  <c:v>0.13208720125008153</c:v>
                </c:pt>
                <c:pt idx="913">
                  <c:v>0.12760461298798365</c:v>
                </c:pt>
                <c:pt idx="914">
                  <c:v>0.1251194974075803</c:v>
                </c:pt>
                <c:pt idx="915">
                  <c:v>0.12842413144499645</c:v>
                </c:pt>
                <c:pt idx="916">
                  <c:v>0.11403034822560121</c:v>
                </c:pt>
                <c:pt idx="917">
                  <c:v>0.10675341497287771</c:v>
                </c:pt>
                <c:pt idx="918">
                  <c:v>9.8703035723205879E-2</c:v>
                </c:pt>
                <c:pt idx="919">
                  <c:v>9.8319764050142963E-2</c:v>
                </c:pt>
                <c:pt idx="920">
                  <c:v>9.5416677874610126E-2</c:v>
                </c:pt>
                <c:pt idx="921">
                  <c:v>7.9962412902799734E-2</c:v>
                </c:pt>
                <c:pt idx="922">
                  <c:v>8.2471767606382251E-2</c:v>
                </c:pt>
                <c:pt idx="923">
                  <c:v>8.4080177331321615E-2</c:v>
                </c:pt>
                <c:pt idx="924">
                  <c:v>8.4343948288484571E-2</c:v>
                </c:pt>
                <c:pt idx="925">
                  <c:v>9.43592099363047E-2</c:v>
                </c:pt>
                <c:pt idx="926">
                  <c:v>9.2096950136639308E-2</c:v>
                </c:pt>
                <c:pt idx="927">
                  <c:v>8.8831898990779742E-2</c:v>
                </c:pt>
                <c:pt idx="928">
                  <c:v>8.7239973875120697E-2</c:v>
                </c:pt>
                <c:pt idx="929">
                  <c:v>9.3812419239366646E-2</c:v>
                </c:pt>
                <c:pt idx="930">
                  <c:v>8.485522507153917E-2</c:v>
                </c:pt>
                <c:pt idx="931">
                  <c:v>7.98916977808041E-2</c:v>
                </c:pt>
                <c:pt idx="932">
                  <c:v>7.3269570471991077E-2</c:v>
                </c:pt>
                <c:pt idx="933">
                  <c:v>6.4558960348482727E-2</c:v>
                </c:pt>
                <c:pt idx="934">
                  <c:v>7.5462008608631975E-2</c:v>
                </c:pt>
                <c:pt idx="935">
                  <c:v>7.2913310162677811E-2</c:v>
                </c:pt>
                <c:pt idx="936">
                  <c:v>7.3828906401104316E-2</c:v>
                </c:pt>
                <c:pt idx="937">
                  <c:v>7.780789054803855E-2</c:v>
                </c:pt>
                <c:pt idx="938">
                  <c:v>7.4916713588164013E-2</c:v>
                </c:pt>
                <c:pt idx="939">
                  <c:v>6.95020301846873E-2</c:v>
                </c:pt>
                <c:pt idx="940">
                  <c:v>7.5087822846945901E-2</c:v>
                </c:pt>
                <c:pt idx="941">
                  <c:v>7.4633498377595045E-2</c:v>
                </c:pt>
                <c:pt idx="942">
                  <c:v>6.9276836936398217E-2</c:v>
                </c:pt>
                <c:pt idx="943">
                  <c:v>7.121887243171314E-2</c:v>
                </c:pt>
                <c:pt idx="944">
                  <c:v>7.7963397953164149E-2</c:v>
                </c:pt>
                <c:pt idx="945">
                  <c:v>7.7794625649590915E-2</c:v>
                </c:pt>
                <c:pt idx="946">
                  <c:v>7.8606658332578572E-2</c:v>
                </c:pt>
                <c:pt idx="947">
                  <c:v>7.8648502393393827E-2</c:v>
                </c:pt>
                <c:pt idx="948">
                  <c:v>6.7919321511016581E-2</c:v>
                </c:pt>
                <c:pt idx="949">
                  <c:v>5.3901407642133858E-2</c:v>
                </c:pt>
                <c:pt idx="950">
                  <c:v>5.9010247245014746E-2</c:v>
                </c:pt>
                <c:pt idx="951">
                  <c:v>5.8265176178359052E-2</c:v>
                </c:pt>
                <c:pt idx="952">
                  <c:v>5.806788342305285E-2</c:v>
                </c:pt>
                <c:pt idx="953">
                  <c:v>6.1500816031668959E-2</c:v>
                </c:pt>
                <c:pt idx="954">
                  <c:v>5.9457036061203339E-2</c:v>
                </c:pt>
                <c:pt idx="955">
                  <c:v>6.6117330503393551E-2</c:v>
                </c:pt>
                <c:pt idx="956">
                  <c:v>6.2588596782808925E-2</c:v>
                </c:pt>
                <c:pt idx="957">
                  <c:v>6.3772283624131218E-2</c:v>
                </c:pt>
                <c:pt idx="958">
                  <c:v>6.0017312260256951E-2</c:v>
                </c:pt>
                <c:pt idx="959">
                  <c:v>5.1789355070938896E-2</c:v>
                </c:pt>
                <c:pt idx="960">
                  <c:v>5.3257915700060908E-2</c:v>
                </c:pt>
                <c:pt idx="961">
                  <c:v>5.8138584421969751E-2</c:v>
                </c:pt>
                <c:pt idx="962">
                  <c:v>5.6296449268335498E-2</c:v>
                </c:pt>
                <c:pt idx="963">
                  <c:v>6.1840630747877386E-2</c:v>
                </c:pt>
                <c:pt idx="964">
                  <c:v>5.3031281081593641E-2</c:v>
                </c:pt>
                <c:pt idx="965">
                  <c:v>5.729500802649444E-2</c:v>
                </c:pt>
                <c:pt idx="966">
                  <c:v>6.4651728004147924E-2</c:v>
                </c:pt>
                <c:pt idx="967">
                  <c:v>6.5481148010898826E-2</c:v>
                </c:pt>
                <c:pt idx="968">
                  <c:v>6.4173051526634592E-2</c:v>
                </c:pt>
                <c:pt idx="969">
                  <c:v>6.3559348761162884E-2</c:v>
                </c:pt>
                <c:pt idx="970">
                  <c:v>5.8965962465732651E-2</c:v>
                </c:pt>
                <c:pt idx="971">
                  <c:v>6.3789817198192017E-2</c:v>
                </c:pt>
                <c:pt idx="972">
                  <c:v>7.5073465430689712E-2</c:v>
                </c:pt>
                <c:pt idx="973">
                  <c:v>7.2478437383876854E-2</c:v>
                </c:pt>
                <c:pt idx="974">
                  <c:v>9.1901257727548202E-2</c:v>
                </c:pt>
                <c:pt idx="975">
                  <c:v>0.10638918949151127</c:v>
                </c:pt>
                <c:pt idx="976">
                  <c:v>0.12343042520722368</c:v>
                </c:pt>
                <c:pt idx="977">
                  <c:v>0.13140823045742381</c:v>
                </c:pt>
                <c:pt idx="978">
                  <c:v>0.11370211010149134</c:v>
                </c:pt>
                <c:pt idx="979">
                  <c:v>0.10317780082440524</c:v>
                </c:pt>
                <c:pt idx="980">
                  <c:v>8.9812912789596452E-2</c:v>
                </c:pt>
                <c:pt idx="981">
                  <c:v>8.6394313314951759E-2</c:v>
                </c:pt>
                <c:pt idx="982">
                  <c:v>9.0345118006753447E-2</c:v>
                </c:pt>
                <c:pt idx="983">
                  <c:v>9.3890937174247471E-2</c:v>
                </c:pt>
                <c:pt idx="984">
                  <c:v>9.8195984211180087E-2</c:v>
                </c:pt>
                <c:pt idx="985">
                  <c:v>0.10430029526947809</c:v>
                </c:pt>
                <c:pt idx="986">
                  <c:v>0.10836773898171315</c:v>
                </c:pt>
                <c:pt idx="987">
                  <c:v>0.10740539509520193</c:v>
                </c:pt>
                <c:pt idx="988">
                  <c:v>9.545523911730347E-2</c:v>
                </c:pt>
                <c:pt idx="989">
                  <c:v>9.001835558729944E-2</c:v>
                </c:pt>
                <c:pt idx="990">
                  <c:v>8.8860643660563135E-2</c:v>
                </c:pt>
                <c:pt idx="991">
                  <c:v>8.5703773930159044E-2</c:v>
                </c:pt>
                <c:pt idx="992">
                  <c:v>9.2360725026099585E-2</c:v>
                </c:pt>
                <c:pt idx="993">
                  <c:v>0.10297316388312087</c:v>
                </c:pt>
                <c:pt idx="994">
                  <c:v>0.10496420806724334</c:v>
                </c:pt>
                <c:pt idx="995">
                  <c:v>0.1062744637804412</c:v>
                </c:pt>
                <c:pt idx="996">
                  <c:v>0.11484040419625463</c:v>
                </c:pt>
                <c:pt idx="997">
                  <c:v>0.12713172150219001</c:v>
                </c:pt>
                <c:pt idx="998">
                  <c:v>0.15992131648105515</c:v>
                </c:pt>
                <c:pt idx="999">
                  <c:v>0.18334628759250718</c:v>
                </c:pt>
                <c:pt idx="1000">
                  <c:v>0.19433290998095265</c:v>
                </c:pt>
                <c:pt idx="1001">
                  <c:v>0.20736677319897698</c:v>
                </c:pt>
                <c:pt idx="1002">
                  <c:v>0.19187696799266674</c:v>
                </c:pt>
                <c:pt idx="1003">
                  <c:v>0.18011569119564591</c:v>
                </c:pt>
                <c:pt idx="1004">
                  <c:v>0.18927148937124566</c:v>
                </c:pt>
                <c:pt idx="1005">
                  <c:v>0.19769324860024809</c:v>
                </c:pt>
                <c:pt idx="1006">
                  <c:v>0.21488479915089007</c:v>
                </c:pt>
                <c:pt idx="1007">
                  <c:v>0.24523983180086065</c:v>
                </c:pt>
                <c:pt idx="1008">
                  <c:v>0.27658030665538713</c:v>
                </c:pt>
                <c:pt idx="1009">
                  <c:v>0.26400273099757565</c:v>
                </c:pt>
                <c:pt idx="1010">
                  <c:v>0.2811015759974948</c:v>
                </c:pt>
                <c:pt idx="1011">
                  <c:v>0.28864137803226242</c:v>
                </c:pt>
                <c:pt idx="1012">
                  <c:v>0.31632382647477275</c:v>
                </c:pt>
                <c:pt idx="1013">
                  <c:v>0.34931609293890664</c:v>
                </c:pt>
                <c:pt idx="1014">
                  <c:v>0.35675935195102221</c:v>
                </c:pt>
                <c:pt idx="1015">
                  <c:v>0.35655295548858884</c:v>
                </c:pt>
                <c:pt idx="1016">
                  <c:v>0.32923708206534896</c:v>
                </c:pt>
                <c:pt idx="1017">
                  <c:v>0.33486532699833654</c:v>
                </c:pt>
                <c:pt idx="1018">
                  <c:v>0.32164020744385213</c:v>
                </c:pt>
                <c:pt idx="1019">
                  <c:v>0.32620759793803494</c:v>
                </c:pt>
                <c:pt idx="1020">
                  <c:v>0.31333518480201122</c:v>
                </c:pt>
                <c:pt idx="1021">
                  <c:v>0.29838667041623845</c:v>
                </c:pt>
                <c:pt idx="1022">
                  <c:v>0.30733767147364993</c:v>
                </c:pt>
                <c:pt idx="1023">
                  <c:v>0.31704318666891484</c:v>
                </c:pt>
                <c:pt idx="1024">
                  <c:v>0.32742253358826012</c:v>
                </c:pt>
                <c:pt idx="1025">
                  <c:v>0.3249665007152151</c:v>
                </c:pt>
                <c:pt idx="1026">
                  <c:v>0.3577745802672101</c:v>
                </c:pt>
                <c:pt idx="1027">
                  <c:v>0.35569750689327168</c:v>
                </c:pt>
                <c:pt idx="1028">
                  <c:v>0.39105158567602927</c:v>
                </c:pt>
                <c:pt idx="1029">
                  <c:v>0.42123357252901017</c:v>
                </c:pt>
                <c:pt idx="1030">
                  <c:v>0.40455681927084397</c:v>
                </c:pt>
                <c:pt idx="1031">
                  <c:v>0.42874657464263255</c:v>
                </c:pt>
                <c:pt idx="1032">
                  <c:v>0.41565204789228427</c:v>
                </c:pt>
                <c:pt idx="1033">
                  <c:v>0.42396763231621859</c:v>
                </c:pt>
                <c:pt idx="1034">
                  <c:v>0.40170978917021227</c:v>
                </c:pt>
                <c:pt idx="1035">
                  <c:v>0.35695555285867697</c:v>
                </c:pt>
                <c:pt idx="1036">
                  <c:v>0.31815551873070713</c:v>
                </c:pt>
                <c:pt idx="1037">
                  <c:v>0.24607168057827133</c:v>
                </c:pt>
                <c:pt idx="1038">
                  <c:v>0.2472035960736953</c:v>
                </c:pt>
                <c:pt idx="1039">
                  <c:v>0.22432460003607968</c:v>
                </c:pt>
                <c:pt idx="1040">
                  <c:v>0.19212009873441954</c:v>
                </c:pt>
                <c:pt idx="1041">
                  <c:v>0.20087612040128619</c:v>
                </c:pt>
                <c:pt idx="1042">
                  <c:v>0.17412191368834212</c:v>
                </c:pt>
                <c:pt idx="1043">
                  <c:v>0.1678499071935316</c:v>
                </c:pt>
                <c:pt idx="1044">
                  <c:v>0.17513874541315808</c:v>
                </c:pt>
                <c:pt idx="1045">
                  <c:v>0.18140302218813525</c:v>
                </c:pt>
                <c:pt idx="1046">
                  <c:v>0.17464611866219085</c:v>
                </c:pt>
                <c:pt idx="1047">
                  <c:v>0.1690290742568806</c:v>
                </c:pt>
                <c:pt idx="1048">
                  <c:v>0.16754236179857229</c:v>
                </c:pt>
                <c:pt idx="1049">
                  <c:v>0.14110157415745683</c:v>
                </c:pt>
                <c:pt idx="1050">
                  <c:v>0.13817256688367169</c:v>
                </c:pt>
                <c:pt idx="1051">
                  <c:v>0.17583565145450339</c:v>
                </c:pt>
                <c:pt idx="1052">
                  <c:v>0.21765833361926021</c:v>
                </c:pt>
                <c:pt idx="1053">
                  <c:v>0.23966656635679592</c:v>
                </c:pt>
                <c:pt idx="1054">
                  <c:v>0.24069995369839603</c:v>
                </c:pt>
                <c:pt idx="1055">
                  <c:v>0.23702412058312167</c:v>
                </c:pt>
                <c:pt idx="1056">
                  <c:v>0.20184264400836119</c:v>
                </c:pt>
                <c:pt idx="1057">
                  <c:v>0.20618124150736444</c:v>
                </c:pt>
                <c:pt idx="1058">
                  <c:v>0.22302993417708272</c:v>
                </c:pt>
                <c:pt idx="1059">
                  <c:v>0.21760741346459717</c:v>
                </c:pt>
                <c:pt idx="1060">
                  <c:v>0.20369266458511504</c:v>
                </c:pt>
                <c:pt idx="1061">
                  <c:v>0.19532618791319772</c:v>
                </c:pt>
                <c:pt idx="1062">
                  <c:v>0.18141201019379732</c:v>
                </c:pt>
                <c:pt idx="1063">
                  <c:v>0.17674508783136142</c:v>
                </c:pt>
                <c:pt idx="1064">
                  <c:v>0.18952102411135197</c:v>
                </c:pt>
                <c:pt idx="1065">
                  <c:v>0.19482051461348868</c:v>
                </c:pt>
                <c:pt idx="1066">
                  <c:v>0.1976392247071305</c:v>
                </c:pt>
                <c:pt idx="1067">
                  <c:v>0.17648124350594147</c:v>
                </c:pt>
                <c:pt idx="1068">
                  <c:v>0.17846295901280862</c:v>
                </c:pt>
                <c:pt idx="1069">
                  <c:v>0.16142724420088028</c:v>
                </c:pt>
                <c:pt idx="1070">
                  <c:v>0.1594889131789862</c:v>
                </c:pt>
                <c:pt idx="1071">
                  <c:v>0.16265138864872902</c:v>
                </c:pt>
                <c:pt idx="1072">
                  <c:v>0.16588945841815841</c:v>
                </c:pt>
                <c:pt idx="1073">
                  <c:v>0.15240386541824258</c:v>
                </c:pt>
                <c:pt idx="1074">
                  <c:v>0.14238554961942212</c:v>
                </c:pt>
                <c:pt idx="1075">
                  <c:v>0.14178535321677194</c:v>
                </c:pt>
                <c:pt idx="1076">
                  <c:v>0.11406880240016502</c:v>
                </c:pt>
                <c:pt idx="1077">
                  <c:v>0.11407284224668102</c:v>
                </c:pt>
                <c:pt idx="1078">
                  <c:v>0.11079459192881097</c:v>
                </c:pt>
                <c:pt idx="1079">
                  <c:v>9.595160587919499E-2</c:v>
                </c:pt>
                <c:pt idx="1080">
                  <c:v>0.10120914663980554</c:v>
                </c:pt>
                <c:pt idx="1081">
                  <c:v>0.10011223852616745</c:v>
                </c:pt>
                <c:pt idx="1082">
                  <c:v>9.6465442177906896E-2</c:v>
                </c:pt>
                <c:pt idx="1083">
                  <c:v>0.10280343438210743</c:v>
                </c:pt>
                <c:pt idx="1084">
                  <c:v>0.10793227703449784</c:v>
                </c:pt>
                <c:pt idx="1085">
                  <c:v>0.10841303779199574</c:v>
                </c:pt>
                <c:pt idx="1086">
                  <c:v>0.10214483089168641</c:v>
                </c:pt>
                <c:pt idx="1087">
                  <c:v>9.2198062714347301E-2</c:v>
                </c:pt>
                <c:pt idx="1088">
                  <c:v>8.6746772957307816E-2</c:v>
                </c:pt>
                <c:pt idx="1089">
                  <c:v>8.4946510732179889E-2</c:v>
                </c:pt>
                <c:pt idx="1090">
                  <c:v>8.5519161279107969E-2</c:v>
                </c:pt>
                <c:pt idx="1091">
                  <c:v>8.5450708953391685E-2</c:v>
                </c:pt>
                <c:pt idx="1092">
                  <c:v>7.3707287873031324E-2</c:v>
                </c:pt>
                <c:pt idx="1093">
                  <c:v>6.9058315225807826E-2</c:v>
                </c:pt>
                <c:pt idx="1094">
                  <c:v>6.1806283407255469E-2</c:v>
                </c:pt>
                <c:pt idx="1095">
                  <c:v>5.5919030094118118E-2</c:v>
                </c:pt>
                <c:pt idx="1096">
                  <c:v>5.8113318325298015E-2</c:v>
                </c:pt>
                <c:pt idx="1097">
                  <c:v>5.3734663021406628E-2</c:v>
                </c:pt>
                <c:pt idx="1098">
                  <c:v>5.3177776395404081E-2</c:v>
                </c:pt>
                <c:pt idx="1099">
                  <c:v>4.8818966288559258E-2</c:v>
                </c:pt>
                <c:pt idx="1100">
                  <c:v>4.54492597970865E-2</c:v>
                </c:pt>
                <c:pt idx="1101">
                  <c:v>4.0371270576911387E-2</c:v>
                </c:pt>
                <c:pt idx="1102">
                  <c:v>3.7561626332015409E-2</c:v>
                </c:pt>
                <c:pt idx="1103">
                  <c:v>4.2922645094967876E-2</c:v>
                </c:pt>
                <c:pt idx="1104">
                  <c:v>4.6076703459049295E-2</c:v>
                </c:pt>
                <c:pt idx="1105">
                  <c:v>4.7857073957675092E-2</c:v>
                </c:pt>
                <c:pt idx="1106">
                  <c:v>4.8707070219326687E-2</c:v>
                </c:pt>
                <c:pt idx="1107">
                  <c:v>4.5343251871754864E-2</c:v>
                </c:pt>
                <c:pt idx="1108">
                  <c:v>4.0139713129487012E-2</c:v>
                </c:pt>
                <c:pt idx="1109">
                  <c:v>4.1718495210364095E-2</c:v>
                </c:pt>
                <c:pt idx="1110">
                  <c:v>4.0283132705705368E-2</c:v>
                </c:pt>
                <c:pt idx="1111">
                  <c:v>4.2246743029786003E-2</c:v>
                </c:pt>
                <c:pt idx="1112">
                  <c:v>4.2524057239152334E-2</c:v>
                </c:pt>
                <c:pt idx="1113">
                  <c:v>3.7260015610793437E-2</c:v>
                </c:pt>
                <c:pt idx="1114">
                  <c:v>3.7703631180113842E-2</c:v>
                </c:pt>
                <c:pt idx="1115">
                  <c:v>3.8605384041602735E-2</c:v>
                </c:pt>
                <c:pt idx="1116">
                  <c:v>4.7033723742803943E-2</c:v>
                </c:pt>
                <c:pt idx="1117">
                  <c:v>4.8837352962891496E-2</c:v>
                </c:pt>
                <c:pt idx="1118">
                  <c:v>5.0793882570257978E-2</c:v>
                </c:pt>
                <c:pt idx="1119">
                  <c:v>5.1680776532436704E-2</c:v>
                </c:pt>
                <c:pt idx="1120">
                  <c:v>4.6963445747245113E-2</c:v>
                </c:pt>
                <c:pt idx="1121">
                  <c:v>6.4141149924292706E-2</c:v>
                </c:pt>
                <c:pt idx="1122">
                  <c:v>6.3536787658193483E-2</c:v>
                </c:pt>
                <c:pt idx="1123">
                  <c:v>7.1835820104928366E-2</c:v>
                </c:pt>
                <c:pt idx="1124">
                  <c:v>7.6407183933730458E-2</c:v>
                </c:pt>
                <c:pt idx="1125">
                  <c:v>6.2102339833825917E-2</c:v>
                </c:pt>
                <c:pt idx="1126">
                  <c:v>6.1001659274268413E-2</c:v>
                </c:pt>
                <c:pt idx="1127">
                  <c:v>4.7401237443671369E-2</c:v>
                </c:pt>
                <c:pt idx="1128">
                  <c:v>4.0318217380232918E-2</c:v>
                </c:pt>
                <c:pt idx="1129">
                  <c:v>4.4338138721260814E-2</c:v>
                </c:pt>
                <c:pt idx="1130">
                  <c:v>4.4606921375673507E-2</c:v>
                </c:pt>
                <c:pt idx="1131">
                  <c:v>4.9314819276468455E-2</c:v>
                </c:pt>
                <c:pt idx="1132">
                  <c:v>5.2377246848320021E-2</c:v>
                </c:pt>
                <c:pt idx="1133">
                  <c:v>4.9280890670286209E-2</c:v>
                </c:pt>
                <c:pt idx="1134">
                  <c:v>4.9725687631516365E-2</c:v>
                </c:pt>
                <c:pt idx="1135">
                  <c:v>4.4784458784186701E-2</c:v>
                </c:pt>
                <c:pt idx="1136">
                  <c:v>4.7627702303399244E-2</c:v>
                </c:pt>
                <c:pt idx="1137">
                  <c:v>5.173259012751788E-2</c:v>
                </c:pt>
                <c:pt idx="1138">
                  <c:v>5.096275628163785E-2</c:v>
                </c:pt>
                <c:pt idx="1139">
                  <c:v>5.212029019513649E-2</c:v>
                </c:pt>
                <c:pt idx="1140">
                  <c:v>4.2424777174100134E-2</c:v>
                </c:pt>
                <c:pt idx="1141">
                  <c:v>3.2658376738522316E-2</c:v>
                </c:pt>
                <c:pt idx="1142">
                  <c:v>2.9036897442886039E-2</c:v>
                </c:pt>
                <c:pt idx="1143">
                  <c:v>2.9123224235040011E-2</c:v>
                </c:pt>
                <c:pt idx="1144">
                  <c:v>3.2663168388637538E-2</c:v>
                </c:pt>
                <c:pt idx="1145">
                  <c:v>3.4318816673723343E-2</c:v>
                </c:pt>
                <c:pt idx="1146">
                  <c:v>3.9325842166724322E-2</c:v>
                </c:pt>
                <c:pt idx="1147">
                  <c:v>4.6177680737426743E-2</c:v>
                </c:pt>
                <c:pt idx="1148">
                  <c:v>4.7942084121939774E-2</c:v>
                </c:pt>
                <c:pt idx="1149">
                  <c:v>4.6308282305598282E-2</c:v>
                </c:pt>
                <c:pt idx="1150">
                  <c:v>4.7711953696994644E-2</c:v>
                </c:pt>
                <c:pt idx="1151">
                  <c:v>4.4308622388616714E-2</c:v>
                </c:pt>
                <c:pt idx="1152">
                  <c:v>4.7006161226192153E-2</c:v>
                </c:pt>
                <c:pt idx="1153">
                  <c:v>4.7050412686532719E-2</c:v>
                </c:pt>
                <c:pt idx="1154">
                  <c:v>5.7047335371492001E-2</c:v>
                </c:pt>
                <c:pt idx="1155">
                  <c:v>6.4707343297784214E-2</c:v>
                </c:pt>
                <c:pt idx="1156">
                  <c:v>6.6882755921381237E-2</c:v>
                </c:pt>
                <c:pt idx="1157">
                  <c:v>7.5915062531470553E-2</c:v>
                </c:pt>
                <c:pt idx="1158">
                  <c:v>8.34488970053891E-2</c:v>
                </c:pt>
                <c:pt idx="1159">
                  <c:v>0.11213764702833753</c:v>
                </c:pt>
                <c:pt idx="1160">
                  <c:v>0.12877671580406375</c:v>
                </c:pt>
                <c:pt idx="1161">
                  <c:v>0.1532614994274312</c:v>
                </c:pt>
                <c:pt idx="1162">
                  <c:v>0.15494644200310473</c:v>
                </c:pt>
              </c:numCache>
            </c:numRef>
          </c:val>
          <c:smooth val="0"/>
          <c:extLst>
            <c:ext xmlns:c16="http://schemas.microsoft.com/office/drawing/2014/chart" uri="{C3380CC4-5D6E-409C-BE32-E72D297353CC}">
              <c16:uniqueId val="{00000006-2B5F-4852-990D-D4FC3BD1DE07}"/>
            </c:ext>
          </c:extLst>
        </c:ser>
        <c:dLbls>
          <c:showLegendKey val="0"/>
          <c:showVal val="0"/>
          <c:showCatName val="0"/>
          <c:showSerName val="0"/>
          <c:showPercent val="0"/>
          <c:showBubbleSize val="0"/>
        </c:dLbls>
        <c:marker val="1"/>
        <c:smooth val="0"/>
        <c:axId val="699939456"/>
        <c:axId val="699974016"/>
      </c:lineChart>
      <c:dateAx>
        <c:axId val="699939456"/>
        <c:scaling>
          <c:orientation val="minMax"/>
          <c:max val="45808"/>
          <c:min val="37987"/>
        </c:scaling>
        <c:delete val="0"/>
        <c:axPos val="b"/>
        <c:numFmt formatCode="yyyy" sourceLinked="0"/>
        <c:majorTickMark val="out"/>
        <c:minorTickMark val="none"/>
        <c:tickLblPos val="low"/>
        <c:spPr>
          <a:ln>
            <a:solidFill>
              <a:schemeClr val="tx1"/>
            </a:solidFill>
          </a:ln>
        </c:spPr>
        <c:crossAx val="699974016"/>
        <c:crosses val="autoZero"/>
        <c:auto val="1"/>
        <c:lblOffset val="100"/>
        <c:baseTimeUnit val="days"/>
        <c:majorUnit val="1"/>
        <c:majorTimeUnit val="years"/>
      </c:dateAx>
      <c:valAx>
        <c:axId val="699974016"/>
        <c:scaling>
          <c:orientation val="minMax"/>
          <c:max val="1"/>
          <c:min val="-0.4"/>
        </c:scaling>
        <c:delete val="0"/>
        <c:axPos val="l"/>
        <c:majorGridlines>
          <c:spPr>
            <a:ln w="9525">
              <a:solidFill>
                <a:srgbClr val="D9D9D9"/>
              </a:solidFill>
            </a:ln>
          </c:spPr>
        </c:majorGridlines>
        <c:numFmt formatCode="General" sourceLinked="0"/>
        <c:majorTickMark val="out"/>
        <c:minorTickMark val="none"/>
        <c:tickLblPos val="nextTo"/>
        <c:spPr>
          <a:ln>
            <a:noFill/>
          </a:ln>
        </c:spPr>
        <c:crossAx val="699939456"/>
        <c:crosses val="autoZero"/>
        <c:crossBetween val="between"/>
      </c:valAx>
      <c:valAx>
        <c:axId val="699975552"/>
        <c:scaling>
          <c:orientation val="minMax"/>
          <c:max val="1"/>
          <c:min val="-0.4"/>
        </c:scaling>
        <c:delete val="0"/>
        <c:axPos val="r"/>
        <c:numFmt formatCode="0,000" sourceLinked="1"/>
        <c:majorTickMark val="none"/>
        <c:minorTickMark val="none"/>
        <c:tickLblPos val="none"/>
        <c:spPr>
          <a:ln>
            <a:noFill/>
          </a:ln>
        </c:spPr>
        <c:crossAx val="699977088"/>
        <c:crosses val="max"/>
        <c:crossBetween val="between"/>
      </c:valAx>
      <c:dateAx>
        <c:axId val="699977088"/>
        <c:scaling>
          <c:orientation val="minMax"/>
        </c:scaling>
        <c:delete val="1"/>
        <c:axPos val="b"/>
        <c:numFmt formatCode="m/d/yyyy" sourceLinked="1"/>
        <c:majorTickMark val="out"/>
        <c:minorTickMark val="none"/>
        <c:tickLblPos val="nextTo"/>
        <c:crossAx val="699975552"/>
        <c:crosses val="autoZero"/>
        <c:auto val="1"/>
        <c:lblOffset val="100"/>
        <c:baseTimeUnit val="days"/>
        <c:majorUnit val="1"/>
        <c:minorUnit val="1"/>
      </c:dateAx>
      <c:spPr>
        <a:noFill/>
        <a:ln>
          <a:noFill/>
        </a:ln>
      </c:spPr>
    </c:plotArea>
    <c:legend>
      <c:legendPos val="b"/>
      <c:layout>
        <c:manualLayout>
          <c:xMode val="edge"/>
          <c:yMode val="edge"/>
          <c:x val="1.3670845101196883E-2"/>
          <c:y val="0.93054263951603211"/>
          <c:w val="0.84221896723341239"/>
          <c:h val="6.9457333581333824E-2"/>
        </c:manualLayout>
      </c:layout>
      <c:overlay val="0"/>
    </c:legend>
    <c:plotVisOnly val="1"/>
    <c:dispBlanksAs val="gap"/>
    <c:showDLblsOverMax val="0"/>
  </c:chart>
  <c:spPr>
    <a:noFill/>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'Finansiel cykel (UOC)'!$B$6</c:f>
              <c:strCache>
                <c:ptCount val="1"/>
                <c:pt idx="0">
                  <c:v>Finansiel Cykel (UOC)</c:v>
                </c:pt>
              </c:strCache>
            </c:strRef>
          </c:tx>
          <c:marker>
            <c:symbol val="none"/>
          </c:marker>
          <c:cat>
            <c:numRef>
              <c:f>'Finansiel cykel (UOC)'!$A$7:$A$223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'Finansiel cykel (UOC)'!$B$7:$B$223</c:f>
              <c:numCache>
                <c:formatCode>0.00</c:formatCode>
                <c:ptCount val="217"/>
                <c:pt idx="0">
                  <c:v>2.3796590267132021E-2</c:v>
                </c:pt>
                <c:pt idx="1">
                  <c:v>-1.9559811881110285E-2</c:v>
                </c:pt>
                <c:pt idx="2">
                  <c:v>7.7366349817163907E-2</c:v>
                </c:pt>
                <c:pt idx="3">
                  <c:v>0.19136717837437064</c:v>
                </c:pt>
                <c:pt idx="4">
                  <c:v>0.36516742741360303</c:v>
                </c:pt>
                <c:pt idx="5">
                  <c:v>0.37704671688074598</c:v>
                </c:pt>
                <c:pt idx="6">
                  <c:v>0.57821511995957608</c:v>
                </c:pt>
                <c:pt idx="7">
                  <c:v>0.739514304961153</c:v>
                </c:pt>
                <c:pt idx="8">
                  <c:v>0.79028645532907182</c:v>
                </c:pt>
                <c:pt idx="9">
                  <c:v>1.0877046531496726</c:v>
                </c:pt>
                <c:pt idx="10">
                  <c:v>0.92276507922113149</c:v>
                </c:pt>
                <c:pt idx="11">
                  <c:v>0.95611273950181253</c:v>
                </c:pt>
                <c:pt idx="12">
                  <c:v>0.589734583896385</c:v>
                </c:pt>
                <c:pt idx="13">
                  <c:v>0.46679768056428034</c:v>
                </c:pt>
                <c:pt idx="14">
                  <c:v>0.33784324237522467</c:v>
                </c:pt>
                <c:pt idx="15">
                  <c:v>0.49992208369702062</c:v>
                </c:pt>
                <c:pt idx="16">
                  <c:v>0.4543368424645074</c:v>
                </c:pt>
                <c:pt idx="17">
                  <c:v>0.58633760908663946</c:v>
                </c:pt>
                <c:pt idx="18">
                  <c:v>0.62628721194783776</c:v>
                </c:pt>
                <c:pt idx="19">
                  <c:v>0.51175529669272923</c:v>
                </c:pt>
                <c:pt idx="20">
                  <c:v>0.47184352168373755</c:v>
                </c:pt>
                <c:pt idx="21">
                  <c:v>0.67571445871614733</c:v>
                </c:pt>
                <c:pt idx="22">
                  <c:v>0.58096578085707562</c:v>
                </c:pt>
                <c:pt idx="23">
                  <c:v>0.72213211420415369</c:v>
                </c:pt>
                <c:pt idx="24">
                  <c:v>0.71161145412396365</c:v>
                </c:pt>
                <c:pt idx="25">
                  <c:v>0.71289929622643056</c:v>
                </c:pt>
                <c:pt idx="26">
                  <c:v>0.78239905300337309</c:v>
                </c:pt>
                <c:pt idx="27">
                  <c:v>0.87662377389372881</c:v>
                </c:pt>
                <c:pt idx="28">
                  <c:v>0.92770557063323666</c:v>
                </c:pt>
                <c:pt idx="29">
                  <c:v>0.99344109883979703</c:v>
                </c:pt>
                <c:pt idx="30">
                  <c:v>1.0794303960104901</c:v>
                </c:pt>
                <c:pt idx="31">
                  <c:v>1.1699208048309853</c:v>
                </c:pt>
                <c:pt idx="32">
                  <c:v>1.3741300948764257</c:v>
                </c:pt>
                <c:pt idx="33">
                  <c:v>1.3430983275905648</c:v>
                </c:pt>
                <c:pt idx="34">
                  <c:v>1.1183719643386585</c:v>
                </c:pt>
                <c:pt idx="35">
                  <c:v>0.99929666820538166</c:v>
                </c:pt>
                <c:pt idx="36">
                  <c:v>0.70945449954660023</c:v>
                </c:pt>
                <c:pt idx="37">
                  <c:v>0.80845136627064207</c:v>
                </c:pt>
                <c:pt idx="38">
                  <c:v>0.62424537122619106</c:v>
                </c:pt>
                <c:pt idx="39">
                  <c:v>-0.62570333438037684</c:v>
                </c:pt>
                <c:pt idx="40">
                  <c:v>-0.97720463654759038</c:v>
                </c:pt>
                <c:pt idx="41">
                  <c:v>-1.2852327452843384</c:v>
                </c:pt>
                <c:pt idx="42">
                  <c:v>-1.408524004234895</c:v>
                </c:pt>
                <c:pt idx="43">
                  <c:v>-1.5788473780948111</c:v>
                </c:pt>
                <c:pt idx="44">
                  <c:v>-1.7392731970155588</c:v>
                </c:pt>
                <c:pt idx="45">
                  <c:v>-2.0058180347291108</c:v>
                </c:pt>
                <c:pt idx="46">
                  <c:v>-2.0187936308278323</c:v>
                </c:pt>
                <c:pt idx="47">
                  <c:v>-1.852812736668171</c:v>
                </c:pt>
                <c:pt idx="48">
                  <c:v>-1.3185367238135168</c:v>
                </c:pt>
                <c:pt idx="49">
                  <c:v>-1.3507309471626883</c:v>
                </c:pt>
                <c:pt idx="50">
                  <c:v>-1.2201191049075109</c:v>
                </c:pt>
                <c:pt idx="51">
                  <c:v>-1.04528404986917</c:v>
                </c:pt>
                <c:pt idx="52">
                  <c:v>-0.80988430242457421</c:v>
                </c:pt>
                <c:pt idx="53">
                  <c:v>-0.81865400668838073</c:v>
                </c:pt>
                <c:pt idx="54">
                  <c:v>-0.5566523009948765</c:v>
                </c:pt>
                <c:pt idx="55">
                  <c:v>-0.42544143936577211</c:v>
                </c:pt>
                <c:pt idx="56">
                  <c:v>-8.9164603713356549E-2</c:v>
                </c:pt>
                <c:pt idx="57">
                  <c:v>6.4129155028338103E-2</c:v>
                </c:pt>
                <c:pt idx="58">
                  <c:v>0.70025755306415016</c:v>
                </c:pt>
                <c:pt idx="59">
                  <c:v>1.0391245667933053</c:v>
                </c:pt>
                <c:pt idx="60">
                  <c:v>1.2228091135832106</c:v>
                </c:pt>
                <c:pt idx="61">
                  <c:v>1.2188176770168382</c:v>
                </c:pt>
                <c:pt idx="62">
                  <c:v>1.4479485028036212</c:v>
                </c:pt>
                <c:pt idx="63">
                  <c:v>0.94628844534308998</c:v>
                </c:pt>
                <c:pt idx="64">
                  <c:v>0.83385188457665749</c:v>
                </c:pt>
                <c:pt idx="65">
                  <c:v>0.78245530695418464</c:v>
                </c:pt>
                <c:pt idx="66">
                  <c:v>0.71574545505833953</c:v>
                </c:pt>
                <c:pt idx="67">
                  <c:v>0.78825427389197122</c:v>
                </c:pt>
                <c:pt idx="68">
                  <c:v>0.65222072318077129</c:v>
                </c:pt>
                <c:pt idx="69">
                  <c:v>0.58225327970674634</c:v>
                </c:pt>
                <c:pt idx="70">
                  <c:v>0.63980805730851642</c:v>
                </c:pt>
                <c:pt idx="71">
                  <c:v>0.45812012543517977</c:v>
                </c:pt>
                <c:pt idx="72">
                  <c:v>0.27093900752912714</c:v>
                </c:pt>
                <c:pt idx="73">
                  <c:v>1.8697056715604732E-3</c:v>
                </c:pt>
                <c:pt idx="74">
                  <c:v>-1.3776327554052559E-2</c:v>
                </c:pt>
                <c:pt idx="75">
                  <c:v>-0.24081131676401946</c:v>
                </c:pt>
                <c:pt idx="76">
                  <c:v>-0.26544027969530476</c:v>
                </c:pt>
                <c:pt idx="77">
                  <c:v>-0.50983210274238411</c:v>
                </c:pt>
                <c:pt idx="78">
                  <c:v>-0.57201436024932173</c:v>
                </c:pt>
                <c:pt idx="79">
                  <c:v>-0.62861158186928701</c:v>
                </c:pt>
                <c:pt idx="80">
                  <c:v>-0.54677182773040545</c:v>
                </c:pt>
                <c:pt idx="81">
                  <c:v>-0.68234960681558932</c:v>
                </c:pt>
                <c:pt idx="82">
                  <c:v>-0.60100314939589794</c:v>
                </c:pt>
                <c:pt idx="83">
                  <c:v>-0.88322372785141123</c:v>
                </c:pt>
                <c:pt idx="84">
                  <c:v>-1.0862683822969645</c:v>
                </c:pt>
                <c:pt idx="85">
                  <c:v>-1.1592261919431162</c:v>
                </c:pt>
                <c:pt idx="86">
                  <c:v>-1.4785809123020963</c:v>
                </c:pt>
                <c:pt idx="87">
                  <c:v>-1.6588030385230124</c:v>
                </c:pt>
                <c:pt idx="88">
                  <c:v>-1.7669305741173866</c:v>
                </c:pt>
                <c:pt idx="89">
                  <c:v>-1.7037135943958595</c:v>
                </c:pt>
                <c:pt idx="90">
                  <c:v>-1.53342408690248</c:v>
                </c:pt>
                <c:pt idx="91">
                  <c:v>-1.3397929339571015</c:v>
                </c:pt>
                <c:pt idx="92">
                  <c:v>-1.4582324664649144</c:v>
                </c:pt>
                <c:pt idx="93">
                  <c:v>-1.6110631872298287</c:v>
                </c:pt>
                <c:pt idx="94">
                  <c:v>-1.7286350013828224</c:v>
                </c:pt>
                <c:pt idx="95">
                  <c:v>-1.6834353709941379</c:v>
                </c:pt>
                <c:pt idx="96">
                  <c:v>-1.5813127364979243</c:v>
                </c:pt>
                <c:pt idx="97">
                  <c:v>-1.4648680026279424</c:v>
                </c:pt>
                <c:pt idx="98">
                  <c:v>-1.3802560644802051</c:v>
                </c:pt>
                <c:pt idx="99">
                  <c:v>-1.3319668527569819</c:v>
                </c:pt>
                <c:pt idx="100">
                  <c:v>-1.2385471602523574</c:v>
                </c:pt>
                <c:pt idx="101">
                  <c:v>-1.1828045276728492</c:v>
                </c:pt>
                <c:pt idx="102">
                  <c:v>-1.0648955792926076</c:v>
                </c:pt>
                <c:pt idx="103">
                  <c:v>-0.93169254061365225</c:v>
                </c:pt>
                <c:pt idx="104">
                  <c:v>-0.81049649118577138</c:v>
                </c:pt>
                <c:pt idx="105">
                  <c:v>-0.68413767896346767</c:v>
                </c:pt>
                <c:pt idx="106">
                  <c:v>-0.75650449933254782</c:v>
                </c:pt>
                <c:pt idx="107">
                  <c:v>-0.50762168071909941</c:v>
                </c:pt>
                <c:pt idx="108">
                  <c:v>-0.28881669764539586</c:v>
                </c:pt>
                <c:pt idx="109">
                  <c:v>-0.19417021093517833</c:v>
                </c:pt>
                <c:pt idx="110">
                  <c:v>-0.13431986920264088</c:v>
                </c:pt>
                <c:pt idx="111">
                  <c:v>1.4300338685835218E-2</c:v>
                </c:pt>
                <c:pt idx="112">
                  <c:v>4.703870630403191E-2</c:v>
                </c:pt>
                <c:pt idx="113">
                  <c:v>4.3403273301807141E-2</c:v>
                </c:pt>
                <c:pt idx="114">
                  <c:v>-1.303555406201376E-2</c:v>
                </c:pt>
                <c:pt idx="115">
                  <c:v>-1.0049734384390191E-2</c:v>
                </c:pt>
                <c:pt idx="116">
                  <c:v>9.6023158087051586E-3</c:v>
                </c:pt>
                <c:pt idx="117">
                  <c:v>7.2237465038557214E-2</c:v>
                </c:pt>
                <c:pt idx="118">
                  <c:v>-4.4332458040478806E-2</c:v>
                </c:pt>
                <c:pt idx="119">
                  <c:v>8.7497169309907363E-2</c:v>
                </c:pt>
                <c:pt idx="120">
                  <c:v>5.8354752288577699E-2</c:v>
                </c:pt>
                <c:pt idx="121">
                  <c:v>4.6619051372696757E-2</c:v>
                </c:pt>
                <c:pt idx="122">
                  <c:v>5.2339590292895727E-2</c:v>
                </c:pt>
                <c:pt idx="123">
                  <c:v>-1.6848304034383588E-2</c:v>
                </c:pt>
                <c:pt idx="124">
                  <c:v>-6.9086821786920993E-2</c:v>
                </c:pt>
                <c:pt idx="125">
                  <c:v>-0.10340392425140323</c:v>
                </c:pt>
                <c:pt idx="126">
                  <c:v>-0.15157626704527899</c:v>
                </c:pt>
                <c:pt idx="127">
                  <c:v>-0.11309150422287481</c:v>
                </c:pt>
                <c:pt idx="128">
                  <c:v>-0.11326719967031802</c:v>
                </c:pt>
                <c:pt idx="129">
                  <c:v>-0.18680355309191271</c:v>
                </c:pt>
                <c:pt idx="130">
                  <c:v>-0.12991681170396724</c:v>
                </c:pt>
                <c:pt idx="131">
                  <c:v>-9.3767347841981263E-2</c:v>
                </c:pt>
                <c:pt idx="132">
                  <c:v>8.7167579665129905E-2</c:v>
                </c:pt>
                <c:pt idx="133">
                  <c:v>6.7113246258532461E-2</c:v>
                </c:pt>
                <c:pt idx="134">
                  <c:v>0.16932230174770604</c:v>
                </c:pt>
                <c:pt idx="135">
                  <c:v>0.35205711095570802</c:v>
                </c:pt>
                <c:pt idx="136">
                  <c:v>0.62123587118522061</c:v>
                </c:pt>
                <c:pt idx="137">
                  <c:v>0.83022745781447282</c:v>
                </c:pt>
                <c:pt idx="138">
                  <c:v>1.1939087069759173</c:v>
                </c:pt>
                <c:pt idx="139">
                  <c:v>1.5128979958438014</c:v>
                </c:pt>
                <c:pt idx="140">
                  <c:v>1.8628600802705719</c:v>
                </c:pt>
                <c:pt idx="141">
                  <c:v>1.9721674869861348</c:v>
                </c:pt>
                <c:pt idx="142">
                  <c:v>2.2146178530951812</c:v>
                </c:pt>
                <c:pt idx="143">
                  <c:v>2.197731433371084</c:v>
                </c:pt>
                <c:pt idx="144">
                  <c:v>2.2182516117272653</c:v>
                </c:pt>
                <c:pt idx="145">
                  <c:v>2.2684797187822534</c:v>
                </c:pt>
                <c:pt idx="146">
                  <c:v>2.241439983162393</c:v>
                </c:pt>
                <c:pt idx="147">
                  <c:v>2.1503925317950747</c:v>
                </c:pt>
                <c:pt idx="148">
                  <c:v>1.9902402995100372</c:v>
                </c:pt>
                <c:pt idx="149">
                  <c:v>1.6831093115379554</c:v>
                </c:pt>
                <c:pt idx="150">
                  <c:v>1.4315621964953067</c:v>
                </c:pt>
                <c:pt idx="151">
                  <c:v>1.226754346086864</c:v>
                </c:pt>
                <c:pt idx="152">
                  <c:v>1.0662289610390741</c:v>
                </c:pt>
                <c:pt idx="153">
                  <c:v>0.88332196912382477</c:v>
                </c:pt>
                <c:pt idx="154">
                  <c:v>0.85196811358876445</c:v>
                </c:pt>
                <c:pt idx="155">
                  <c:v>0.69047482293501561</c:v>
                </c:pt>
                <c:pt idx="156">
                  <c:v>0.57047168724668207</c:v>
                </c:pt>
                <c:pt idx="157">
                  <c:v>0.5064507124427966</c:v>
                </c:pt>
                <c:pt idx="158">
                  <c:v>0.42897925159705219</c:v>
                </c:pt>
                <c:pt idx="159">
                  <c:v>0.27311155820551858</c:v>
                </c:pt>
                <c:pt idx="160">
                  <c:v>0.22456143541642512</c:v>
                </c:pt>
                <c:pt idx="161">
                  <c:v>4.4850315392464091E-2</c:v>
                </c:pt>
                <c:pt idx="162">
                  <c:v>-0.16938441807511098</c:v>
                </c:pt>
                <c:pt idx="163">
                  <c:v>-0.31937402772505497</c:v>
                </c:pt>
                <c:pt idx="164">
                  <c:v>-0.51281053961241185</c:v>
                </c:pt>
                <c:pt idx="165">
                  <c:v>-0.60464985393427007</c:v>
                </c:pt>
                <c:pt idx="166">
                  <c:v>-0.66687128842073162</c:v>
                </c:pt>
                <c:pt idx="167">
                  <c:v>-0.62393571557705163</c:v>
                </c:pt>
                <c:pt idx="168">
                  <c:v>-0.71776900746840444</c:v>
                </c:pt>
                <c:pt idx="169">
                  <c:v>-0.73566259244974375</c:v>
                </c:pt>
                <c:pt idx="170">
                  <c:v>-0.7763066945220124</c:v>
                </c:pt>
                <c:pt idx="171">
                  <c:v>-0.82348914433467535</c:v>
                </c:pt>
                <c:pt idx="172">
                  <c:v>-0.8272303144438683</c:v>
                </c:pt>
                <c:pt idx="173">
                  <c:v>-0.78121776283275057</c:v>
                </c:pt>
                <c:pt idx="174">
                  <c:v>-0.86097551451289234</c:v>
                </c:pt>
                <c:pt idx="175">
                  <c:v>-0.73899558529171494</c:v>
                </c:pt>
                <c:pt idx="176">
                  <c:v>-0.63610368246996263</c:v>
                </c:pt>
                <c:pt idx="177">
                  <c:v>-0.63151172378448628</c:v>
                </c:pt>
                <c:pt idx="178">
                  <c:v>-0.64140260843282837</c:v>
                </c:pt>
                <c:pt idx="179">
                  <c:v>-0.56134327157534081</c:v>
                </c:pt>
                <c:pt idx="180">
                  <c:v>-0.56401746151999088</c:v>
                </c:pt>
                <c:pt idx="181">
                  <c:v>-0.43588066166259953</c:v>
                </c:pt>
                <c:pt idx="182">
                  <c:v>-0.5405335479358685</c:v>
                </c:pt>
                <c:pt idx="183">
                  <c:v>-0.46521672196211383</c:v>
                </c:pt>
                <c:pt idx="184">
                  <c:v>-0.43402371096752301</c:v>
                </c:pt>
                <c:pt idx="185">
                  <c:v>-0.33880940269164656</c:v>
                </c:pt>
                <c:pt idx="186">
                  <c:v>-0.34382219595777574</c:v>
                </c:pt>
                <c:pt idx="187">
                  <c:v>-0.15454753676216526</c:v>
                </c:pt>
                <c:pt idx="188">
                  <c:v>-0.19143625089690411</c:v>
                </c:pt>
                <c:pt idx="189">
                  <c:v>-0.23327093755628719</c:v>
                </c:pt>
                <c:pt idx="190">
                  <c:v>-0.21644706002502262</c:v>
                </c:pt>
                <c:pt idx="191">
                  <c:v>-0.10020814541356358</c:v>
                </c:pt>
                <c:pt idx="192">
                  <c:v>-8.3620050212534047E-2</c:v>
                </c:pt>
                <c:pt idx="193">
                  <c:v>-6.0884119776044403E-2</c:v>
                </c:pt>
                <c:pt idx="194">
                  <c:v>-1.5567654443020655E-2</c:v>
                </c:pt>
                <c:pt idx="195">
                  <c:v>-0.15366117282502834</c:v>
                </c:pt>
                <c:pt idx="196">
                  <c:v>-0.1586069194828493</c:v>
                </c:pt>
                <c:pt idx="197">
                  <c:v>-8.505864516270964E-2</c:v>
                </c:pt>
                <c:pt idx="198">
                  <c:v>6.6361950340714793E-3</c:v>
                </c:pt>
                <c:pt idx="199">
                  <c:v>8.0965754823933672E-2</c:v>
                </c:pt>
                <c:pt idx="200">
                  <c:v>0.30075357650848855</c:v>
                </c:pt>
                <c:pt idx="201">
                  <c:v>0.42215676455661155</c:v>
                </c:pt>
                <c:pt idx="202">
                  <c:v>0.39061047394210546</c:v>
                </c:pt>
                <c:pt idx="203">
                  <c:v>0.23185737177040139</c:v>
                </c:pt>
                <c:pt idx="204">
                  <c:v>-0.18241019072197504</c:v>
                </c:pt>
                <c:pt idx="205">
                  <c:v>-0.51130882932017707</c:v>
                </c:pt>
                <c:pt idx="206">
                  <c:v>-0.54241730664373566</c:v>
                </c:pt>
                <c:pt idx="207">
                  <c:v>-0.25985126234562506</c:v>
                </c:pt>
                <c:pt idx="208">
                  <c:v>-1.1180962188381476E-2</c:v>
                </c:pt>
                <c:pt idx="209">
                  <c:v>0.32103637456543621</c:v>
                </c:pt>
                <c:pt idx="210">
                  <c:v>0.45735071049704562</c:v>
                </c:pt>
                <c:pt idx="211">
                  <c:v>0.22185997480933226</c:v>
                </c:pt>
                <c:pt idx="212">
                  <c:v>0.27117864596984609</c:v>
                </c:pt>
                <c:pt idx="213">
                  <c:v>5.2558151485877488E-2</c:v>
                </c:pt>
                <c:pt idx="214">
                  <c:v>9.031670113309026E-2</c:v>
                </c:pt>
                <c:pt idx="215">
                  <c:v>0.14501337341590018</c:v>
                </c:pt>
                <c:pt idx="216">
                  <c:v>0.12295327923979971</c:v>
                </c:pt>
              </c:numCache>
            </c:numRef>
          </c:val>
          <c:smooth val="0"/>
          <c:extLst>
            <c:ext xmlns:c16="http://schemas.microsoft.com/office/drawing/2014/chart" uri="{C3380CC4-5D6E-409C-BE32-E72D297353CC}">
              <c16:uniqueId val="{00000000-8D57-482B-9342-DA807527114C}"/>
            </c:ext>
          </c:extLst>
        </c:ser>
        <c:ser>
          <c:idx val="1"/>
          <c:order val="1"/>
          <c:tx>
            <c:strRef>
              <c:f>'Finansiel cykel (UOC)'!$C$6</c:f>
              <c:strCache>
                <c:ptCount val="1"/>
                <c:pt idx="0">
                  <c:v>Boligcykel (UOC)</c:v>
                </c:pt>
              </c:strCache>
            </c:strRef>
          </c:tx>
          <c:marker>
            <c:symbol val="none"/>
          </c:marker>
          <c:cat>
            <c:numRef>
              <c:f>'Finansiel cykel (UOC)'!$A$7:$A$223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'Finansiel cykel (UOC)'!$C$7:$C$223</c:f>
              <c:numCache>
                <c:formatCode>0.00</c:formatCode>
                <c:ptCount val="217"/>
                <c:pt idx="0">
                  <c:v>-1.0257479683231289E-2</c:v>
                </c:pt>
                <c:pt idx="1">
                  <c:v>1.311902688988734E-2</c:v>
                </c:pt>
                <c:pt idx="2">
                  <c:v>0.16660087631285167</c:v>
                </c:pt>
                <c:pt idx="3">
                  <c:v>0.36507939829606878</c:v>
                </c:pt>
                <c:pt idx="4">
                  <c:v>0.63727819009709186</c:v>
                </c:pt>
                <c:pt idx="5">
                  <c:v>0.50792812920647268</c:v>
                </c:pt>
                <c:pt idx="6">
                  <c:v>0.61311747887373036</c:v>
                </c:pt>
                <c:pt idx="7">
                  <c:v>0.71603675903757769</c:v>
                </c:pt>
                <c:pt idx="8">
                  <c:v>0.7525898117397708</c:v>
                </c:pt>
                <c:pt idx="9">
                  <c:v>1.0013994952583667</c:v>
                </c:pt>
                <c:pt idx="10">
                  <c:v>0.75219585261639632</c:v>
                </c:pt>
                <c:pt idx="11">
                  <c:v>0.57555162065729115</c:v>
                </c:pt>
                <c:pt idx="12">
                  <c:v>4.3551200024708622E-2</c:v>
                </c:pt>
                <c:pt idx="13">
                  <c:v>-0.13592598056521391</c:v>
                </c:pt>
                <c:pt idx="14">
                  <c:v>-6.7188892725753235E-2</c:v>
                </c:pt>
                <c:pt idx="15">
                  <c:v>0.23319299519154579</c:v>
                </c:pt>
                <c:pt idx="16">
                  <c:v>0.30263766346713561</c:v>
                </c:pt>
                <c:pt idx="17">
                  <c:v>0.49547497554115316</c:v>
                </c:pt>
                <c:pt idx="18">
                  <c:v>0.3604823989108214</c:v>
                </c:pt>
                <c:pt idx="19">
                  <c:v>0.29406017111407301</c:v>
                </c:pt>
                <c:pt idx="20">
                  <c:v>0.22080368788607369</c:v>
                </c:pt>
                <c:pt idx="21">
                  <c:v>0.33838908374060744</c:v>
                </c:pt>
                <c:pt idx="22">
                  <c:v>0.31685223598489404</c:v>
                </c:pt>
                <c:pt idx="23">
                  <c:v>0.32929208663713222</c:v>
                </c:pt>
                <c:pt idx="24">
                  <c:v>0.51519728885741645</c:v>
                </c:pt>
                <c:pt idx="25">
                  <c:v>0.59065704594241897</c:v>
                </c:pt>
                <c:pt idx="26">
                  <c:v>0.76088816904846901</c:v>
                </c:pt>
                <c:pt idx="27">
                  <c:v>0.90003073699338199</c:v>
                </c:pt>
                <c:pt idx="28">
                  <c:v>1.0075270259538773</c:v>
                </c:pt>
                <c:pt idx="29">
                  <c:v>1.0754326107284982</c:v>
                </c:pt>
                <c:pt idx="30">
                  <c:v>1.0443073529041913</c:v>
                </c:pt>
                <c:pt idx="31">
                  <c:v>1.1126140069084329</c:v>
                </c:pt>
                <c:pt idx="32">
                  <c:v>1.3278895850581951</c:v>
                </c:pt>
                <c:pt idx="33">
                  <c:v>1.2773669402084087</c:v>
                </c:pt>
                <c:pt idx="34">
                  <c:v>0.9714012620273671</c:v>
                </c:pt>
                <c:pt idx="35">
                  <c:v>0.68976012516524932</c:v>
                </c:pt>
                <c:pt idx="36">
                  <c:v>0.2031147697914944</c:v>
                </c:pt>
                <c:pt idx="37">
                  <c:v>0.32105911189626635</c:v>
                </c:pt>
                <c:pt idx="38">
                  <c:v>8.2716663700664952E-2</c:v>
                </c:pt>
                <c:pt idx="39">
                  <c:v>-0.19919795106470697</c:v>
                </c:pt>
                <c:pt idx="40">
                  <c:v>-0.85234161573681688</c:v>
                </c:pt>
                <c:pt idx="41">
                  <c:v>-1.2608605681934344</c:v>
                </c:pt>
                <c:pt idx="42">
                  <c:v>-1.33504154881034</c:v>
                </c:pt>
                <c:pt idx="43">
                  <c:v>-1.6059220484243959</c:v>
                </c:pt>
                <c:pt idx="44">
                  <c:v>-1.8087773755601173</c:v>
                </c:pt>
                <c:pt idx="45">
                  <c:v>-2.0952464148468519</c:v>
                </c:pt>
                <c:pt idx="46">
                  <c:v>-2.011738565475282</c:v>
                </c:pt>
                <c:pt idx="47">
                  <c:v>-1.5855489976654673</c:v>
                </c:pt>
                <c:pt idx="48">
                  <c:v>-0.74957995974924385</c:v>
                </c:pt>
                <c:pt idx="49">
                  <c:v>-0.69360300417507048</c:v>
                </c:pt>
                <c:pt idx="50">
                  <c:v>-0.56186501022944346</c:v>
                </c:pt>
                <c:pt idx="51">
                  <c:v>-0.34576094916808936</c:v>
                </c:pt>
                <c:pt idx="52">
                  <c:v>-0.25458034469989282</c:v>
                </c:pt>
                <c:pt idx="53">
                  <c:v>-0.23319808388561328</c:v>
                </c:pt>
                <c:pt idx="54">
                  <c:v>8.4516138504356367E-2</c:v>
                </c:pt>
                <c:pt idx="55">
                  <c:v>0.25181229134842986</c:v>
                </c:pt>
                <c:pt idx="56">
                  <c:v>0.55496033147736068</c:v>
                </c:pt>
                <c:pt idx="57">
                  <c:v>0.93626602528688518</c:v>
                </c:pt>
                <c:pt idx="58">
                  <c:v>1.1922188825060447</c:v>
                </c:pt>
                <c:pt idx="59">
                  <c:v>1.567502714957812</c:v>
                </c:pt>
                <c:pt idx="60">
                  <c:v>1.4957221761627788</c:v>
                </c:pt>
                <c:pt idx="61">
                  <c:v>1.26053494665364</c:v>
                </c:pt>
                <c:pt idx="62">
                  <c:v>1.3608725389213232</c:v>
                </c:pt>
                <c:pt idx="63">
                  <c:v>0.64988911189904863</c:v>
                </c:pt>
                <c:pt idx="64">
                  <c:v>0.4426984955392177</c:v>
                </c:pt>
                <c:pt idx="65">
                  <c:v>0.31883330416940397</c:v>
                </c:pt>
                <c:pt idx="66">
                  <c:v>7.6291702895109004E-2</c:v>
                </c:pt>
                <c:pt idx="67">
                  <c:v>0.210189007999044</c:v>
                </c:pt>
                <c:pt idx="68">
                  <c:v>3.7763828592311692E-2</c:v>
                </c:pt>
                <c:pt idx="69">
                  <c:v>5.4758941761058458E-2</c:v>
                </c:pt>
                <c:pt idx="70">
                  <c:v>3.2444962943183837E-2</c:v>
                </c:pt>
                <c:pt idx="71">
                  <c:v>-0.11942994670041027</c:v>
                </c:pt>
                <c:pt idx="72">
                  <c:v>-0.31172565854090151</c:v>
                </c:pt>
                <c:pt idx="73">
                  <c:v>-0.57916968911934585</c:v>
                </c:pt>
                <c:pt idx="74">
                  <c:v>-0.77125157894972585</c:v>
                </c:pt>
                <c:pt idx="75">
                  <c:v>-1.1889230885973729</c:v>
                </c:pt>
                <c:pt idx="76">
                  <c:v>-1.1986910292803408</c:v>
                </c:pt>
                <c:pt idx="77">
                  <c:v>-1.4611550717369091</c:v>
                </c:pt>
                <c:pt idx="78">
                  <c:v>-1.5879062367354544</c:v>
                </c:pt>
                <c:pt idx="79">
                  <c:v>-1.5943706247260314</c:v>
                </c:pt>
                <c:pt idx="80">
                  <c:v>-1.5439147849991306</c:v>
                </c:pt>
                <c:pt idx="81">
                  <c:v>-1.5536234282152497</c:v>
                </c:pt>
                <c:pt idx="82">
                  <c:v>-1.5173715927556202</c:v>
                </c:pt>
                <c:pt idx="83">
                  <c:v>-1.7355042454637242</c:v>
                </c:pt>
                <c:pt idx="84">
                  <c:v>-1.8544349596334113</c:v>
                </c:pt>
                <c:pt idx="85">
                  <c:v>-1.9246239034545147</c:v>
                </c:pt>
                <c:pt idx="86">
                  <c:v>-2.2665823137597321</c:v>
                </c:pt>
                <c:pt idx="87">
                  <c:v>-2.3957157285959014</c:v>
                </c:pt>
                <c:pt idx="88">
                  <c:v>-2.4864736361835229</c:v>
                </c:pt>
                <c:pt idx="89">
                  <c:v>-2.1698065133884716</c:v>
                </c:pt>
                <c:pt idx="90">
                  <c:v>-1.7920437818371633</c:v>
                </c:pt>
                <c:pt idx="91">
                  <c:v>-1.4448366042588892</c:v>
                </c:pt>
                <c:pt idx="92">
                  <c:v>-1.530265459302846</c:v>
                </c:pt>
                <c:pt idx="93">
                  <c:v>-1.618016226249076</c:v>
                </c:pt>
                <c:pt idx="94">
                  <c:v>-1.663025170208986</c:v>
                </c:pt>
                <c:pt idx="95">
                  <c:v>-1.5418015971387451</c:v>
                </c:pt>
                <c:pt idx="96">
                  <c:v>-1.3161334143788961</c:v>
                </c:pt>
                <c:pt idx="97">
                  <c:v>-1.1171395415841519</c:v>
                </c:pt>
                <c:pt idx="98">
                  <c:v>-1.0406956246490775</c:v>
                </c:pt>
                <c:pt idx="99">
                  <c:v>-1.0093885167800758</c:v>
                </c:pt>
                <c:pt idx="100">
                  <c:v>-0.88564333302301212</c:v>
                </c:pt>
                <c:pt idx="101">
                  <c:v>-0.76123461065132758</c:v>
                </c:pt>
                <c:pt idx="102">
                  <c:v>-0.51230852728061871</c:v>
                </c:pt>
                <c:pt idx="103">
                  <c:v>-0.36276568546216437</c:v>
                </c:pt>
                <c:pt idx="104">
                  <c:v>-0.25551130524672611</c:v>
                </c:pt>
                <c:pt idx="105">
                  <c:v>-0.13623140035986714</c:v>
                </c:pt>
                <c:pt idx="106">
                  <c:v>-0.22182639143788188</c:v>
                </c:pt>
                <c:pt idx="107">
                  <c:v>-6.0663552375611572E-2</c:v>
                </c:pt>
                <c:pt idx="108">
                  <c:v>0.13959894110575269</c:v>
                </c:pt>
                <c:pt idx="109">
                  <c:v>0.17290242472965026</c:v>
                </c:pt>
                <c:pt idx="110">
                  <c:v>0.25372321149569743</c:v>
                </c:pt>
                <c:pt idx="111">
                  <c:v>0.32612791158791832</c:v>
                </c:pt>
                <c:pt idx="112">
                  <c:v>0.28208974124167779</c:v>
                </c:pt>
                <c:pt idx="113">
                  <c:v>0.32263418994822418</c:v>
                </c:pt>
                <c:pt idx="114">
                  <c:v>0.28175883148921205</c:v>
                </c:pt>
                <c:pt idx="115">
                  <c:v>0.29214084256614797</c:v>
                </c:pt>
                <c:pt idx="116">
                  <c:v>0.35084729232287137</c:v>
                </c:pt>
                <c:pt idx="117">
                  <c:v>0.3951038830096486</c:v>
                </c:pt>
                <c:pt idx="118">
                  <c:v>0.38468791045456147</c:v>
                </c:pt>
                <c:pt idx="119">
                  <c:v>0.45658297975351386</c:v>
                </c:pt>
                <c:pt idx="120">
                  <c:v>0.40634383891635717</c:v>
                </c:pt>
                <c:pt idx="121">
                  <c:v>0.38286206203713546</c:v>
                </c:pt>
                <c:pt idx="122">
                  <c:v>0.31412372704884334</c:v>
                </c:pt>
                <c:pt idx="123">
                  <c:v>0.26415620063578255</c:v>
                </c:pt>
                <c:pt idx="124">
                  <c:v>0.23737065553599068</c:v>
                </c:pt>
                <c:pt idx="125">
                  <c:v>0.16434259280126626</c:v>
                </c:pt>
                <c:pt idx="126">
                  <c:v>0.18384160381635251</c:v>
                </c:pt>
                <c:pt idx="127">
                  <c:v>0.12239079915844563</c:v>
                </c:pt>
                <c:pt idx="128">
                  <c:v>0.11535272067567218</c:v>
                </c:pt>
                <c:pt idx="129">
                  <c:v>8.614160318142719E-2</c:v>
                </c:pt>
                <c:pt idx="130">
                  <c:v>0.14209637513024673</c:v>
                </c:pt>
                <c:pt idx="131">
                  <c:v>0.19849093577122173</c:v>
                </c:pt>
                <c:pt idx="132">
                  <c:v>0.38217002817608792</c:v>
                </c:pt>
                <c:pt idx="133">
                  <c:v>0.47284178173664076</c:v>
                </c:pt>
                <c:pt idx="134">
                  <c:v>0.62671621911512443</c:v>
                </c:pt>
                <c:pt idx="135">
                  <c:v>0.81699713701983601</c:v>
                </c:pt>
                <c:pt idx="136">
                  <c:v>1.0918552960240597</c:v>
                </c:pt>
                <c:pt idx="137">
                  <c:v>1.4305441399167462</c:v>
                </c:pt>
                <c:pt idx="138">
                  <c:v>1.8799228526815184</c:v>
                </c:pt>
                <c:pt idx="139">
                  <c:v>2.306772609708065</c:v>
                </c:pt>
                <c:pt idx="140">
                  <c:v>2.642951409650748</c:v>
                </c:pt>
                <c:pt idx="141">
                  <c:v>2.7366756317421777</c:v>
                </c:pt>
                <c:pt idx="142">
                  <c:v>2.8339413307666641</c:v>
                </c:pt>
                <c:pt idx="143">
                  <c:v>2.759849291310565</c:v>
                </c:pt>
                <c:pt idx="144">
                  <c:v>2.6101017755097935</c:v>
                </c:pt>
                <c:pt idx="145">
                  <c:v>2.5561320639809155</c:v>
                </c:pt>
                <c:pt idx="146">
                  <c:v>2.358458090662678</c:v>
                </c:pt>
                <c:pt idx="147">
                  <c:v>2.176027328219944</c:v>
                </c:pt>
                <c:pt idx="148">
                  <c:v>1.9232436157868589</c:v>
                </c:pt>
                <c:pt idx="149">
                  <c:v>1.4923695332400138</c:v>
                </c:pt>
                <c:pt idx="150">
                  <c:v>0.94890868937678463</c:v>
                </c:pt>
                <c:pt idx="151">
                  <c:v>0.55307080794312147</c:v>
                </c:pt>
                <c:pt idx="152">
                  <c:v>0.37136028218654726</c:v>
                </c:pt>
                <c:pt idx="153">
                  <c:v>0.30137243792439045</c:v>
                </c:pt>
                <c:pt idx="154">
                  <c:v>0.30925404970840853</c:v>
                </c:pt>
                <c:pt idx="155">
                  <c:v>0.22798136078613074</c:v>
                </c:pt>
                <c:pt idx="156">
                  <c:v>0.14977103948557641</c:v>
                </c:pt>
                <c:pt idx="157">
                  <c:v>0.14437001614917772</c:v>
                </c:pt>
                <c:pt idx="158">
                  <c:v>0.1354325489588051</c:v>
                </c:pt>
                <c:pt idx="159">
                  <c:v>-4.0231939436744149E-2</c:v>
                </c:pt>
                <c:pt idx="160">
                  <c:v>-0.1009811308832162</c:v>
                </c:pt>
                <c:pt idx="161">
                  <c:v>-0.34357137704338991</c:v>
                </c:pt>
                <c:pt idx="162">
                  <c:v>-0.614661876265301</c:v>
                </c:pt>
                <c:pt idx="163">
                  <c:v>-0.76464708529428627</c:v>
                </c:pt>
                <c:pt idx="164">
                  <c:v>-0.96889637542801743</c:v>
                </c:pt>
                <c:pt idx="165">
                  <c:v>-0.96832064650129213</c:v>
                </c:pt>
                <c:pt idx="166">
                  <c:v>-0.9559476374328465</c:v>
                </c:pt>
                <c:pt idx="167">
                  <c:v>-0.88308608160473823</c:v>
                </c:pt>
                <c:pt idx="168">
                  <c:v>-0.95248503328866096</c:v>
                </c:pt>
                <c:pt idx="169">
                  <c:v>-0.95149339718302717</c:v>
                </c:pt>
                <c:pt idx="170">
                  <c:v>-0.93057316817265179</c:v>
                </c:pt>
                <c:pt idx="171">
                  <c:v>-0.95957608997970711</c:v>
                </c:pt>
                <c:pt idx="172">
                  <c:v>-0.8982190902974988</c:v>
                </c:pt>
                <c:pt idx="173">
                  <c:v>-0.86316930175236617</c:v>
                </c:pt>
                <c:pt idx="174">
                  <c:v>-0.88808725889396822</c:v>
                </c:pt>
                <c:pt idx="175">
                  <c:v>-0.69310837804815528</c:v>
                </c:pt>
                <c:pt idx="176">
                  <c:v>-0.5599545643822158</c:v>
                </c:pt>
                <c:pt idx="177">
                  <c:v>-0.53173976106426513</c:v>
                </c:pt>
                <c:pt idx="178">
                  <c:v>-0.49719994294512992</c:v>
                </c:pt>
                <c:pt idx="179">
                  <c:v>-0.42754484157806899</c:v>
                </c:pt>
                <c:pt idx="180">
                  <c:v>-0.46116614278144913</c:v>
                </c:pt>
                <c:pt idx="181">
                  <c:v>-0.30121577011551132</c:v>
                </c:pt>
                <c:pt idx="182">
                  <c:v>-0.38414937894073847</c:v>
                </c:pt>
                <c:pt idx="183">
                  <c:v>-0.3657988968537032</c:v>
                </c:pt>
                <c:pt idx="184">
                  <c:v>-0.29291043511349174</c:v>
                </c:pt>
                <c:pt idx="185">
                  <c:v>-0.19380580922488466</c:v>
                </c:pt>
                <c:pt idx="186">
                  <c:v>-0.1540140370630339</c:v>
                </c:pt>
                <c:pt idx="187">
                  <c:v>-4.1774366854718478E-4</c:v>
                </c:pt>
                <c:pt idx="188">
                  <c:v>-4.4162046705605633E-2</c:v>
                </c:pt>
                <c:pt idx="189">
                  <c:v>-8.311614359206225E-2</c:v>
                </c:pt>
                <c:pt idx="190">
                  <c:v>-6.6580875793920996E-2</c:v>
                </c:pt>
                <c:pt idx="191">
                  <c:v>-4.3683680149147995E-3</c:v>
                </c:pt>
                <c:pt idx="192">
                  <c:v>2.4012483684747392E-2</c:v>
                </c:pt>
                <c:pt idx="193">
                  <c:v>2.9920767635638928E-2</c:v>
                </c:pt>
                <c:pt idx="194">
                  <c:v>6.1360365249335358E-2</c:v>
                </c:pt>
                <c:pt idx="195">
                  <c:v>-0.10889352313469709</c:v>
                </c:pt>
                <c:pt idx="196">
                  <c:v>-8.7951139070491915E-2</c:v>
                </c:pt>
                <c:pt idx="197">
                  <c:v>8.9481896088564758E-2</c:v>
                </c:pt>
                <c:pt idx="198">
                  <c:v>0.30790736721459305</c:v>
                </c:pt>
                <c:pt idx="199">
                  <c:v>0.47299699198924483</c:v>
                </c:pt>
                <c:pt idx="200">
                  <c:v>0.70247722804707691</c:v>
                </c:pt>
                <c:pt idx="201">
                  <c:v>0.80470470435682351</c:v>
                </c:pt>
                <c:pt idx="202">
                  <c:v>0.76602133844402975</c:v>
                </c:pt>
                <c:pt idx="203">
                  <c:v>0.60769387778067641</c:v>
                </c:pt>
                <c:pt idx="204">
                  <c:v>0.219529574776203</c:v>
                </c:pt>
                <c:pt idx="205">
                  <c:v>-0.1862769489026668</c:v>
                </c:pt>
                <c:pt idx="206">
                  <c:v>-0.35778969852640324</c:v>
                </c:pt>
                <c:pt idx="207">
                  <c:v>-0.25149496748068956</c:v>
                </c:pt>
                <c:pt idx="208">
                  <c:v>-5.1953777424933296E-2</c:v>
                </c:pt>
                <c:pt idx="209">
                  <c:v>0.27044118614835205</c:v>
                </c:pt>
                <c:pt idx="210">
                  <c:v>0.42391523937701808</c:v>
                </c:pt>
                <c:pt idx="211">
                  <c:v>0.21862053162365783</c:v>
                </c:pt>
                <c:pt idx="212">
                  <c:v>0.2593100951624398</c:v>
                </c:pt>
                <c:pt idx="213">
                  <c:v>5.2398444788699872E-2</c:v>
                </c:pt>
                <c:pt idx="214">
                  <c:v>7.8278616344259061E-2</c:v>
                </c:pt>
                <c:pt idx="215">
                  <c:v>0.10378900519399818</c:v>
                </c:pt>
                <c:pt idx="216">
                  <c:v>7.5866653231799822E-2</c:v>
                </c:pt>
              </c:numCache>
            </c:numRef>
          </c:val>
          <c:smooth val="0"/>
          <c:extLst>
            <c:ext xmlns:c16="http://schemas.microsoft.com/office/drawing/2014/chart" uri="{C3380CC4-5D6E-409C-BE32-E72D297353CC}">
              <c16:uniqueId val="{00000001-8D57-482B-9342-DA807527114C}"/>
            </c:ext>
          </c:extLst>
        </c:ser>
        <c:ser>
          <c:idx val="2"/>
          <c:order val="2"/>
          <c:tx>
            <c:strRef>
              <c:f>'Finansiel cykel (UOC)'!$D$6</c:f>
              <c:strCache>
                <c:ptCount val="1"/>
                <c:pt idx="0">
                  <c:v>Kreditcykel (UOC)</c:v>
                </c:pt>
              </c:strCache>
            </c:strRef>
          </c:tx>
          <c:marker>
            <c:symbol val="none"/>
          </c:marker>
          <c:cat>
            <c:numRef>
              <c:f>'Finansiel cykel (UOC)'!$A$7:$A$223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'Finansiel cykel (UOC)'!$D$7:$D$223</c:f>
              <c:numCache>
                <c:formatCode>0.00</c:formatCode>
                <c:ptCount val="217"/>
                <c:pt idx="0">
                  <c:v>5.7850660217495332E-2</c:v>
                </c:pt>
                <c:pt idx="1">
                  <c:v>-5.2238650652107907E-2</c:v>
                </c:pt>
                <c:pt idx="2">
                  <c:v>-1.1868176678523855E-2</c:v>
                </c:pt>
                <c:pt idx="3">
                  <c:v>1.7654958452672519E-2</c:v>
                </c:pt>
                <c:pt idx="4">
                  <c:v>9.305666473011423E-2</c:v>
                </c:pt>
                <c:pt idx="5">
                  <c:v>0.24616530455501934</c:v>
                </c:pt>
                <c:pt idx="6">
                  <c:v>0.54331276104542181</c:v>
                </c:pt>
                <c:pt idx="7">
                  <c:v>0.76299185088472821</c:v>
                </c:pt>
                <c:pt idx="8">
                  <c:v>0.82798309891837285</c:v>
                </c:pt>
                <c:pt idx="9">
                  <c:v>1.1740098110409787</c:v>
                </c:pt>
                <c:pt idx="10">
                  <c:v>1.0933343058258667</c:v>
                </c:pt>
                <c:pt idx="11">
                  <c:v>1.3366738583463338</c:v>
                </c:pt>
                <c:pt idx="12">
                  <c:v>1.1359179677680613</c:v>
                </c:pt>
                <c:pt idx="13">
                  <c:v>1.0695213416937746</c:v>
                </c:pt>
                <c:pt idx="14">
                  <c:v>0.74287537747620258</c:v>
                </c:pt>
                <c:pt idx="15">
                  <c:v>0.76665117220249546</c:v>
                </c:pt>
                <c:pt idx="16">
                  <c:v>0.60603602146187918</c:v>
                </c:pt>
                <c:pt idx="17">
                  <c:v>0.67720024263212564</c:v>
                </c:pt>
                <c:pt idx="18">
                  <c:v>0.89209202498485407</c:v>
                </c:pt>
                <c:pt idx="19">
                  <c:v>0.72945042227138546</c:v>
                </c:pt>
                <c:pt idx="20">
                  <c:v>0.72288335548140148</c:v>
                </c:pt>
                <c:pt idx="21">
                  <c:v>1.0130398336916873</c:v>
                </c:pt>
                <c:pt idx="22">
                  <c:v>0.84507932572925715</c:v>
                </c:pt>
                <c:pt idx="23">
                  <c:v>1.1149721417711751</c:v>
                </c:pt>
                <c:pt idx="24">
                  <c:v>0.90802561939051085</c:v>
                </c:pt>
                <c:pt idx="25">
                  <c:v>0.83514154651044215</c:v>
                </c:pt>
                <c:pt idx="26">
                  <c:v>0.80390993695827717</c:v>
                </c:pt>
                <c:pt idx="27">
                  <c:v>0.85321681079407552</c:v>
                </c:pt>
                <c:pt idx="28">
                  <c:v>0.847884115312596</c:v>
                </c:pt>
                <c:pt idx="29">
                  <c:v>0.91144958695109579</c:v>
                </c:pt>
                <c:pt idx="30">
                  <c:v>1.1145534391167891</c:v>
                </c:pt>
                <c:pt idx="31">
                  <c:v>1.2272276027535376</c:v>
                </c:pt>
                <c:pt idx="32">
                  <c:v>1.4203706046946563</c:v>
                </c:pt>
                <c:pt idx="33">
                  <c:v>1.4088297149727209</c:v>
                </c:pt>
                <c:pt idx="34">
                  <c:v>1.2653426666499501</c:v>
                </c:pt>
                <c:pt idx="35">
                  <c:v>1.3088332112455141</c:v>
                </c:pt>
                <c:pt idx="36">
                  <c:v>1.2157942293017061</c:v>
                </c:pt>
                <c:pt idx="37">
                  <c:v>1.2958436206450177</c:v>
                </c:pt>
                <c:pt idx="38">
                  <c:v>1.1657740787517172</c:v>
                </c:pt>
                <c:pt idx="39">
                  <c:v>-1.0522087176960466</c:v>
                </c:pt>
                <c:pt idx="40">
                  <c:v>-1.1020676573583639</c:v>
                </c:pt>
                <c:pt idx="41">
                  <c:v>-1.3096049223752424</c:v>
                </c:pt>
                <c:pt idx="42">
                  <c:v>-1.4820064596594502</c:v>
                </c:pt>
                <c:pt idx="43">
                  <c:v>-1.5517727077652264</c:v>
                </c:pt>
                <c:pt idx="44">
                  <c:v>-1.6697690184710001</c:v>
                </c:pt>
                <c:pt idx="45">
                  <c:v>-1.9163896546113697</c:v>
                </c:pt>
                <c:pt idx="46">
                  <c:v>-2.0258486961803821</c:v>
                </c:pt>
                <c:pt idx="47">
                  <c:v>-2.1200764756708748</c:v>
                </c:pt>
                <c:pt idx="48">
                  <c:v>-1.8874934878777898</c:v>
                </c:pt>
                <c:pt idx="49">
                  <c:v>-2.0078588901503061</c:v>
                </c:pt>
                <c:pt idx="50">
                  <c:v>-1.8783731995855784</c:v>
                </c:pt>
                <c:pt idx="51">
                  <c:v>-1.7448071505702505</c:v>
                </c:pt>
                <c:pt idx="52">
                  <c:v>-1.3651882601492555</c:v>
                </c:pt>
                <c:pt idx="53">
                  <c:v>-1.4041099294911481</c:v>
                </c:pt>
                <c:pt idx="54">
                  <c:v>-1.1978207404941095</c:v>
                </c:pt>
                <c:pt idx="55">
                  <c:v>-1.1026951700799741</c:v>
                </c:pt>
                <c:pt idx="56">
                  <c:v>-0.73328953890407378</c:v>
                </c:pt>
                <c:pt idx="57">
                  <c:v>-0.80800771523020898</c:v>
                </c:pt>
                <c:pt idx="58">
                  <c:v>0.20829622362225572</c:v>
                </c:pt>
                <c:pt idx="59">
                  <c:v>0.51074641862879844</c:v>
                </c:pt>
                <c:pt idx="60">
                  <c:v>0.94989605100364249</c:v>
                </c:pt>
                <c:pt idx="61">
                  <c:v>1.1771004073800362</c:v>
                </c:pt>
                <c:pt idx="62">
                  <c:v>1.5350244666859194</c:v>
                </c:pt>
                <c:pt idx="63">
                  <c:v>1.2426877787871313</c:v>
                </c:pt>
                <c:pt idx="64">
                  <c:v>1.2250052736140973</c:v>
                </c:pt>
                <c:pt idx="65">
                  <c:v>1.2460773097389652</c:v>
                </c:pt>
                <c:pt idx="66">
                  <c:v>1.3551992072215699</c:v>
                </c:pt>
                <c:pt idx="67">
                  <c:v>1.3663195397848984</c:v>
                </c:pt>
                <c:pt idx="68">
                  <c:v>1.2666776177692309</c:v>
                </c:pt>
                <c:pt idx="69">
                  <c:v>1.1097476176524341</c:v>
                </c:pt>
                <c:pt idx="70">
                  <c:v>1.2471711516738491</c:v>
                </c:pt>
                <c:pt idx="71">
                  <c:v>1.0356701975707698</c:v>
                </c:pt>
                <c:pt idx="72">
                  <c:v>0.85360367359915579</c:v>
                </c:pt>
                <c:pt idx="73">
                  <c:v>0.5829091004624668</c:v>
                </c:pt>
                <c:pt idx="74">
                  <c:v>0.74369892384162073</c:v>
                </c:pt>
                <c:pt idx="75">
                  <c:v>0.70730045506933403</c:v>
                </c:pt>
                <c:pt idx="76">
                  <c:v>0.66781046988973125</c:v>
                </c:pt>
                <c:pt idx="77">
                  <c:v>0.44149086625214079</c:v>
                </c:pt>
                <c:pt idx="78">
                  <c:v>0.44387751623681093</c:v>
                </c:pt>
                <c:pt idx="79">
                  <c:v>0.33714746098745735</c:v>
                </c:pt>
                <c:pt idx="80">
                  <c:v>0.4503711295383197</c:v>
                </c:pt>
                <c:pt idx="81">
                  <c:v>0.18892421458407102</c:v>
                </c:pt>
                <c:pt idx="82">
                  <c:v>0.31536529396382423</c:v>
                </c:pt>
                <c:pt idx="83">
                  <c:v>-3.0943210239098386E-2</c:v>
                </c:pt>
                <c:pt idx="84">
                  <c:v>-0.31810180496051782</c:v>
                </c:pt>
                <c:pt idx="85">
                  <c:v>-0.39382848043171742</c:v>
                </c:pt>
                <c:pt idx="86">
                  <c:v>-0.69057951084446056</c:v>
                </c:pt>
                <c:pt idx="87">
                  <c:v>-0.92189034845012319</c:v>
                </c:pt>
                <c:pt idx="88">
                  <c:v>-1.0473875120512504</c:v>
                </c:pt>
                <c:pt idx="89">
                  <c:v>-1.2376206754032473</c:v>
                </c:pt>
                <c:pt idx="90">
                  <c:v>-1.2748043919677965</c:v>
                </c:pt>
                <c:pt idx="91">
                  <c:v>-1.2347492636553137</c:v>
                </c:pt>
                <c:pt idx="92">
                  <c:v>-1.3861994736269831</c:v>
                </c:pt>
                <c:pt idx="93">
                  <c:v>-1.6041101482105815</c:v>
                </c:pt>
                <c:pt idx="94">
                  <c:v>-1.7942448325566591</c:v>
                </c:pt>
                <c:pt idx="95">
                  <c:v>-1.8250691448495304</c:v>
                </c:pt>
                <c:pt idx="96">
                  <c:v>-1.8464920586169524</c:v>
                </c:pt>
                <c:pt idx="97">
                  <c:v>-1.8125964636717329</c:v>
                </c:pt>
                <c:pt idx="98">
                  <c:v>-1.7198165043113327</c:v>
                </c:pt>
                <c:pt idx="99">
                  <c:v>-1.654545188733888</c:v>
                </c:pt>
                <c:pt idx="100">
                  <c:v>-1.5914509874817027</c:v>
                </c:pt>
                <c:pt idx="101">
                  <c:v>-1.6043744446943708</c:v>
                </c:pt>
                <c:pt idx="102">
                  <c:v>-1.6174826313045967</c:v>
                </c:pt>
                <c:pt idx="103">
                  <c:v>-1.5006193957651401</c:v>
                </c:pt>
                <c:pt idx="104">
                  <c:v>-1.3654816771248166</c:v>
                </c:pt>
                <c:pt idx="105">
                  <c:v>-1.2320439575670683</c:v>
                </c:pt>
                <c:pt idx="106">
                  <c:v>-1.2911826072272137</c:v>
                </c:pt>
                <c:pt idx="107">
                  <c:v>-0.95457980906258733</c:v>
                </c:pt>
                <c:pt idx="108">
                  <c:v>-0.71723233639654438</c:v>
                </c:pt>
                <c:pt idx="109">
                  <c:v>-0.56124284660000689</c:v>
                </c:pt>
                <c:pt idx="110">
                  <c:v>-0.5223629499009792</c:v>
                </c:pt>
                <c:pt idx="111">
                  <c:v>-0.29752723421624788</c:v>
                </c:pt>
                <c:pt idx="112">
                  <c:v>-0.18801232863361397</c:v>
                </c:pt>
                <c:pt idx="113">
                  <c:v>-0.2358276433446099</c:v>
                </c:pt>
                <c:pt idx="114">
                  <c:v>-0.30782993961323957</c:v>
                </c:pt>
                <c:pt idx="115">
                  <c:v>-0.31224031133492836</c:v>
                </c:pt>
                <c:pt idx="116">
                  <c:v>-0.33164266070546106</c:v>
                </c:pt>
                <c:pt idx="117">
                  <c:v>-0.25062895293253418</c:v>
                </c:pt>
                <c:pt idx="118">
                  <c:v>-0.47335282653551908</c:v>
                </c:pt>
                <c:pt idx="119">
                  <c:v>-0.28158864113369914</c:v>
                </c:pt>
                <c:pt idx="120">
                  <c:v>-0.28963433433920177</c:v>
                </c:pt>
                <c:pt idx="121">
                  <c:v>-0.28962395929174195</c:v>
                </c:pt>
                <c:pt idx="122">
                  <c:v>-0.20944454646305188</c:v>
                </c:pt>
                <c:pt idx="123">
                  <c:v>-0.29785280870454972</c:v>
                </c:pt>
                <c:pt idx="124">
                  <c:v>-0.37554429910983267</c:v>
                </c:pt>
                <c:pt idx="125">
                  <c:v>-0.37115044130407271</c:v>
                </c:pt>
                <c:pt idx="126">
                  <c:v>-0.48699413790691048</c:v>
                </c:pt>
                <c:pt idx="127">
                  <c:v>-0.34857380760419526</c:v>
                </c:pt>
                <c:pt idx="128">
                  <c:v>-0.34188712001630822</c:v>
                </c:pt>
                <c:pt idx="129">
                  <c:v>-0.45974870936525264</c:v>
                </c:pt>
                <c:pt idx="130">
                  <c:v>-0.40192999853818118</c:v>
                </c:pt>
                <c:pt idx="131">
                  <c:v>-0.38602563145518426</c:v>
                </c:pt>
                <c:pt idx="132">
                  <c:v>-0.20783486884582811</c:v>
                </c:pt>
                <c:pt idx="133">
                  <c:v>-0.33861528921957584</c:v>
                </c:pt>
                <c:pt idx="134">
                  <c:v>-0.28807161561971234</c:v>
                </c:pt>
                <c:pt idx="135">
                  <c:v>-0.11288291510842</c:v>
                </c:pt>
                <c:pt idx="136">
                  <c:v>0.15061644634638155</c:v>
                </c:pt>
                <c:pt idx="137">
                  <c:v>0.22991077571219951</c:v>
                </c:pt>
                <c:pt idx="138">
                  <c:v>0.50789456127031607</c:v>
                </c:pt>
                <c:pt idx="139">
                  <c:v>0.71902338197953775</c:v>
                </c:pt>
                <c:pt idx="140">
                  <c:v>1.0827687508903956</c:v>
                </c:pt>
                <c:pt idx="141">
                  <c:v>1.2076593422300919</c:v>
                </c:pt>
                <c:pt idx="142">
                  <c:v>1.5952943754236986</c:v>
                </c:pt>
                <c:pt idx="143">
                  <c:v>1.6356135754316028</c:v>
                </c:pt>
                <c:pt idx="144">
                  <c:v>1.8264014479447372</c:v>
                </c:pt>
                <c:pt idx="145">
                  <c:v>1.9808273735835913</c:v>
                </c:pt>
                <c:pt idx="146">
                  <c:v>2.1244218756621085</c:v>
                </c:pt>
                <c:pt idx="147">
                  <c:v>2.124757735370205</c:v>
                </c:pt>
                <c:pt idx="148">
                  <c:v>2.0572369832332154</c:v>
                </c:pt>
                <c:pt idx="149">
                  <c:v>1.873849089835897</c:v>
                </c:pt>
                <c:pt idx="150">
                  <c:v>1.914215703613829</c:v>
                </c:pt>
                <c:pt idx="151">
                  <c:v>1.9004378842306064</c:v>
                </c:pt>
                <c:pt idx="152">
                  <c:v>1.761097639891601</c:v>
                </c:pt>
                <c:pt idx="153">
                  <c:v>1.465271500323259</c:v>
                </c:pt>
                <c:pt idx="154">
                  <c:v>1.3946821774691205</c:v>
                </c:pt>
                <c:pt idx="155">
                  <c:v>1.1529682850839005</c:v>
                </c:pt>
                <c:pt idx="156">
                  <c:v>0.99117233500778779</c:v>
                </c:pt>
                <c:pt idx="157">
                  <c:v>0.86853140873641543</c:v>
                </c:pt>
                <c:pt idx="158">
                  <c:v>0.72252595423529931</c:v>
                </c:pt>
                <c:pt idx="159">
                  <c:v>0.58645505584778135</c:v>
                </c:pt>
                <c:pt idx="160">
                  <c:v>0.55010400171606644</c:v>
                </c:pt>
                <c:pt idx="161">
                  <c:v>0.4332720078283181</c:v>
                </c:pt>
                <c:pt idx="162">
                  <c:v>0.27589304011507904</c:v>
                </c:pt>
                <c:pt idx="163">
                  <c:v>0.12589902984417634</c:v>
                </c:pt>
                <c:pt idx="164">
                  <c:v>-5.6724703796806226E-2</c:v>
                </c:pt>
                <c:pt idx="165">
                  <c:v>-0.24097906136724795</c:v>
                </c:pt>
                <c:pt idx="166">
                  <c:v>-0.3777949394086168</c:v>
                </c:pt>
                <c:pt idx="167">
                  <c:v>-0.36478534954936503</c:v>
                </c:pt>
                <c:pt idx="168">
                  <c:v>-0.48305298164814792</c:v>
                </c:pt>
                <c:pt idx="169">
                  <c:v>-0.51983178771646044</c:v>
                </c:pt>
                <c:pt idx="170">
                  <c:v>-0.62204022087137301</c:v>
                </c:pt>
                <c:pt idx="171">
                  <c:v>-0.68740219868964358</c:v>
                </c:pt>
                <c:pt idx="172">
                  <c:v>-0.75624153859023779</c:v>
                </c:pt>
                <c:pt idx="173">
                  <c:v>-0.69926622391313498</c:v>
                </c:pt>
                <c:pt idx="174">
                  <c:v>-0.83386377013181656</c:v>
                </c:pt>
                <c:pt idx="175">
                  <c:v>-0.78488279253527471</c:v>
                </c:pt>
                <c:pt idx="176">
                  <c:v>-0.71225280055770945</c:v>
                </c:pt>
                <c:pt idx="177">
                  <c:v>-0.73128368650470743</c:v>
                </c:pt>
                <c:pt idx="178">
                  <c:v>-0.78560527392052681</c:v>
                </c:pt>
                <c:pt idx="179">
                  <c:v>-0.69514170157261257</c:v>
                </c:pt>
                <c:pt idx="180">
                  <c:v>-0.66686878025853269</c:v>
                </c:pt>
                <c:pt idx="181">
                  <c:v>-0.57054555320968781</c:v>
                </c:pt>
                <c:pt idx="182">
                  <c:v>-0.69691771693099847</c:v>
                </c:pt>
                <c:pt idx="183">
                  <c:v>-0.56463454707052452</c:v>
                </c:pt>
                <c:pt idx="184">
                  <c:v>-0.57513698682155423</c:v>
                </c:pt>
                <c:pt idx="185">
                  <c:v>-0.48381299615840845</c:v>
                </c:pt>
                <c:pt idx="186">
                  <c:v>-0.53363035485251753</c:v>
                </c:pt>
                <c:pt idx="187">
                  <c:v>-0.30867732985578333</c:v>
                </c:pt>
                <c:pt idx="188">
                  <c:v>-0.33871045508820258</c:v>
                </c:pt>
                <c:pt idx="189">
                  <c:v>-0.38342573152051213</c:v>
                </c:pt>
                <c:pt idx="190">
                  <c:v>-0.36631324425612422</c:v>
                </c:pt>
                <c:pt idx="191">
                  <c:v>-0.19604792281221237</c:v>
                </c:pt>
                <c:pt idx="192">
                  <c:v>-0.19125258410981549</c:v>
                </c:pt>
                <c:pt idx="193">
                  <c:v>-0.15168900718772774</c:v>
                </c:pt>
                <c:pt idx="194">
                  <c:v>-9.2495674135376668E-2</c:v>
                </c:pt>
                <c:pt idx="195">
                  <c:v>-0.19842882251535959</c:v>
                </c:pt>
                <c:pt idx="196">
                  <c:v>-0.2292626998952067</c:v>
                </c:pt>
                <c:pt idx="197">
                  <c:v>-0.25959918641398405</c:v>
                </c:pt>
                <c:pt idx="198">
                  <c:v>-0.29463497714645009</c:v>
                </c:pt>
                <c:pt idx="199">
                  <c:v>-0.31106548234137749</c:v>
                </c:pt>
                <c:pt idx="200">
                  <c:v>-0.10097007503009982</c:v>
                </c:pt>
                <c:pt idx="201">
                  <c:v>3.9608824756399576E-2</c:v>
                </c:pt>
                <c:pt idx="202">
                  <c:v>1.5199609440181151E-2</c:v>
                </c:pt>
                <c:pt idx="203">
                  <c:v>-0.1439791342398736</c:v>
                </c:pt>
                <c:pt idx="204">
                  <c:v>-0.58434995622015307</c:v>
                </c:pt>
                <c:pt idx="205">
                  <c:v>-0.83634070973768737</c:v>
                </c:pt>
                <c:pt idx="206">
                  <c:v>-0.72704491476106803</c:v>
                </c:pt>
                <c:pt idx="207">
                  <c:v>-0.26820755721056055</c:v>
                </c:pt>
                <c:pt idx="208">
                  <c:v>2.9591853048170344E-2</c:v>
                </c:pt>
                <c:pt idx="209">
                  <c:v>0.37163156298252037</c:v>
                </c:pt>
                <c:pt idx="210">
                  <c:v>0.49078618161707316</c:v>
                </c:pt>
                <c:pt idx="211">
                  <c:v>0.22509941799500668</c:v>
                </c:pt>
                <c:pt idx="212">
                  <c:v>0.28304719677725243</c:v>
                </c:pt>
                <c:pt idx="213">
                  <c:v>5.2717858183055098E-2</c:v>
                </c:pt>
                <c:pt idx="214">
                  <c:v>0.10235478592192146</c:v>
                </c:pt>
                <c:pt idx="215">
                  <c:v>0.18623774163780218</c:v>
                </c:pt>
                <c:pt idx="216">
                  <c:v>0.17003990524779958</c:v>
                </c:pt>
              </c:numCache>
            </c:numRef>
          </c:val>
          <c:smooth val="0"/>
          <c:extLst>
            <c:ext xmlns:c16="http://schemas.microsoft.com/office/drawing/2014/chart" uri="{C3380CC4-5D6E-409C-BE32-E72D297353CC}">
              <c16:uniqueId val="{00000002-8D57-482B-9342-DA807527114C}"/>
            </c:ext>
          </c:extLst>
        </c:ser>
        <c:dLbls>
          <c:showLegendKey val="0"/>
          <c:showVal val="0"/>
          <c:showCatName val="0"/>
          <c:showSerName val="0"/>
          <c:showPercent val="0"/>
          <c:showBubbleSize val="0"/>
        </c:dLbls>
        <c:smooth val="0"/>
        <c:axId val="707107840"/>
        <c:axId val="707117824"/>
      </c:lineChart>
      <c:dateAx>
        <c:axId val="707107840"/>
        <c:scaling>
          <c:orientation val="minMax"/>
          <c:max val="45838"/>
          <c:min val="29221"/>
        </c:scaling>
        <c:delete val="0"/>
        <c:axPos val="b"/>
        <c:numFmt formatCode="yyyy" sourceLinked="0"/>
        <c:majorTickMark val="out"/>
        <c:minorTickMark val="out"/>
        <c:tickLblPos val="nextTo"/>
        <c:crossAx val="707117824"/>
        <c:crossesAt val="-50"/>
        <c:auto val="1"/>
        <c:lblOffset val="100"/>
        <c:baseTimeUnit val="months"/>
        <c:majorUnit val="36"/>
        <c:majorTimeUnit val="months"/>
        <c:minorUnit val="12"/>
        <c:minorTimeUnit val="months"/>
      </c:dateAx>
      <c:valAx>
        <c:axId val="707117824"/>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7107840"/>
        <c:crosses val="autoZero"/>
        <c:crossBetween val="between"/>
      </c:valAx>
    </c:plotArea>
    <c:legend>
      <c:legendPos val="r"/>
      <c:layout>
        <c:manualLayout>
          <c:xMode val="edge"/>
          <c:yMode val="edge"/>
          <c:x val="8.0734663935509471E-4"/>
          <c:y val="0.93474353682012623"/>
          <c:w val="0.57867431186486307"/>
          <c:h val="6.525652609943302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'Finansiel cykel (BP)'!$B$6</c:f>
              <c:strCache>
                <c:ptCount val="1"/>
                <c:pt idx="0">
                  <c:v>Finansiel Cykel (BP)</c:v>
                </c:pt>
              </c:strCache>
            </c:strRef>
          </c:tx>
          <c:marker>
            <c:symbol val="none"/>
          </c:marker>
          <c:cat>
            <c:numRef>
              <c:f>'Finansiel cykel (BP)'!$A$7:$A$223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'Finansiel cykel (BP)'!$B$7:$B$223</c:f>
              <c:numCache>
                <c:formatCode>0.00</c:formatCode>
                <c:ptCount val="217"/>
                <c:pt idx="0">
                  <c:v>-0.14339945590156478</c:v>
                </c:pt>
                <c:pt idx="1">
                  <c:v>-0.14879515556248421</c:v>
                </c:pt>
                <c:pt idx="2">
                  <c:v>-0.1510454824817411</c:v>
                </c:pt>
                <c:pt idx="3">
                  <c:v>-0.14905208215616411</c:v>
                </c:pt>
                <c:pt idx="4">
                  <c:v>-0.14175565190763148</c:v>
                </c:pt>
                <c:pt idx="5">
                  <c:v>-0.12818049927121025</c:v>
                </c:pt>
                <c:pt idx="6">
                  <c:v>-0.10747916768233776</c:v>
                </c:pt>
                <c:pt idx="7">
                  <c:v>-7.8975598154011978E-2</c:v>
                </c:pt>
                <c:pt idx="8">
                  <c:v>-4.2205274747644905E-2</c:v>
                </c:pt>
                <c:pt idx="9">
                  <c:v>3.049168561837387E-3</c:v>
                </c:pt>
                <c:pt idx="10">
                  <c:v>5.6728320840527396E-2</c:v>
                </c:pt>
                <c:pt idx="11">
                  <c:v>0.11847365657091835</c:v>
                </c:pt>
                <c:pt idx="12">
                  <c:v>0.18761361764680604</c:v>
                </c:pt>
                <c:pt idx="13">
                  <c:v>0.26315902226216809</c:v>
                </c:pt>
                <c:pt idx="14">
                  <c:v>0.34380844732335475</c:v>
                </c:pt>
                <c:pt idx="15">
                  <c:v>0.42796393983170333</c:v>
                </c:pt>
                <c:pt idx="16">
                  <c:v>0.51375709932896307</c:v>
                </c:pt>
                <c:pt idx="17">
                  <c:v>0.59908524728071344</c:v>
                </c:pt>
                <c:pt idx="18">
                  <c:v>0.6816570701641349</c:v>
                </c:pt>
                <c:pt idx="19">
                  <c:v>0.75904680136170766</c:v>
                </c:pt>
                <c:pt idx="20">
                  <c:v>0.82875570311333635</c:v>
                </c:pt>
                <c:pt idx="21">
                  <c:v>0.88827933383071589</c:v>
                </c:pt>
                <c:pt idx="22">
                  <c:v>0.93517884749239222</c:v>
                </c:pt>
                <c:pt idx="23">
                  <c:v>0.9671543791527426</c:v>
                </c:pt>
                <c:pt idx="24">
                  <c:v>0.98211843112512598</c:v>
                </c:pt>
                <c:pt idx="25">
                  <c:v>0.97826709397441058</c:v>
                </c:pt>
                <c:pt idx="26">
                  <c:v>0.95414691921918027</c:v>
                </c:pt>
                <c:pt idx="27">
                  <c:v>0.90871530888294916</c:v>
                </c:pt>
                <c:pt idx="28">
                  <c:v>0.84139240106125457</c:v>
                </c:pt>
                <c:pt idx="29">
                  <c:v>0.75210260878346213</c:v>
                </c:pt>
                <c:pt idx="30">
                  <c:v>0.64130420793393306</c:v>
                </c:pt>
                <c:pt idx="31">
                  <c:v>0.51000566321352869</c:v>
                </c:pt>
                <c:pt idx="32">
                  <c:v>0.35976772163254578</c:v>
                </c:pt>
                <c:pt idx="33">
                  <c:v>0.19269068179185775</c:v>
                </c:pt>
                <c:pt idx="34">
                  <c:v>1.1386653839519478E-2</c:v>
                </c:pt>
                <c:pt idx="35">
                  <c:v>-0.18106295196293501</c:v>
                </c:pt>
                <c:pt idx="36">
                  <c:v>-0.38116404284552835</c:v>
                </c:pt>
                <c:pt idx="37">
                  <c:v>-0.58507948311094915</c:v>
                </c:pt>
                <c:pt idx="38">
                  <c:v>-0.78871027337115995</c:v>
                </c:pt>
                <c:pt idx="39">
                  <c:v>-0.98778642200030053</c:v>
                </c:pt>
                <c:pt idx="40">
                  <c:v>-1.1779653406483692</c:v>
                </c:pt>
                <c:pt idx="41">
                  <c:v>-1.3549353296269087</c:v>
                </c:pt>
                <c:pt idx="42">
                  <c:v>-1.5145215164640291</c:v>
                </c:pt>
                <c:pt idx="43">
                  <c:v>-1.6527914790388119</c:v>
                </c:pt>
                <c:pt idx="44">
                  <c:v>-1.7661577285837802</c:v>
                </c:pt>
                <c:pt idx="45">
                  <c:v>-1.8514742504762329</c:v>
                </c:pt>
                <c:pt idx="46">
                  <c:v>-1.9061244028468765</c:v>
                </c:pt>
                <c:pt idx="47">
                  <c:v>-1.9280976530153802</c:v>
                </c:pt>
                <c:pt idx="48">
                  <c:v>-1.9160528857174604</c:v>
                </c:pt>
                <c:pt idx="49">
                  <c:v>-1.8693663388985031</c:v>
                </c:pt>
                <c:pt idx="50">
                  <c:v>-1.788162604338424</c:v>
                </c:pt>
                <c:pt idx="51">
                  <c:v>-1.6733275615232395</c:v>
                </c:pt>
                <c:pt idx="52">
                  <c:v>-1.5265025824048688</c:v>
                </c:pt>
                <c:pt idx="53">
                  <c:v>-1.3500598391669461</c:v>
                </c:pt>
                <c:pt idx="54">
                  <c:v>-1.1470590531362248</c:v>
                </c:pt>
                <c:pt idx="55">
                  <c:v>-0.92118652636190546</c:v>
                </c:pt>
                <c:pt idx="56">
                  <c:v>-0.67667778387041899</c:v>
                </c:pt>
                <c:pt idx="57">
                  <c:v>-0.41822561027995786</c:v>
                </c:pt>
                <c:pt idx="58">
                  <c:v>-0.15087567616960612</c:v>
                </c:pt>
                <c:pt idx="59">
                  <c:v>0.12008769466930169</c:v>
                </c:pt>
                <c:pt idx="60">
                  <c:v>0.38926277672515514</c:v>
                </c:pt>
                <c:pt idx="61">
                  <c:v>0.65125565855564449</c:v>
                </c:pt>
                <c:pt idx="62">
                  <c:v>0.90080623613631894</c:v>
                </c:pt>
                <c:pt idx="63">
                  <c:v>1.132911750831872</c:v>
                </c:pt>
                <c:pt idx="64">
                  <c:v>1.3429446808393593</c:v>
                </c:pt>
                <c:pt idx="65">
                  <c:v>1.5267619241160826</c:v>
                </c:pt>
                <c:pt idx="66">
                  <c:v>1.6808024242526285</c:v>
                </c:pt>
                <c:pt idx="67">
                  <c:v>1.8021706829802375</c:v>
                </c:pt>
                <c:pt idx="68">
                  <c:v>1.8887039662461893</c:v>
                </c:pt>
                <c:pt idx="69">
                  <c:v>1.9390214352447881</c:v>
                </c:pt>
                <c:pt idx="70">
                  <c:v>1.9525539078762821</c:v>
                </c:pt>
                <c:pt idx="71">
                  <c:v>1.9295534668075494</c:v>
                </c:pt>
                <c:pt idx="72">
                  <c:v>1.8710826635416908</c:v>
                </c:pt>
                <c:pt idx="73">
                  <c:v>1.7789836089182802</c:v>
                </c:pt>
                <c:pt idx="74">
                  <c:v>1.6558277742693761</c:v>
                </c:pt>
                <c:pt idx="75">
                  <c:v>1.504847839240665</c:v>
                </c:pt>
                <c:pt idx="76">
                  <c:v>1.3298533978558058</c:v>
                </c:pt>
                <c:pt idx="77">
                  <c:v>1.1351327605762154</c:v>
                </c:pt>
                <c:pt idx="78">
                  <c:v>0.92534345510216087</c:v>
                </c:pt>
                <c:pt idx="79">
                  <c:v>0.70539432241841848</c:v>
                </c:pt>
                <c:pt idx="80">
                  <c:v>0.48032231906833561</c:v>
                </c:pt>
                <c:pt idx="81">
                  <c:v>0.25516726604469342</c:v>
                </c:pt>
                <c:pt idx="82">
                  <c:v>3.4847825618313011E-2</c:v>
                </c:pt>
                <c:pt idx="83">
                  <c:v>-0.17595806101696115</c:v>
                </c:pt>
                <c:pt idx="84">
                  <c:v>-0.37292517860914493</c:v>
                </c:pt>
                <c:pt idx="85">
                  <c:v>-0.55218260844767053</c:v>
                </c:pt>
                <c:pt idx="86">
                  <c:v>-0.71040228510696035</c:v>
                </c:pt>
                <c:pt idx="87">
                  <c:v>-0.844872325665744</c:v>
                </c:pt>
                <c:pt idx="88">
                  <c:v>-0.95355334195091213</c:v>
                </c:pt>
                <c:pt idx="89">
                  <c:v>-1.0351164168395073</c:v>
                </c:pt>
                <c:pt idx="90">
                  <c:v>-1.0889619291386397</c:v>
                </c:pt>
                <c:pt idx="91">
                  <c:v>-1.1152189339330851</c:v>
                </c:pt>
                <c:pt idx="92">
                  <c:v>-1.1147253319769894</c:v>
                </c:pt>
                <c:pt idx="93">
                  <c:v>-1.088989578110598</c:v>
                </c:pt>
                <c:pt idx="94">
                  <c:v>-1.0401351705905486</c:v>
                </c:pt>
                <c:pt idx="95">
                  <c:v>-0.97082961719818472</c:v>
                </c:pt>
                <c:pt idx="96">
                  <c:v>-0.88419997776200843</c:v>
                </c:pt>
                <c:pt idx="97">
                  <c:v>-0.78373742551967673</c:v>
                </c:pt>
                <c:pt idx="98">
                  <c:v>-0.67319354256702213</c:v>
                </c:pt>
                <c:pt idx="99">
                  <c:v>-0.55647126054337515</c:v>
                </c:pt>
                <c:pt idx="100">
                  <c:v>-0.43751347194071116</c:v>
                </c:pt>
                <c:pt idx="101">
                  <c:v>-0.3201923675856837</c:v>
                </c:pt>
                <c:pt idx="102">
                  <c:v>-0.20820250188501127</c:v>
                </c:pt>
                <c:pt idx="103">
                  <c:v>-0.10496045166014101</c:v>
                </c:pt>
                <c:pt idx="104">
                  <c:v>-1.3513721403840662E-2</c:v>
                </c:pt>
                <c:pt idx="105">
                  <c:v>6.3538735740013286E-2</c:v>
                </c:pt>
                <c:pt idx="106">
                  <c:v>0.12411235744553689</c:v>
                </c:pt>
                <c:pt idx="107">
                  <c:v>0.1666875454775919</c:v>
                </c:pt>
                <c:pt idx="108">
                  <c:v>0.19034378344407432</c:v>
                </c:pt>
                <c:pt idx="109">
                  <c:v>0.19477657460523926</c:v>
                </c:pt>
                <c:pt idx="110">
                  <c:v>0.18029695460999337</c:v>
                </c:pt>
                <c:pt idx="111">
                  <c:v>0.14781381428013679</c:v>
                </c:pt>
                <c:pt idx="112">
                  <c:v>9.8799735471631372E-2</c:v>
                </c:pt>
                <c:pt idx="113">
                  <c:v>3.5241485817188556E-2</c:v>
                </c:pt>
                <c:pt idx="114">
                  <c:v>-4.0423276134565353E-2</c:v>
                </c:pt>
                <c:pt idx="115">
                  <c:v>-0.12538117596266818</c:v>
                </c:pt>
                <c:pt idx="116">
                  <c:v>-0.21652796834892629</c:v>
                </c:pt>
                <c:pt idx="117">
                  <c:v>-0.31056060553014375</c:v>
                </c:pt>
                <c:pt idx="118">
                  <c:v>-0.40407391684712979</c:v>
                </c:pt>
                <c:pt idx="119">
                  <c:v>-0.49365919497199656</c:v>
                </c:pt>
                <c:pt idx="120">
                  <c:v>-0.57600196774942258</c:v>
                </c:pt>
                <c:pt idx="121">
                  <c:v>-0.64797629271458268</c:v>
                </c:pt>
                <c:pt idx="122">
                  <c:v>-0.70673304156058647</c:v>
                </c:pt>
                <c:pt idx="123">
                  <c:v>-0.74977983946653848</c:v>
                </c:pt>
                <c:pt idx="124">
                  <c:v>-0.77505058280286943</c:v>
                </c:pt>
                <c:pt idx="125">
                  <c:v>-0.7809627702501778</c:v>
                </c:pt>
                <c:pt idx="126">
                  <c:v>-0.76646123740294225</c:v>
                </c:pt>
                <c:pt idx="127">
                  <c:v>-0.73104727302530459</c:v>
                </c:pt>
                <c:pt idx="128">
                  <c:v>-0.67479250508042221</c:v>
                </c:pt>
                <c:pt idx="129">
                  <c:v>-0.59833736484431999</c:v>
                </c:pt>
                <c:pt idx="130">
                  <c:v>-0.50287435613157905</c:v>
                </c:pt>
                <c:pt idx="131">
                  <c:v>-0.39011676243302146</c:v>
                </c:pt>
                <c:pt idx="132">
                  <c:v>-0.26225380669006415</c:v>
                </c:pt>
                <c:pt idx="133">
                  <c:v>-0.12189362644980395</c:v>
                </c:pt>
                <c:pt idx="134">
                  <c:v>2.8004267670779431E-2</c:v>
                </c:pt>
                <c:pt idx="135">
                  <c:v>0.18420512751857604</c:v>
                </c:pt>
                <c:pt idx="136">
                  <c:v>0.34328157594255848</c:v>
                </c:pt>
                <c:pt idx="137">
                  <c:v>0.50170042987532226</c:v>
                </c:pt>
                <c:pt idx="138">
                  <c:v>0.65591140546514315</c:v>
                </c:pt>
                <c:pt idx="139">
                  <c:v>0.80243536296601703</c:v>
                </c:pt>
                <c:pt idx="140">
                  <c:v>0.93794980253192994</c:v>
                </c:pt>
                <c:pt idx="141">
                  <c:v>1.0593694360187409</c:v>
                </c:pt>
                <c:pt idx="142">
                  <c:v>1.1639198300337628</c:v>
                </c:pt>
                <c:pt idx="143">
                  <c:v>1.2492023359932563</c:v>
                </c:pt>
                <c:pt idx="144">
                  <c:v>1.3132487867839386</c:v>
                </c:pt>
                <c:pt idx="145">
                  <c:v>1.3545647386666415</c:v>
                </c:pt>
                <c:pt idx="146">
                  <c:v>1.3721603624031338</c:v>
                </c:pt>
                <c:pt idx="147">
                  <c:v>1.3655684297982364</c:v>
                </c:pt>
                <c:pt idx="148">
                  <c:v>1.3348491912396048</c:v>
                </c:pt>
                <c:pt idx="149">
                  <c:v>1.2805822867261882</c:v>
                </c:pt>
                <c:pt idx="150">
                  <c:v>1.2038461679283174</c:v>
                </c:pt>
                <c:pt idx="151">
                  <c:v>1.1061858231961099</c:v>
                </c:pt>
                <c:pt idx="152">
                  <c:v>0.98956988308243066</c:v>
                </c:pt>
                <c:pt idx="153">
                  <c:v>0.85633843381817087</c:v>
                </c:pt>
                <c:pt idx="154">
                  <c:v>0.70914307437317325</c:v>
                </c:pt>
                <c:pt idx="155">
                  <c:v>0.55088091465910249</c:v>
                </c:pt>
                <c:pt idx="156">
                  <c:v>0.38462432487465398</c:v>
                </c:pt>
                <c:pt idx="157">
                  <c:v>0.21354830720333448</c:v>
                </c:pt>
                <c:pt idx="158">
                  <c:v>4.0857370754755207E-2</c:v>
                </c:pt>
                <c:pt idx="159">
                  <c:v>-0.13028625007203812</c:v>
                </c:pt>
                <c:pt idx="160">
                  <c:v>-0.29683128222867594</c:v>
                </c:pt>
                <c:pt idx="161">
                  <c:v>-0.45590138682461567</c:v>
                </c:pt>
                <c:pt idx="162">
                  <c:v>-0.60485297126098969</c:v>
                </c:pt>
                <c:pt idx="163">
                  <c:v>-0.74132559927445274</c:v>
                </c:pt>
                <c:pt idx="164">
                  <c:v>-0.86328398973410003</c:v>
                </c:pt>
                <c:pt idx="165">
                  <c:v>-0.96905084698169219</c:v>
                </c:pt>
                <c:pt idx="166">
                  <c:v>-1.057330029649679</c:v>
                </c:pt>
                <c:pt idx="167">
                  <c:v>-1.1272198336233952</c:v>
                </c:pt>
                <c:pt idx="168">
                  <c:v>-1.178216430620834</c:v>
                </c:pt>
                <c:pt idx="169">
                  <c:v>-1.2102077595392924</c:v>
                </c:pt>
                <c:pt idx="170">
                  <c:v>-1.2234584065576122</c:v>
                </c:pt>
                <c:pt idx="171">
                  <c:v>-1.2185862259575719</c:v>
                </c:pt>
                <c:pt idx="172">
                  <c:v>-1.1965316415344964</c:v>
                </c:pt>
                <c:pt idx="173">
                  <c:v>-1.1585207240537261</c:v>
                </c:pt>
                <c:pt idx="174">
                  <c:v>-1.1060232602659918</c:v>
                </c:pt>
                <c:pt idx="175">
                  <c:v>-1.0407071114113204</c:v>
                </c:pt>
                <c:pt idx="176">
                  <c:v>-0.96439020294022393</c:v>
                </c:pt>
                <c:pt idx="177">
                  <c:v>-0.87899149250394393</c:v>
                </c:pt>
                <c:pt idx="178">
                  <c:v>-0.78648223134045925</c:v>
                </c:pt>
                <c:pt idx="179">
                  <c:v>-0.6888387672510623</c:v>
                </c:pt>
                <c:pt idx="180">
                  <c:v>-0.58799803858678878</c:v>
                </c:pt>
                <c:pt idx="181">
                  <c:v>-0.48581678200601097</c:v>
                </c:pt>
                <c:pt idx="182">
                  <c:v>-0.38403532684893465</c:v>
                </c:pt>
                <c:pt idx="183">
                  <c:v>-0.28424668093145178</c:v>
                </c:pt>
                <c:pt idx="184">
                  <c:v>-0.18787143186537261</c:v>
                </c:pt>
                <c:pt idx="185">
                  <c:v>-9.6138800311670186E-2</c:v>
                </c:pt>
                <c:pt idx="186">
                  <c:v>-1.0073992522235314E-2</c:v>
                </c:pt>
                <c:pt idx="187">
                  <c:v>6.9508185383023002E-2</c:v>
                </c:pt>
                <c:pt idx="188">
                  <c:v>0.14200366454242272</c:v>
                </c:pt>
                <c:pt idx="189">
                  <c:v>0.20701377655885511</c:v>
                </c:pt>
                <c:pt idx="190">
                  <c:v>0.2643347608057251</c:v>
                </c:pt>
                <c:pt idx="191">
                  <c:v>0.31394275553439749</c:v>
                </c:pt>
                <c:pt idx="192">
                  <c:v>0.35597500980003965</c:v>
                </c:pt>
                <c:pt idx="193">
                  <c:v>0.39070812428079632</c:v>
                </c:pt>
                <c:pt idx="194">
                  <c:v>0.41853417281930277</c:v>
                </c:pt>
                <c:pt idx="195">
                  <c:v>0.43993557276719253</c:v>
                </c:pt>
                <c:pt idx="196">
                  <c:v>0.45545956158953321</c:v>
                </c:pt>
                <c:pt idx="197">
                  <c:v>0.46569310109389495</c:v>
                </c:pt>
                <c:pt idx="198">
                  <c:v>0.47123897120828373</c:v>
                </c:pt>
                <c:pt idx="199">
                  <c:v>0.4726937351888259</c:v>
                </c:pt>
                <c:pt idx="200">
                  <c:v>0.47062816076134478</c:v>
                </c:pt>
                <c:pt idx="201">
                  <c:v>0.46557057066773355</c:v>
                </c:pt>
                <c:pt idx="202">
                  <c:v>0.45799347535967522</c:v>
                </c:pt>
                <c:pt idx="203">
                  <c:v>0.44830371427503324</c:v>
                </c:pt>
                <c:pt idx="204">
                  <c:v>0.43683620438762022</c:v>
                </c:pt>
                <c:pt idx="205">
                  <c:v>0.42385126957957597</c:v>
                </c:pt>
                <c:pt idx="206">
                  <c:v>0.40953540566644164</c:v>
                </c:pt>
                <c:pt idx="207">
                  <c:v>0.39400522709589247</c:v>
                </c:pt>
                <c:pt idx="208">
                  <c:v>0.37731424550405113</c:v>
                </c:pt>
                <c:pt idx="209">
                  <c:v>0.35946204999926618</c:v>
                </c:pt>
                <c:pt idx="210">
                  <c:v>0.34040539623633248</c:v>
                </c:pt>
                <c:pt idx="211">
                  <c:v>0.32007066740943502</c:v>
                </c:pt>
                <c:pt idx="212">
                  <c:v>0.29836714595980907</c:v>
                </c:pt>
                <c:pt idx="213">
                  <c:v>0.27520053015141971</c:v>
                </c:pt>
                <c:pt idx="214">
                  <c:v>0.25048614417625414</c:v>
                </c:pt>
                <c:pt idx="215">
                  <c:v>0.22416132298334568</c:v>
                </c:pt>
                <c:pt idx="216">
                  <c:v>0.19619650191577112</c:v>
                </c:pt>
              </c:numCache>
            </c:numRef>
          </c:val>
          <c:smooth val="0"/>
          <c:extLst>
            <c:ext xmlns:c16="http://schemas.microsoft.com/office/drawing/2014/chart" uri="{C3380CC4-5D6E-409C-BE32-E72D297353CC}">
              <c16:uniqueId val="{00000000-A021-40A6-8EAE-8F5F3F12DAA2}"/>
            </c:ext>
          </c:extLst>
        </c:ser>
        <c:ser>
          <c:idx val="1"/>
          <c:order val="1"/>
          <c:tx>
            <c:strRef>
              <c:f>'Finansiel cykel (BP)'!$C$6</c:f>
              <c:strCache>
                <c:ptCount val="1"/>
                <c:pt idx="0">
                  <c:v>Boligcykel (BP)</c:v>
                </c:pt>
              </c:strCache>
            </c:strRef>
          </c:tx>
          <c:marker>
            <c:symbol val="none"/>
          </c:marker>
          <c:cat>
            <c:numRef>
              <c:f>'Finansiel cykel (BP)'!$A$7:$A$223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'Finansiel cykel (BP)'!$C$7:$C$223</c:f>
              <c:numCache>
                <c:formatCode>0.00</c:formatCode>
                <c:ptCount val="217"/>
                <c:pt idx="0">
                  <c:v>6.4623910397463485E-2</c:v>
                </c:pt>
                <c:pt idx="1">
                  <c:v>2.6942050778060448E-2</c:v>
                </c:pt>
                <c:pt idx="2">
                  <c:v>-1.079937086381213E-2</c:v>
                </c:pt>
                <c:pt idx="3">
                  <c:v>-4.7053442586932739E-2</c:v>
                </c:pt>
                <c:pt idx="4">
                  <c:v>-8.0255269948558375E-2</c:v>
                </c:pt>
                <c:pt idx="5">
                  <c:v>-0.10887908710212124</c:v>
                </c:pt>
                <c:pt idx="6">
                  <c:v>-0.13149664897412933</c:v>
                </c:pt>
                <c:pt idx="7">
                  <c:v>-0.14683491579983091</c:v>
                </c:pt>
                <c:pt idx="8">
                  <c:v>-0.15383099099174799</c:v>
                </c:pt>
                <c:pt idx="9">
                  <c:v>-0.15168229071645159</c:v>
                </c:pt>
                <c:pt idx="10">
                  <c:v>-0.13989001009576379</c:v>
                </c:pt>
                <c:pt idx="11">
                  <c:v>-0.11829410577186505</c:v>
                </c:pt>
                <c:pt idx="12">
                  <c:v>-8.7098234515478171E-2</c:v>
                </c:pt>
                <c:pt idx="13">
                  <c:v>-4.6883367180754351E-2</c:v>
                </c:pt>
                <c:pt idx="14">
                  <c:v>1.3908709437878959E-3</c:v>
                </c:pt>
                <c:pt idx="15">
                  <c:v>5.6397707970521398E-2</c:v>
                </c:pt>
                <c:pt idx="16">
                  <c:v>0.11646775018543204</c:v>
                </c:pt>
                <c:pt idx="17">
                  <c:v>0.17962626771002738</c:v>
                </c:pt>
                <c:pt idx="18">
                  <c:v>0.24364255467795193</c:v>
                </c:pt>
                <c:pt idx="19">
                  <c:v>0.30609025567236903</c:v>
                </c:pt>
                <c:pt idx="20">
                  <c:v>0.3644171507881695</c:v>
                </c:pt>
                <c:pt idx="21">
                  <c:v>0.41602252847599824</c:v>
                </c:pt>
                <c:pt idx="22">
                  <c:v>0.45833996112945791</c:v>
                </c:pt>
                <c:pt idx="23">
                  <c:v>0.48892304476270454</c:v>
                </c:pt>
                <c:pt idx="24">
                  <c:v>0.50553148098015677</c:v>
                </c:pt>
                <c:pt idx="25">
                  <c:v>0.50621477461573416</c:v>
                </c:pt>
                <c:pt idx="26">
                  <c:v>0.48939079943352415</c:v>
                </c:pt>
                <c:pt idx="27">
                  <c:v>0.45391655008606302</c:v>
                </c:pt>
                <c:pt idx="28">
                  <c:v>0.39914855135792221</c:v>
                </c:pt>
                <c:pt idx="29">
                  <c:v>0.32499063303904946</c:v>
                </c:pt>
                <c:pt idx="30">
                  <c:v>0.23192709527416625</c:v>
                </c:pt>
                <c:pt idx="31">
                  <c:v>0.12103967698020694</c:v>
                </c:pt>
                <c:pt idx="32">
                  <c:v>-5.9928114734413788E-3</c:v>
                </c:pt>
                <c:pt idx="33">
                  <c:v>-0.1469128332131609</c:v>
                </c:pt>
                <c:pt idx="34">
                  <c:v>-0.29892055845736509</c:v>
                </c:pt>
                <c:pt idx="35">
                  <c:v>-0.45872794868544486</c:v>
                </c:pt>
                <c:pt idx="36">
                  <c:v>-0.62262950263611494</c:v>
                </c:pt>
                <c:pt idx="37">
                  <c:v>-0.78658814020277923</c:v>
                </c:pt>
                <c:pt idx="38">
                  <c:v>-0.94633419750829806</c:v>
                </c:pt>
                <c:pt idx="39">
                  <c:v>-1.0974750523251011</c:v>
                </c:pt>
                <c:pt idx="40">
                  <c:v>-1.2356125086361147</c:v>
                </c:pt>
                <c:pt idx="41">
                  <c:v>-1.3564647559097833</c:v>
                </c:pt>
                <c:pt idx="42">
                  <c:v>-1.455989493861152</c:v>
                </c:pt>
                <c:pt idx="43">
                  <c:v>-1.5305046858499953</c:v>
                </c:pt>
                <c:pt idx="44">
                  <c:v>-1.5768033795552556</c:v>
                </c:pt>
                <c:pt idx="45">
                  <c:v>-1.5922591150298988</c:v>
                </c:pt>
                <c:pt idx="46">
                  <c:v>-1.5749186273512881</c:v>
                </c:pt>
                <c:pt idx="47">
                  <c:v>-1.5235788402682342</c:v>
                </c:pt>
                <c:pt idx="48">
                  <c:v>-1.4378455317570771</c:v>
                </c:pt>
                <c:pt idx="49">
                  <c:v>-1.3181715224688557</c:v>
                </c:pt>
                <c:pt idx="50">
                  <c:v>-1.165872781144633</c:v>
                </c:pt>
                <c:pt idx="51">
                  <c:v>-0.98312144225200671</c:v>
                </c:pt>
                <c:pt idx="52">
                  <c:v>-0.77291537341042982</c:v>
                </c:pt>
                <c:pt idx="53">
                  <c:v>-0.53902459518741408</c:v>
                </c:pt>
                <c:pt idx="54">
                  <c:v>-0.28591552416458021</c:v>
                </c:pt>
                <c:pt idx="55">
                  <c:v>-1.8654662016543637E-2</c:v>
                </c:pt>
                <c:pt idx="56">
                  <c:v>0.2572060308362189</c:v>
                </c:pt>
                <c:pt idx="57">
                  <c:v>0.53575927738471218</c:v>
                </c:pt>
                <c:pt idx="58">
                  <c:v>0.81088485343127503</c:v>
                </c:pt>
                <c:pt idx="59">
                  <c:v>1.0764004942192777</c:v>
                </c:pt>
                <c:pt idx="60">
                  <c:v>1.3262173473175136</c:v>
                </c:pt>
                <c:pt idx="61">
                  <c:v>1.5544957904412318</c:v>
                </c:pt>
                <c:pt idx="62">
                  <c:v>1.7557973601233863</c:v>
                </c:pt>
                <c:pt idx="63">
                  <c:v>1.925228585495784</c:v>
                </c:pt>
                <c:pt idx="64">
                  <c:v>2.0585726908820154</c:v>
                </c:pt>
                <c:pt idx="65">
                  <c:v>2.1524054178353946</c:v>
                </c:pt>
                <c:pt idx="66">
                  <c:v>2.2041916145587126</c:v>
                </c:pt>
                <c:pt idx="67">
                  <c:v>2.2123597378751092</c:v>
                </c:pt>
                <c:pt idx="68">
                  <c:v>2.1763519965967544</c:v>
                </c:pt>
                <c:pt idx="69">
                  <c:v>2.0966485191203574</c:v>
                </c:pt>
                <c:pt idx="70">
                  <c:v>1.9747646340264837</c:v>
                </c:pt>
                <c:pt idx="71">
                  <c:v>1.8132210903757493</c:v>
                </c:pt>
                <c:pt idx="72">
                  <c:v>1.6154877932012848</c:v>
                </c:pt>
                <c:pt idx="73">
                  <c:v>1.3859023678607891</c:v>
                </c:pt>
                <c:pt idx="74">
                  <c:v>1.1295655730837777</c:v>
                </c:pt>
                <c:pt idx="75">
                  <c:v>0.85221623619496123</c:v>
                </c:pt>
                <c:pt idx="76">
                  <c:v>0.56008896601179137</c:v>
                </c:pt>
                <c:pt idx="77">
                  <c:v>0.25975839220120567</c:v>
                </c:pt>
                <c:pt idx="78">
                  <c:v>-4.2025930145583444E-2</c:v>
                </c:pt>
                <c:pt idx="79">
                  <c:v>-0.33850953692786806</c:v>
                </c:pt>
                <c:pt idx="80">
                  <c:v>-0.62310342687094045</c:v>
                </c:pt>
                <c:pt idx="81">
                  <c:v>-0.88955019944781233</c:v>
                </c:pt>
                <c:pt idx="82">
                  <c:v>-1.1320814748373162</c:v>
                </c:pt>
                <c:pt idx="83">
                  <c:v>-1.3455623434967379</c:v>
                </c:pt>
                <c:pt idx="84">
                  <c:v>-1.5256189445113097</c:v>
                </c:pt>
                <c:pt idx="85">
                  <c:v>-1.6687457335505007</c:v>
                </c:pt>
                <c:pt idx="86">
                  <c:v>-1.7723895599312425</c:v>
                </c:pt>
                <c:pt idx="87">
                  <c:v>-1.8350083120651535</c:v>
                </c:pt>
                <c:pt idx="88">
                  <c:v>-1.8561025932005004</c:v>
                </c:pt>
                <c:pt idx="89">
                  <c:v>-1.8362196347973507</c:v>
                </c:pt>
                <c:pt idx="90">
                  <c:v>-1.7769294218093412</c:v>
                </c:pt>
                <c:pt idx="91">
                  <c:v>-1.6807737707025932</c:v>
                </c:pt>
                <c:pt idx="92">
                  <c:v>-1.5511898453833444</c:v>
                </c:pt>
                <c:pt idx="93">
                  <c:v>-1.3924102971753902</c:v>
                </c:pt>
                <c:pt idx="94">
                  <c:v>-1.2093428527361787</c:v>
                </c:pt>
                <c:pt idx="95">
                  <c:v>-1.0074327303544917</c:v>
                </c:pt>
                <c:pt idx="96">
                  <c:v>-0.79251172486361665</c:v>
                </c:pt>
                <c:pt idx="97">
                  <c:v>-0.57063815170742138</c:v>
                </c:pt>
                <c:pt idx="98">
                  <c:v>-0.34793207199796689</c:v>
                </c:pt>
                <c:pt idx="99">
                  <c:v>-0.13041032665835334</c:v>
                </c:pt>
                <c:pt idx="100">
                  <c:v>7.6174113457617487E-2</c:v>
                </c:pt>
                <c:pt idx="101">
                  <c:v>0.26648412196361942</c:v>
                </c:pt>
                <c:pt idx="102">
                  <c:v>0.43573762502212554</c:v>
                </c:pt>
                <c:pt idx="103">
                  <c:v>0.57983033386566052</c:v>
                </c:pt>
                <c:pt idx="104">
                  <c:v>0.69543877546738619</c:v>
                </c:pt>
                <c:pt idx="105">
                  <c:v>0.78010096498356396</c:v>
                </c:pt>
                <c:pt idx="106">
                  <c:v>0.83227270366415596</c:v>
                </c:pt>
                <c:pt idx="107">
                  <c:v>0.85135817746937503</c:v>
                </c:pt>
                <c:pt idx="108">
                  <c:v>0.8377142546114853</c:v>
                </c:pt>
                <c:pt idx="109">
                  <c:v>0.79262861389628747</c:v>
                </c:pt>
                <c:pt idx="110">
                  <c:v>0.7182725591698722</c:v>
                </c:pt>
                <c:pt idx="111">
                  <c:v>0.61763006796814734</c:v>
                </c:pt>
                <c:pt idx="112">
                  <c:v>0.49440526527131756</c:v>
                </c:pt>
                <c:pt idx="113">
                  <c:v>0.35291108835908375</c:v>
                </c:pt>
                <c:pt idx="114">
                  <c:v>0.19794240054197884</c:v>
                </c:pt>
                <c:pt idx="115">
                  <c:v>3.4637206959678306E-2</c:v>
                </c:pt>
                <c:pt idx="116">
                  <c:v>-0.13167008545351647</c:v>
                </c:pt>
                <c:pt idx="117">
                  <c:v>-0.29559924630965517</c:v>
                </c:pt>
                <c:pt idx="118">
                  <c:v>-0.45187446258357672</c:v>
                </c:pt>
                <c:pt idx="119">
                  <c:v>-0.59547012512958719</c:v>
                </c:pt>
                <c:pt idx="120">
                  <c:v>-0.72174821741047301</c:v>
                </c:pt>
                <c:pt idx="121">
                  <c:v>-0.82658364410568863</c:v>
                </c:pt>
                <c:pt idx="122">
                  <c:v>-0.90647421691743801</c:v>
                </c:pt>
                <c:pt idx="123">
                  <c:v>-0.95863248097467879</c:v>
                </c:pt>
                <c:pt idx="124">
                  <c:v>-0.98105710337013663</c:v>
                </c:pt>
                <c:pt idx="125">
                  <c:v>-0.97258213932030402</c:v>
                </c:pt>
                <c:pt idx="126">
                  <c:v>-0.93290312361607686</c:v>
                </c:pt>
                <c:pt idx="127">
                  <c:v>-0.86257958700888793</c:v>
                </c:pt>
                <c:pt idx="128">
                  <c:v>-0.76301425024279246</c:v>
                </c:pt>
                <c:pt idx="129">
                  <c:v>-0.63640978415637461</c:v>
                </c:pt>
                <c:pt idx="130">
                  <c:v>-0.48570462499072414</c:v>
                </c:pt>
                <c:pt idx="131">
                  <c:v>-0.31448988339849543</c:v>
                </c:pt>
                <c:pt idx="132">
                  <c:v>-0.12690986905089136</c:v>
                </c:pt>
                <c:pt idx="133">
                  <c:v>7.2450842278103333E-2</c:v>
                </c:pt>
                <c:pt idx="134">
                  <c:v>0.27869055570422291</c:v>
                </c:pt>
                <c:pt idx="135">
                  <c:v>0.48672035398739671</c:v>
                </c:pt>
                <c:pt idx="136">
                  <c:v>0.6913971589735568</c:v>
                </c:pt>
                <c:pt idx="137">
                  <c:v>0.88765635345685612</c:v>
                </c:pt>
                <c:pt idx="138">
                  <c:v>1.0706404400989673</c:v>
                </c:pt>
                <c:pt idx="139">
                  <c:v>1.2358203907321252</c:v>
                </c:pt>
                <c:pt idx="140">
                  <c:v>1.3791066048878853</c:v>
                </c:pt>
                <c:pt idx="141">
                  <c:v>1.4969467413777249</c:v>
                </c:pt>
                <c:pt idx="142">
                  <c:v>1.5864080997700873</c:v>
                </c:pt>
                <c:pt idx="143">
                  <c:v>1.6452426965315121</c:v>
                </c:pt>
                <c:pt idx="144">
                  <c:v>1.671933689014659</c:v>
                </c:pt>
                <c:pt idx="145">
                  <c:v>1.6657223341393372</c:v>
                </c:pt>
                <c:pt idx="146">
                  <c:v>1.6266152119087436</c:v>
                </c:pt>
                <c:pt idx="147">
                  <c:v>1.5553719813114617</c:v>
                </c:pt>
                <c:pt idx="148">
                  <c:v>1.4534744526973673</c:v>
                </c:pt>
                <c:pt idx="149">
                  <c:v>1.3230782423729903</c:v>
                </c:pt>
                <c:pt idx="150">
                  <c:v>1.166948709273258</c:v>
                </c:pt>
                <c:pt idx="151">
                  <c:v>0.98838324915975484</c:v>
                </c:pt>
                <c:pt idx="152">
                  <c:v>0.79112232986021203</c:v>
                </c:pt>
                <c:pt idx="153">
                  <c:v>0.57925188477151646</c:v>
                </c:pt>
                <c:pt idx="154">
                  <c:v>0.35709983668938294</c:v>
                </c:pt>
                <c:pt idx="155">
                  <c:v>0.12912959788910805</c:v>
                </c:pt>
                <c:pt idx="156">
                  <c:v>-0.10016661446247177</c:v>
                </c:pt>
                <c:pt idx="157">
                  <c:v>-0.32637189343806988</c:v>
                </c:pt>
                <c:pt idx="158">
                  <c:v>-0.54524359219281326</c:v>
                </c:pt>
                <c:pt idx="159">
                  <c:v>-0.75280473757267219</c:v>
                </c:pt>
                <c:pt idx="160">
                  <c:v>-0.9454258195493801</c:v>
                </c:pt>
                <c:pt idx="161">
                  <c:v>-1.1198951997768389</c:v>
                </c:pt>
                <c:pt idx="162">
                  <c:v>-1.273476751043501</c:v>
                </c:pt>
                <c:pt idx="163">
                  <c:v>-1.4039537334018044</c:v>
                </c:pt>
                <c:pt idx="164">
                  <c:v>-1.5096583202061042</c:v>
                </c:pt>
                <c:pt idx="165">
                  <c:v>-1.5894865961051512</c:v>
                </c:pt>
                <c:pt idx="166">
                  <c:v>-1.64289924749135</c:v>
                </c:pt>
                <c:pt idx="167">
                  <c:v>-1.6699085429813671</c:v>
                </c:pt>
                <c:pt idx="168">
                  <c:v>-1.6710525471665933</c:v>
                </c:pt>
                <c:pt idx="169">
                  <c:v>-1.6473578163667089</c:v>
                </c:pt>
                <c:pt idx="170">
                  <c:v>-1.6002920831702978</c:v>
                </c:pt>
                <c:pt idx="171">
                  <c:v>-1.531708641531619</c:v>
                </c:pt>
                <c:pt idx="172">
                  <c:v>-1.4437842922525355</c:v>
                </c:pt>
                <c:pt idx="173">
                  <c:v>-1.3389527977752345</c:v>
                </c:pt>
                <c:pt idx="174">
                  <c:v>-1.2198358251246968</c:v>
                </c:pt>
                <c:pt idx="175">
                  <c:v>-1.0891733281082641</c:v>
                </c:pt>
                <c:pt idx="176">
                  <c:v>-0.94975523769833592</c:v>
                </c:pt>
                <c:pt idx="177">
                  <c:v>-0.80435619758049715</c:v>
                </c:pt>
                <c:pt idx="178">
                  <c:v>-0.65567490613734503</c:v>
                </c:pt>
                <c:pt idx="179">
                  <c:v>-0.50627941371959695</c:v>
                </c:pt>
                <c:pt idx="180">
                  <c:v>-0.35855948281644623</c:v>
                </c:pt>
                <c:pt idx="181">
                  <c:v>-0.21468685710631322</c:v>
                </c:pt>
                <c:pt idx="182">
                  <c:v>-7.6584012052265102E-2</c:v>
                </c:pt>
                <c:pt idx="183">
                  <c:v>5.4098316599220812E-2</c:v>
                </c:pt>
                <c:pt idx="184">
                  <c:v>0.17599480092333769</c:v>
                </c:pt>
                <c:pt idx="185">
                  <c:v>0.28803061755084214</c:v>
                </c:pt>
                <c:pt idx="186">
                  <c:v>0.38941844205944881</c:v>
                </c:pt>
                <c:pt idx="187">
                  <c:v>0.47964802030823855</c:v>
                </c:pt>
                <c:pt idx="188">
                  <c:v>0.5584691743695025</c:v>
                </c:pt>
                <c:pt idx="189">
                  <c:v>0.62586924325714743</c:v>
                </c:pt>
                <c:pt idx="190">
                  <c:v>0.68204606271649137</c:v>
                </c:pt>
                <c:pt idx="191">
                  <c:v>0.72737765258456222</c:v>
                </c:pt>
                <c:pt idx="192">
                  <c:v>0.76238980460901551</c:v>
                </c:pt>
                <c:pt idx="193">
                  <c:v>0.78772274933601949</c:v>
                </c:pt>
                <c:pt idx="194">
                  <c:v>0.80409803010957259</c:v>
                </c:pt>
                <c:pt idx="195">
                  <c:v>0.81228662877236069</c:v>
                </c:pt>
                <c:pt idx="196">
                  <c:v>0.8130792756151618</c:v>
                </c:pt>
                <c:pt idx="197">
                  <c:v>0.8072597404957671</c:v>
                </c:pt>
                <c:pt idx="198">
                  <c:v>0.79558174837436979</c:v>
                </c:pt>
                <c:pt idx="199">
                  <c:v>0.77874999665253075</c:v>
                </c:pt>
                <c:pt idx="200">
                  <c:v>0.75740557964472854</c:v>
                </c:pt>
                <c:pt idx="201">
                  <c:v>0.73211595317509148</c:v>
                </c:pt>
                <c:pt idx="202">
                  <c:v>0.70336940533344472</c:v>
                </c:pt>
                <c:pt idx="203">
                  <c:v>0.67157384307677237</c:v>
                </c:pt>
                <c:pt idx="204">
                  <c:v>0.63705956326873814</c:v>
                </c:pt>
                <c:pt idx="205">
                  <c:v>0.60008555485328186</c:v>
                </c:pt>
                <c:pt idx="206">
                  <c:v>0.5608487792884379</c:v>
                </c:pt>
                <c:pt idx="207">
                  <c:v>0.51949580138136287</c:v>
                </c:pt>
                <c:pt idx="208">
                  <c:v>0.47613609360858289</c:v>
                </c:pt>
                <c:pt idx="209">
                  <c:v>0.43085631429875437</c:v>
                </c:pt>
                <c:pt idx="210">
                  <c:v>0.38373486322952499</c:v>
                </c:pt>
                <c:pt idx="211">
                  <c:v>0.33485604592731499</c:v>
                </c:pt>
                <c:pt idx="212">
                  <c:v>0.28432322817986549</c:v>
                </c:pt>
                <c:pt idx="213">
                  <c:v>0.23227043222935423</c:v>
                </c:pt>
                <c:pt idx="214">
                  <c:v>0.17887191251500398</c:v>
                </c:pt>
                <c:pt idx="215">
                  <c:v>0.12434934796851871</c:v>
                </c:pt>
                <c:pt idx="216">
                  <c:v>6.8976395748493791E-2</c:v>
                </c:pt>
              </c:numCache>
            </c:numRef>
          </c:val>
          <c:smooth val="0"/>
          <c:extLst>
            <c:ext xmlns:c16="http://schemas.microsoft.com/office/drawing/2014/chart" uri="{C3380CC4-5D6E-409C-BE32-E72D297353CC}">
              <c16:uniqueId val="{00000001-A021-40A6-8EAE-8F5F3F12DAA2}"/>
            </c:ext>
          </c:extLst>
        </c:ser>
        <c:ser>
          <c:idx val="2"/>
          <c:order val="2"/>
          <c:tx>
            <c:strRef>
              <c:f>'Finansiel cykel (BP)'!$D$6</c:f>
              <c:strCache>
                <c:ptCount val="1"/>
                <c:pt idx="0">
                  <c:v>Kreditcykel (BP)</c:v>
                </c:pt>
              </c:strCache>
            </c:strRef>
          </c:tx>
          <c:marker>
            <c:symbol val="none"/>
          </c:marker>
          <c:cat>
            <c:numRef>
              <c:f>'Finansiel cykel (BP)'!$A$7:$A$223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'Finansiel cykel (BP)'!$D$7:$D$223</c:f>
              <c:numCache>
                <c:formatCode>0.00</c:formatCode>
                <c:ptCount val="217"/>
                <c:pt idx="0">
                  <c:v>-0.35142282220059307</c:v>
                </c:pt>
                <c:pt idx="1">
                  <c:v>-0.32453236190302887</c:v>
                </c:pt>
                <c:pt idx="2">
                  <c:v>-0.29129159409967009</c:v>
                </c:pt>
                <c:pt idx="3">
                  <c:v>-0.2510507217253955</c:v>
                </c:pt>
                <c:pt idx="4">
                  <c:v>-0.20325603386670457</c:v>
                </c:pt>
                <c:pt idx="5">
                  <c:v>-0.14748191144029926</c:v>
                </c:pt>
                <c:pt idx="6">
                  <c:v>-8.3461686390546186E-2</c:v>
                </c:pt>
                <c:pt idx="7">
                  <c:v>-1.1116280508193042E-2</c:v>
                </c:pt>
                <c:pt idx="8">
                  <c:v>6.942044149645818E-2</c:v>
                </c:pt>
                <c:pt idx="9">
                  <c:v>0.15778062784012636</c:v>
                </c:pt>
                <c:pt idx="10">
                  <c:v>0.25334665177681859</c:v>
                </c:pt>
                <c:pt idx="11">
                  <c:v>0.35524141891370176</c:v>
                </c:pt>
                <c:pt idx="12">
                  <c:v>0.46232546980909023</c:v>
                </c:pt>
                <c:pt idx="13">
                  <c:v>0.57320141170509054</c:v>
                </c:pt>
                <c:pt idx="14">
                  <c:v>0.68622602370292163</c:v>
                </c:pt>
                <c:pt idx="15">
                  <c:v>0.79953017169288532</c:v>
                </c:pt>
                <c:pt idx="16">
                  <c:v>0.91104644847249416</c:v>
                </c:pt>
                <c:pt idx="17">
                  <c:v>1.0185442268513996</c:v>
                </c:pt>
                <c:pt idx="18">
                  <c:v>1.1196715856503179</c:v>
                </c:pt>
                <c:pt idx="19">
                  <c:v>1.2120033470510463</c:v>
                </c:pt>
                <c:pt idx="20">
                  <c:v>1.2930942554385032</c:v>
                </c:pt>
                <c:pt idx="21">
                  <c:v>1.3605361391854336</c:v>
                </c:pt>
                <c:pt idx="22">
                  <c:v>1.4120177338553266</c:v>
                </c:pt>
                <c:pt idx="23">
                  <c:v>1.4453857135427806</c:v>
                </c:pt>
                <c:pt idx="24">
                  <c:v>1.4587053812700952</c:v>
                </c:pt>
                <c:pt idx="25">
                  <c:v>1.450319413333087</c:v>
                </c:pt>
                <c:pt idx="26">
                  <c:v>1.4189030390048363</c:v>
                </c:pt>
                <c:pt idx="27">
                  <c:v>1.3635140676798354</c:v>
                </c:pt>
                <c:pt idx="28">
                  <c:v>1.2836362507645869</c:v>
                </c:pt>
                <c:pt idx="29">
                  <c:v>1.1792145845278748</c:v>
                </c:pt>
                <c:pt idx="30">
                  <c:v>1.0506813205936998</c:v>
                </c:pt>
                <c:pt idx="31">
                  <c:v>0.89897164944685048</c:v>
                </c:pt>
                <c:pt idx="32">
                  <c:v>0.72552825473853289</c:v>
                </c:pt>
                <c:pt idx="33">
                  <c:v>0.5322941967968764</c:v>
                </c:pt>
                <c:pt idx="34">
                  <c:v>0.32169386613640405</c:v>
                </c:pt>
                <c:pt idx="35">
                  <c:v>9.6602044759574859E-2</c:v>
                </c:pt>
                <c:pt idx="36">
                  <c:v>-0.13969858305494173</c:v>
                </c:pt>
                <c:pt idx="37">
                  <c:v>-0.38357082601911918</c:v>
                </c:pt>
                <c:pt idx="38">
                  <c:v>-0.63108634923402196</c:v>
                </c:pt>
                <c:pt idx="39">
                  <c:v>-0.87809779167550006</c:v>
                </c:pt>
                <c:pt idx="40">
                  <c:v>-1.1203181726606237</c:v>
                </c:pt>
                <c:pt idx="41">
                  <c:v>-1.3534059033440338</c:v>
                </c:pt>
                <c:pt idx="42">
                  <c:v>-1.5730535390669065</c:v>
                </c:pt>
                <c:pt idx="43">
                  <c:v>-1.7750782722276284</c:v>
                </c:pt>
                <c:pt idx="44">
                  <c:v>-1.9555120776123047</c:v>
                </c:pt>
                <c:pt idx="45">
                  <c:v>-2.1106893859225671</c:v>
                </c:pt>
                <c:pt idx="46">
                  <c:v>-2.2373301783424648</c:v>
                </c:pt>
                <c:pt idx="47">
                  <c:v>-2.3326164657625261</c:v>
                </c:pt>
                <c:pt idx="48">
                  <c:v>-2.3942602396778434</c:v>
                </c:pt>
                <c:pt idx="49">
                  <c:v>-2.4205611553281505</c:v>
                </c:pt>
                <c:pt idx="50">
                  <c:v>-2.4104524275322152</c:v>
                </c:pt>
                <c:pt idx="51">
                  <c:v>-2.3635336807944722</c:v>
                </c:pt>
                <c:pt idx="52">
                  <c:v>-2.2800897913993077</c:v>
                </c:pt>
                <c:pt idx="53">
                  <c:v>-2.1610950831464781</c:v>
                </c:pt>
                <c:pt idx="54">
                  <c:v>-2.0082025821078693</c:v>
                </c:pt>
                <c:pt idx="55">
                  <c:v>-1.8237183907072674</c:v>
                </c:pt>
                <c:pt idx="56">
                  <c:v>-1.6105615985770569</c:v>
                </c:pt>
                <c:pt idx="57">
                  <c:v>-1.3722104979446279</c:v>
                </c:pt>
                <c:pt idx="58">
                  <c:v>-1.1126362057704873</c:v>
                </c:pt>
                <c:pt idx="59">
                  <c:v>-0.83622510488067436</c:v>
                </c:pt>
                <c:pt idx="60">
                  <c:v>-0.54769179386720335</c:v>
                </c:pt>
                <c:pt idx="61">
                  <c:v>-0.25198447332994284</c:v>
                </c:pt>
                <c:pt idx="62">
                  <c:v>4.5815112149251699E-2</c:v>
                </c:pt>
                <c:pt idx="63">
                  <c:v>0.34059491616796006</c:v>
                </c:pt>
                <c:pt idx="64">
                  <c:v>0.62731667079670295</c:v>
                </c:pt>
                <c:pt idx="65">
                  <c:v>0.90111843039677042</c:v>
                </c:pt>
                <c:pt idx="66">
                  <c:v>1.1574132339465442</c:v>
                </c:pt>
                <c:pt idx="67">
                  <c:v>1.3919816280853656</c:v>
                </c:pt>
                <c:pt idx="68">
                  <c:v>1.601055935895624</c:v>
                </c:pt>
                <c:pt idx="69">
                  <c:v>1.7813943513692188</c:v>
                </c:pt>
                <c:pt idx="70">
                  <c:v>1.9303431817260808</c:v>
                </c:pt>
                <c:pt idx="71">
                  <c:v>2.0458858432393496</c:v>
                </c:pt>
                <c:pt idx="72">
                  <c:v>2.1266775338820971</c:v>
                </c:pt>
                <c:pt idx="73">
                  <c:v>2.1720648499757713</c:v>
                </c:pt>
                <c:pt idx="74">
                  <c:v>2.1820899754549745</c:v>
                </c:pt>
                <c:pt idx="75">
                  <c:v>2.1574794422863688</c:v>
                </c:pt>
                <c:pt idx="76">
                  <c:v>2.0996178296998202</c:v>
                </c:pt>
                <c:pt idx="77">
                  <c:v>2.0105071289512253</c:v>
                </c:pt>
                <c:pt idx="78">
                  <c:v>1.8927128403499052</c:v>
                </c:pt>
                <c:pt idx="79">
                  <c:v>1.7492981817647051</c:v>
                </c:pt>
                <c:pt idx="80">
                  <c:v>1.5837480650076117</c:v>
                </c:pt>
                <c:pt idx="81">
                  <c:v>1.3998847315371992</c:v>
                </c:pt>
                <c:pt idx="82">
                  <c:v>1.2017771260739423</c:v>
                </c:pt>
                <c:pt idx="83">
                  <c:v>0.99364622146281556</c:v>
                </c:pt>
                <c:pt idx="84">
                  <c:v>0.7797685872930199</c:v>
                </c:pt>
                <c:pt idx="85">
                  <c:v>0.56438051665515965</c:v>
                </c:pt>
                <c:pt idx="86">
                  <c:v>0.35158498971732183</c:v>
                </c:pt>
                <c:pt idx="87">
                  <c:v>0.1452636607336654</c:v>
                </c:pt>
                <c:pt idx="88">
                  <c:v>-5.1004090701323779E-2</c:v>
                </c:pt>
                <c:pt idx="89">
                  <c:v>-0.23401319888166361</c:v>
                </c:pt>
                <c:pt idx="90">
                  <c:v>-0.40099443646793809</c:v>
                </c:pt>
                <c:pt idx="91">
                  <c:v>-0.54966409716357723</c:v>
                </c:pt>
                <c:pt idx="92">
                  <c:v>-0.67826081857063436</c:v>
                </c:pt>
                <c:pt idx="93">
                  <c:v>-0.78556885904580587</c:v>
                </c:pt>
                <c:pt idx="94">
                  <c:v>-0.8709274884449183</c:v>
                </c:pt>
                <c:pt idx="95">
                  <c:v>-0.93422650404187768</c:v>
                </c:pt>
                <c:pt idx="96">
                  <c:v>-0.9758882306604002</c:v>
                </c:pt>
                <c:pt idx="97">
                  <c:v>-0.9968366993319322</c:v>
                </c:pt>
                <c:pt idx="98">
                  <c:v>-0.99845501313607743</c:v>
                </c:pt>
                <c:pt idx="99">
                  <c:v>-0.9825321944283969</c:v>
                </c:pt>
                <c:pt idx="100">
                  <c:v>-0.95120105733903981</c:v>
                </c:pt>
                <c:pt idx="101">
                  <c:v>-0.90686885713498688</c:v>
                </c:pt>
                <c:pt idx="102">
                  <c:v>-0.85214262879214808</c:v>
                </c:pt>
                <c:pt idx="103">
                  <c:v>-0.78975123718594253</c:v>
                </c:pt>
                <c:pt idx="104">
                  <c:v>-0.72246621827506752</c:v>
                </c:pt>
                <c:pt idx="105">
                  <c:v>-0.65302349350353739</c:v>
                </c:pt>
                <c:pt idx="106">
                  <c:v>-0.58404798877308217</c:v>
                </c:pt>
                <c:pt idx="107">
                  <c:v>-0.51798308651419123</c:v>
                </c:pt>
                <c:pt idx="108">
                  <c:v>-0.45702668772333666</c:v>
                </c:pt>
                <c:pt idx="109">
                  <c:v>-0.40307546468580896</c:v>
                </c:pt>
                <c:pt idx="110">
                  <c:v>-0.35767864994988546</c:v>
                </c:pt>
                <c:pt idx="111">
                  <c:v>-0.32200243940787376</c:v>
                </c:pt>
                <c:pt idx="112">
                  <c:v>-0.29680579432805482</c:v>
                </c:pt>
                <c:pt idx="113">
                  <c:v>-0.28242811672470663</c:v>
                </c:pt>
                <c:pt idx="114">
                  <c:v>-0.27878895281110955</c:v>
                </c:pt>
                <c:pt idx="115">
                  <c:v>-0.28539955888501467</c:v>
                </c:pt>
                <c:pt idx="116">
                  <c:v>-0.30138585124433609</c:v>
                </c:pt>
                <c:pt idx="117">
                  <c:v>-0.32552196475063233</c:v>
                </c:pt>
                <c:pt idx="118">
                  <c:v>-0.35627337111068291</c:v>
                </c:pt>
                <c:pt idx="119">
                  <c:v>-0.39184826481440593</c:v>
                </c:pt>
                <c:pt idx="120">
                  <c:v>-0.4302557180883721</c:v>
                </c:pt>
                <c:pt idx="121">
                  <c:v>-0.46936894132347667</c:v>
                </c:pt>
                <c:pt idx="122">
                  <c:v>-0.50699186620373493</c:v>
                </c:pt>
                <c:pt idx="123">
                  <c:v>-0.54092719795839828</c:v>
                </c:pt>
                <c:pt idx="124">
                  <c:v>-0.56904406223560222</c:v>
                </c:pt>
                <c:pt idx="125">
                  <c:v>-0.58934340118005146</c:v>
                </c:pt>
                <c:pt idx="126">
                  <c:v>-0.60001935118980776</c:v>
                </c:pt>
                <c:pt idx="127">
                  <c:v>-0.59951495904172125</c:v>
                </c:pt>
                <c:pt idx="128">
                  <c:v>-0.58657075991805185</c:v>
                </c:pt>
                <c:pt idx="129">
                  <c:v>-0.56026494553226536</c:v>
                </c:pt>
                <c:pt idx="130">
                  <c:v>-0.52004408727243401</c:v>
                </c:pt>
                <c:pt idx="131">
                  <c:v>-0.46574364146754749</c:v>
                </c:pt>
                <c:pt idx="132">
                  <c:v>-0.397597744329237</c:v>
                </c:pt>
                <c:pt idx="133">
                  <c:v>-0.31623809517771123</c:v>
                </c:pt>
                <c:pt idx="134">
                  <c:v>-0.22268202036266405</c:v>
                </c:pt>
                <c:pt idx="135">
                  <c:v>-0.11831009895024461</c:v>
                </c:pt>
                <c:pt idx="136">
                  <c:v>-4.8340070884398279E-3</c:v>
                </c:pt>
                <c:pt idx="137">
                  <c:v>0.11574450629378841</c:v>
                </c:pt>
                <c:pt idx="138">
                  <c:v>0.24118237083131891</c:v>
                </c:pt>
                <c:pt idx="139">
                  <c:v>0.36905033519990887</c:v>
                </c:pt>
                <c:pt idx="140">
                  <c:v>0.49679300017597455</c:v>
                </c:pt>
                <c:pt idx="141">
                  <c:v>0.62179213065975703</c:v>
                </c:pt>
                <c:pt idx="142">
                  <c:v>0.74143156029743806</c:v>
                </c:pt>
                <c:pt idx="143">
                  <c:v>0.8531619754550005</c:v>
                </c:pt>
                <c:pt idx="144">
                  <c:v>0.9545638845532185</c:v>
                </c:pt>
                <c:pt idx="145">
                  <c:v>1.0434071431939456</c:v>
                </c:pt>
                <c:pt idx="146">
                  <c:v>1.1177055128975242</c:v>
                </c:pt>
                <c:pt idx="147">
                  <c:v>1.1757648782850112</c:v>
                </c:pt>
                <c:pt idx="148">
                  <c:v>1.2162239297818422</c:v>
                </c:pt>
                <c:pt idx="149">
                  <c:v>1.2380863310793861</c:v>
                </c:pt>
                <c:pt idx="150">
                  <c:v>1.2407436265833767</c:v>
                </c:pt>
                <c:pt idx="151">
                  <c:v>1.2239883972324648</c:v>
                </c:pt>
                <c:pt idx="152">
                  <c:v>1.1880174363046494</c:v>
                </c:pt>
                <c:pt idx="153">
                  <c:v>1.1334249828648253</c:v>
                </c:pt>
                <c:pt idx="154">
                  <c:v>1.0611863120569636</c:v>
                </c:pt>
                <c:pt idx="155">
                  <c:v>0.97263223142909705</c:v>
                </c:pt>
                <c:pt idx="156">
                  <c:v>0.86941526421177973</c:v>
                </c:pt>
                <c:pt idx="157">
                  <c:v>0.75346850784473884</c:v>
                </c:pt>
                <c:pt idx="158">
                  <c:v>0.62695833370232368</c:v>
                </c:pt>
                <c:pt idx="159">
                  <c:v>0.49223223742859595</c:v>
                </c:pt>
                <c:pt idx="160">
                  <c:v>0.35176325509202816</c:v>
                </c:pt>
                <c:pt idx="161">
                  <c:v>0.20809242612760753</c:v>
                </c:pt>
                <c:pt idx="162">
                  <c:v>6.3770808521521533E-2</c:v>
                </c:pt>
                <c:pt idx="163">
                  <c:v>-7.869746514710102E-2</c:v>
                </c:pt>
                <c:pt idx="164">
                  <c:v>-0.21690965926209574</c:v>
                </c:pt>
                <c:pt idx="165">
                  <c:v>-0.34861509785823314</c:v>
                </c:pt>
                <c:pt idx="166">
                  <c:v>-0.47176081180800827</c:v>
                </c:pt>
                <c:pt idx="167">
                  <c:v>-0.5845311242654232</c:v>
                </c:pt>
                <c:pt idx="168">
                  <c:v>-0.6853803140750746</c:v>
                </c:pt>
                <c:pt idx="169">
                  <c:v>-0.77305770271187579</c:v>
                </c:pt>
                <c:pt idx="170">
                  <c:v>-0.84662472994492655</c:v>
                </c:pt>
                <c:pt idx="171">
                  <c:v>-0.90546381038352508</c:v>
                </c:pt>
                <c:pt idx="172">
                  <c:v>-0.94927899081645761</c:v>
                </c:pt>
                <c:pt idx="173">
                  <c:v>-0.97808865033221748</c:v>
                </c:pt>
                <c:pt idx="174">
                  <c:v>-0.9922106954072869</c:v>
                </c:pt>
                <c:pt idx="175">
                  <c:v>-0.99224089471437693</c:v>
                </c:pt>
                <c:pt idx="176">
                  <c:v>-0.97902516818211194</c:v>
                </c:pt>
                <c:pt idx="177">
                  <c:v>-0.9536267874273906</c:v>
                </c:pt>
                <c:pt idx="178">
                  <c:v>-0.91728955654357347</c:v>
                </c:pt>
                <c:pt idx="179">
                  <c:v>-0.87139812078252754</c:v>
                </c:pt>
                <c:pt idx="180">
                  <c:v>-0.81743659435713134</c:v>
                </c:pt>
                <c:pt idx="181">
                  <c:v>-0.75694670690570875</c:v>
                </c:pt>
                <c:pt idx="182">
                  <c:v>-0.69148664164560425</c:v>
                </c:pt>
                <c:pt idx="183">
                  <c:v>-0.62259167846212438</c:v>
                </c:pt>
                <c:pt idx="184">
                  <c:v>-0.55173766465408292</c:v>
                </c:pt>
                <c:pt idx="185">
                  <c:v>-0.48030821817418251</c:v>
                </c:pt>
                <c:pt idx="186">
                  <c:v>-0.40956642710391944</c:v>
                </c:pt>
                <c:pt idx="187">
                  <c:v>-0.34063164954219255</c:v>
                </c:pt>
                <c:pt idx="188">
                  <c:v>-0.27446184528465706</c:v>
                </c:pt>
                <c:pt idx="189">
                  <c:v>-0.21184169013943721</c:v>
                </c:pt>
                <c:pt idx="190">
                  <c:v>-0.15337654110504115</c:v>
                </c:pt>
                <c:pt idx="191">
                  <c:v>-9.9492141515767199E-2</c:v>
                </c:pt>
                <c:pt idx="192">
                  <c:v>-5.0439785008936235E-2</c:v>
                </c:pt>
                <c:pt idx="193">
                  <c:v>-6.3065007744268608E-3</c:v>
                </c:pt>
                <c:pt idx="194">
                  <c:v>3.2970315529032922E-2</c:v>
                </c:pt>
                <c:pt idx="195">
                  <c:v>6.7584516762024385E-2</c:v>
                </c:pt>
                <c:pt idx="196">
                  <c:v>9.7839847563904653E-2</c:v>
                </c:pt>
                <c:pt idx="197">
                  <c:v>0.12412646169202285</c:v>
                </c:pt>
                <c:pt idx="198">
                  <c:v>0.14689619404219773</c:v>
                </c:pt>
                <c:pt idx="199">
                  <c:v>0.16663747372512103</c:v>
                </c:pt>
                <c:pt idx="200">
                  <c:v>0.18385074187796105</c:v>
                </c:pt>
                <c:pt idx="201">
                  <c:v>0.19902518816037557</c:v>
                </c:pt>
                <c:pt idx="202">
                  <c:v>0.21261754538590569</c:v>
                </c:pt>
                <c:pt idx="203">
                  <c:v>0.22503358547329416</c:v>
                </c:pt>
                <c:pt idx="204">
                  <c:v>0.2366128455065023</c:v>
                </c:pt>
                <c:pt idx="205">
                  <c:v>0.24761698430587015</c:v>
                </c:pt>
                <c:pt idx="206">
                  <c:v>0.25822203204444533</c:v>
                </c:pt>
                <c:pt idx="207">
                  <c:v>0.26851465281042214</c:v>
                </c:pt>
                <c:pt idx="208">
                  <c:v>0.27849239739951942</c:v>
                </c:pt>
                <c:pt idx="209">
                  <c:v>0.28806778569977798</c:v>
                </c:pt>
                <c:pt idx="210">
                  <c:v>0.29707592924313991</c:v>
                </c:pt>
                <c:pt idx="211">
                  <c:v>0.30528528889155504</c:v>
                </c:pt>
                <c:pt idx="212">
                  <c:v>0.31241106373975269</c:v>
                </c:pt>
                <c:pt idx="213">
                  <c:v>0.31813062807348519</c:v>
                </c:pt>
                <c:pt idx="214">
                  <c:v>0.32210037583750434</c:v>
                </c:pt>
                <c:pt idx="215">
                  <c:v>0.32397329799817265</c:v>
                </c:pt>
                <c:pt idx="216">
                  <c:v>0.32341660808304845</c:v>
                </c:pt>
              </c:numCache>
            </c:numRef>
          </c:val>
          <c:smooth val="0"/>
          <c:extLst>
            <c:ext xmlns:c16="http://schemas.microsoft.com/office/drawing/2014/chart" uri="{C3380CC4-5D6E-409C-BE32-E72D297353CC}">
              <c16:uniqueId val="{00000002-A021-40A6-8EAE-8F5F3F12DAA2}"/>
            </c:ext>
          </c:extLst>
        </c:ser>
        <c:dLbls>
          <c:showLegendKey val="0"/>
          <c:showVal val="0"/>
          <c:showCatName val="0"/>
          <c:showSerName val="0"/>
          <c:showPercent val="0"/>
          <c:showBubbleSize val="0"/>
        </c:dLbls>
        <c:smooth val="0"/>
        <c:axId val="700855808"/>
        <c:axId val="700857344"/>
      </c:lineChart>
      <c:dateAx>
        <c:axId val="700855808"/>
        <c:scaling>
          <c:orientation val="minMax"/>
          <c:max val="45748"/>
          <c:min val="29221"/>
        </c:scaling>
        <c:delete val="0"/>
        <c:axPos val="b"/>
        <c:numFmt formatCode="yyyy" sourceLinked="0"/>
        <c:majorTickMark val="out"/>
        <c:minorTickMark val="out"/>
        <c:tickLblPos val="nextTo"/>
        <c:crossAx val="700857344"/>
        <c:crossesAt val="-50"/>
        <c:auto val="1"/>
        <c:lblOffset val="100"/>
        <c:baseTimeUnit val="months"/>
        <c:majorUnit val="36"/>
        <c:majorTimeUnit val="months"/>
        <c:minorUnit val="12"/>
        <c:minorTimeUnit val="months"/>
      </c:dateAx>
      <c:valAx>
        <c:axId val="700857344"/>
        <c:scaling>
          <c:orientation val="minMax"/>
          <c:max val="4"/>
          <c:min val="-4"/>
        </c:scaling>
        <c:delete val="0"/>
        <c:axPos val="l"/>
        <c:majorGridlines>
          <c:spPr>
            <a:ln>
              <a:solidFill>
                <a:schemeClr val="accent6"/>
              </a:solidFill>
            </a:ln>
          </c:spPr>
        </c:majorGridlines>
        <c:numFmt formatCode="0" sourceLinked="0"/>
        <c:majorTickMark val="out"/>
        <c:minorTickMark val="none"/>
        <c:tickLblPos val="nextTo"/>
        <c:spPr>
          <a:ln>
            <a:noFill/>
          </a:ln>
        </c:spPr>
        <c:crossAx val="700855808"/>
        <c:crosses val="autoZero"/>
        <c:crossBetween val="between"/>
      </c:valAx>
    </c:plotArea>
    <c:legend>
      <c:legendPos val="r"/>
      <c:layout>
        <c:manualLayout>
          <c:xMode val="edge"/>
          <c:yMode val="edge"/>
          <c:x val="8.0734663935509471E-4"/>
          <c:y val="0.93474353682012623"/>
          <c:w val="0.61977052254343334"/>
          <c:h val="6.525653584640502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672245440197741E-2"/>
          <c:y val="7.9832888165145818E-2"/>
          <c:w val="0.88613767791221221"/>
          <c:h val="0.73808387387699881"/>
        </c:manualLayout>
      </c:layout>
      <c:lineChart>
        <c:grouping val="standard"/>
        <c:varyColors val="0"/>
        <c:ser>
          <c:idx val="4"/>
          <c:order val="3"/>
          <c:tx>
            <c:v>Udlån/BNP (bred)</c:v>
          </c:tx>
          <c:spPr>
            <a:ln w="28575">
              <a:solidFill>
                <a:schemeClr val="accent1"/>
              </a:solidFill>
              <a:prstDash val="solid"/>
            </a:ln>
          </c:spPr>
          <c:marker>
            <c:symbol val="none"/>
          </c:marker>
          <c:cat>
            <c:numRef>
              <c:f>Udlånsserier!$A$8:$A$539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Udlånsserier!$F$8:$F$539</c:f>
              <c:numCache>
                <c:formatCode>0.00</c:formatCode>
                <c:ptCount val="178"/>
                <c:pt idx="0">
                  <c:v>120.81506408724026</c:v>
                </c:pt>
                <c:pt idx="1">
                  <c:v>122.32298853411943</c:v>
                </c:pt>
                <c:pt idx="2">
                  <c:v>120.87998967284631</c:v>
                </c:pt>
                <c:pt idx="3">
                  <c:v>119.31797620110561</c:v>
                </c:pt>
                <c:pt idx="4">
                  <c:v>117.90382110774797</c:v>
                </c:pt>
                <c:pt idx="5">
                  <c:v>116.8410871929062</c:v>
                </c:pt>
                <c:pt idx="6">
                  <c:v>114.47116397009968</c:v>
                </c:pt>
                <c:pt idx="7">
                  <c:v>111.93321265967751</c:v>
                </c:pt>
                <c:pt idx="8">
                  <c:v>110.93034692925954</c:v>
                </c:pt>
                <c:pt idx="9">
                  <c:v>112.02191056273807</c:v>
                </c:pt>
                <c:pt idx="10">
                  <c:v>112.28994223267304</c:v>
                </c:pt>
                <c:pt idx="11">
                  <c:v>113.23856100861506</c:v>
                </c:pt>
                <c:pt idx="12">
                  <c:v>114.34488616002412</c:v>
                </c:pt>
                <c:pt idx="13">
                  <c:v>117.06272809471258</c:v>
                </c:pt>
                <c:pt idx="14">
                  <c:v>117.37252721131608</c:v>
                </c:pt>
                <c:pt idx="15">
                  <c:v>119.4317875979051</c:v>
                </c:pt>
                <c:pt idx="16">
                  <c:v>121.09742879821268</c:v>
                </c:pt>
                <c:pt idx="17">
                  <c:v>124.17141007576413</c:v>
                </c:pt>
                <c:pt idx="18">
                  <c:v>124.91781741123047</c:v>
                </c:pt>
                <c:pt idx="19">
                  <c:v>133.90599855800903</c:v>
                </c:pt>
                <c:pt idx="20">
                  <c:v>136.21121655138893</c:v>
                </c:pt>
                <c:pt idx="21">
                  <c:v>140.87501198344415</c:v>
                </c:pt>
                <c:pt idx="22">
                  <c:v>142.38253116345427</c:v>
                </c:pt>
                <c:pt idx="23">
                  <c:v>147.94599989769125</c:v>
                </c:pt>
                <c:pt idx="24">
                  <c:v>148.30619467982331</c:v>
                </c:pt>
                <c:pt idx="25">
                  <c:v>151.62660489402774</c:v>
                </c:pt>
                <c:pt idx="26">
                  <c:v>153.19776091694027</c:v>
                </c:pt>
                <c:pt idx="27">
                  <c:v>158.77853410825026</c:v>
                </c:pt>
                <c:pt idx="28">
                  <c:v>157.48311522918615</c:v>
                </c:pt>
                <c:pt idx="29">
                  <c:v>159.63450816381675</c:v>
                </c:pt>
                <c:pt idx="30">
                  <c:v>161.00647819964345</c:v>
                </c:pt>
                <c:pt idx="31">
                  <c:v>166.23912580547494</c:v>
                </c:pt>
                <c:pt idx="32">
                  <c:v>164.39936467292659</c:v>
                </c:pt>
                <c:pt idx="33">
                  <c:v>165.36639802050331</c:v>
                </c:pt>
                <c:pt idx="34">
                  <c:v>164.71944105205765</c:v>
                </c:pt>
                <c:pt idx="35">
                  <c:v>168.76325526990425</c:v>
                </c:pt>
                <c:pt idx="36">
                  <c:v>168.69425750382959</c:v>
                </c:pt>
                <c:pt idx="37">
                  <c:v>167.3822974633365</c:v>
                </c:pt>
                <c:pt idx="38">
                  <c:v>166.89016985119497</c:v>
                </c:pt>
                <c:pt idx="39">
                  <c:v>167.78224931478479</c:v>
                </c:pt>
                <c:pt idx="40">
                  <c:v>170.01846851052773</c:v>
                </c:pt>
                <c:pt idx="41">
                  <c:v>171.0903105899954</c:v>
                </c:pt>
                <c:pt idx="42">
                  <c:v>167.35088019340222</c:v>
                </c:pt>
                <c:pt idx="43">
                  <c:v>168.33353059286759</c:v>
                </c:pt>
                <c:pt idx="44">
                  <c:v>165.8605366273043</c:v>
                </c:pt>
                <c:pt idx="45">
                  <c:v>163.87950309998578</c:v>
                </c:pt>
                <c:pt idx="46">
                  <c:v>160.02743412857623</c:v>
                </c:pt>
                <c:pt idx="47">
                  <c:v>155.80194946617314</c:v>
                </c:pt>
                <c:pt idx="48">
                  <c:v>153.37080090056864</c:v>
                </c:pt>
                <c:pt idx="49">
                  <c:v>152.51909817836119</c:v>
                </c:pt>
                <c:pt idx="50">
                  <c:v>151.49777739073562</c:v>
                </c:pt>
                <c:pt idx="51">
                  <c:v>149.75130188330093</c:v>
                </c:pt>
                <c:pt idx="52">
                  <c:v>149.59735166199414</c:v>
                </c:pt>
                <c:pt idx="53">
                  <c:v>145.91627926245221</c:v>
                </c:pt>
                <c:pt idx="54">
                  <c:v>141.46466713086511</c:v>
                </c:pt>
                <c:pt idx="55">
                  <c:v>138.14587151007336</c:v>
                </c:pt>
                <c:pt idx="56">
                  <c:v>136.35157643588511</c:v>
                </c:pt>
                <c:pt idx="57">
                  <c:v>135.92972096627048</c:v>
                </c:pt>
                <c:pt idx="58">
                  <c:v>135.1545494473832</c:v>
                </c:pt>
                <c:pt idx="59">
                  <c:v>136.58931267210414</c:v>
                </c:pt>
                <c:pt idx="60">
                  <c:v>138.12112863070419</c:v>
                </c:pt>
                <c:pt idx="61">
                  <c:v>137.21657767136583</c:v>
                </c:pt>
                <c:pt idx="62">
                  <c:v>136.75496864299592</c:v>
                </c:pt>
                <c:pt idx="63">
                  <c:v>135.88115295153955</c:v>
                </c:pt>
                <c:pt idx="64">
                  <c:v>136.82684231686588</c:v>
                </c:pt>
                <c:pt idx="65">
                  <c:v>137.26202028559274</c:v>
                </c:pt>
                <c:pt idx="66">
                  <c:v>138.5311377246079</c:v>
                </c:pt>
                <c:pt idx="67">
                  <c:v>138.7852973577323</c:v>
                </c:pt>
                <c:pt idx="68">
                  <c:v>140.76614017265928</c:v>
                </c:pt>
                <c:pt idx="69">
                  <c:v>144.1084465581969</c:v>
                </c:pt>
                <c:pt idx="70">
                  <c:v>145.92968546886789</c:v>
                </c:pt>
                <c:pt idx="71">
                  <c:v>146.69435086497114</c:v>
                </c:pt>
                <c:pt idx="72">
                  <c:v>150.53190306511095</c:v>
                </c:pt>
                <c:pt idx="73">
                  <c:v>151.88638802515055</c:v>
                </c:pt>
                <c:pt idx="74">
                  <c:v>150.9014495490724</c:v>
                </c:pt>
                <c:pt idx="75">
                  <c:v>152.52350094840506</c:v>
                </c:pt>
                <c:pt idx="76">
                  <c:v>158.72686800712901</c:v>
                </c:pt>
                <c:pt idx="77">
                  <c:v>156.50368441051262</c:v>
                </c:pt>
                <c:pt idx="78">
                  <c:v>161.48116249250438</c:v>
                </c:pt>
                <c:pt idx="79">
                  <c:v>160.0183361801468</c:v>
                </c:pt>
                <c:pt idx="80">
                  <c:v>161.10327749283255</c:v>
                </c:pt>
                <c:pt idx="81">
                  <c:v>163.54346007095012</c:v>
                </c:pt>
                <c:pt idx="82">
                  <c:v>166.08914967212428</c:v>
                </c:pt>
                <c:pt idx="83">
                  <c:v>170.51814263397469</c:v>
                </c:pt>
                <c:pt idx="84">
                  <c:v>169.94007757805403</c:v>
                </c:pt>
                <c:pt idx="85">
                  <c:v>169.0224948414857</c:v>
                </c:pt>
                <c:pt idx="86">
                  <c:v>171.10930583245184</c:v>
                </c:pt>
                <c:pt idx="87">
                  <c:v>170.0631523564706</c:v>
                </c:pt>
                <c:pt idx="88">
                  <c:v>174.77388453015496</c:v>
                </c:pt>
                <c:pt idx="89">
                  <c:v>177.2452394488852</c:v>
                </c:pt>
                <c:pt idx="90">
                  <c:v>179.37662354724722</c:v>
                </c:pt>
                <c:pt idx="91">
                  <c:v>178.19136733254416</c:v>
                </c:pt>
                <c:pt idx="92">
                  <c:v>183.98363957927009</c:v>
                </c:pt>
                <c:pt idx="93">
                  <c:v>185.05087007857918</c:v>
                </c:pt>
                <c:pt idx="94">
                  <c:v>187.18391555889414</c:v>
                </c:pt>
                <c:pt idx="95">
                  <c:v>189.84780042543565</c:v>
                </c:pt>
                <c:pt idx="96">
                  <c:v>196.64881915434859</c:v>
                </c:pt>
                <c:pt idx="97">
                  <c:v>200.55146166525165</c:v>
                </c:pt>
                <c:pt idx="98">
                  <c:v>203.7377772241455</c:v>
                </c:pt>
                <c:pt idx="99">
                  <c:v>210.46698155353596</c:v>
                </c:pt>
                <c:pt idx="100">
                  <c:v>216.91738221541121</c:v>
                </c:pt>
                <c:pt idx="101">
                  <c:v>223.41690478598287</c:v>
                </c:pt>
                <c:pt idx="102">
                  <c:v>228.73624057111152</c:v>
                </c:pt>
                <c:pt idx="103">
                  <c:v>234.99566069739396</c:v>
                </c:pt>
                <c:pt idx="104">
                  <c:v>237.09235100382443</c:v>
                </c:pt>
                <c:pt idx="105">
                  <c:v>239.78454500026629</c:v>
                </c:pt>
                <c:pt idx="106">
                  <c:v>243.26320044286058</c:v>
                </c:pt>
                <c:pt idx="107">
                  <c:v>248.6025147455822</c:v>
                </c:pt>
                <c:pt idx="108">
                  <c:v>251.7256454665615</c:v>
                </c:pt>
                <c:pt idx="109">
                  <c:v>252.62006248633551</c:v>
                </c:pt>
                <c:pt idx="110">
                  <c:v>253.34161702988337</c:v>
                </c:pt>
                <c:pt idx="111">
                  <c:v>255.22502542719377</c:v>
                </c:pt>
                <c:pt idx="112">
                  <c:v>260.65717755011906</c:v>
                </c:pt>
                <c:pt idx="113">
                  <c:v>264.31346241323575</c:v>
                </c:pt>
                <c:pt idx="114">
                  <c:v>271.57733450723629</c:v>
                </c:pt>
                <c:pt idx="115">
                  <c:v>276.65553920128565</c:v>
                </c:pt>
                <c:pt idx="116">
                  <c:v>277.78991709945268</c:v>
                </c:pt>
                <c:pt idx="117">
                  <c:v>273.76355967607412</c:v>
                </c:pt>
                <c:pt idx="118">
                  <c:v>268.81331530339384</c:v>
                </c:pt>
                <c:pt idx="119">
                  <c:v>264.44809567955139</c:v>
                </c:pt>
                <c:pt idx="120">
                  <c:v>263.88064161627733</c:v>
                </c:pt>
                <c:pt idx="121">
                  <c:v>264.40644686526349</c:v>
                </c:pt>
                <c:pt idx="122">
                  <c:v>271.13275275708014</c:v>
                </c:pt>
                <c:pt idx="123">
                  <c:v>273.23768919273544</c:v>
                </c:pt>
                <c:pt idx="124">
                  <c:v>275.92810772729888</c:v>
                </c:pt>
                <c:pt idx="125">
                  <c:v>276.02681792834602</c:v>
                </c:pt>
                <c:pt idx="126">
                  <c:v>272.71650994533371</c:v>
                </c:pt>
                <c:pt idx="127">
                  <c:v>275.55767893679939</c:v>
                </c:pt>
                <c:pt idx="128">
                  <c:v>273.56759731514961</c:v>
                </c:pt>
                <c:pt idx="129">
                  <c:v>270.7196080479734</c:v>
                </c:pt>
                <c:pt idx="130">
                  <c:v>269.1601197194056</c:v>
                </c:pt>
                <c:pt idx="131">
                  <c:v>262.22647313489693</c:v>
                </c:pt>
                <c:pt idx="132">
                  <c:v>261.7397708520665</c:v>
                </c:pt>
                <c:pt idx="133">
                  <c:v>259.57340487402035</c:v>
                </c:pt>
                <c:pt idx="134">
                  <c:v>265.38255817919685</c:v>
                </c:pt>
                <c:pt idx="135">
                  <c:v>264.59261636488782</c:v>
                </c:pt>
                <c:pt idx="136">
                  <c:v>265.31661352293474</c:v>
                </c:pt>
                <c:pt idx="137">
                  <c:v>262.21904631027684</c:v>
                </c:pt>
                <c:pt idx="138">
                  <c:v>265.21904126772529</c:v>
                </c:pt>
                <c:pt idx="139">
                  <c:v>263.75447140619428</c:v>
                </c:pt>
                <c:pt idx="140">
                  <c:v>263.26931960624097</c:v>
                </c:pt>
                <c:pt idx="141">
                  <c:v>263.81526769505047</c:v>
                </c:pt>
                <c:pt idx="142">
                  <c:v>265.87784153728927</c:v>
                </c:pt>
                <c:pt idx="143">
                  <c:v>261.21381654045638</c:v>
                </c:pt>
                <c:pt idx="144">
                  <c:v>257.9159810052189</c:v>
                </c:pt>
                <c:pt idx="145">
                  <c:v>255.5214441708099</c:v>
                </c:pt>
                <c:pt idx="146">
                  <c:v>251.92740747560299</c:v>
                </c:pt>
                <c:pt idx="147">
                  <c:v>252.08965107782242</c:v>
                </c:pt>
                <c:pt idx="148">
                  <c:v>252.6276392428104</c:v>
                </c:pt>
                <c:pt idx="149">
                  <c:v>254.51050534323491</c:v>
                </c:pt>
                <c:pt idx="150">
                  <c:v>254.03359683794471</c:v>
                </c:pt>
                <c:pt idx="151">
                  <c:v>252.12671599215543</c:v>
                </c:pt>
                <c:pt idx="152">
                  <c:v>256.01225934941357</c:v>
                </c:pt>
                <c:pt idx="153">
                  <c:v>258.46867575890894</c:v>
                </c:pt>
                <c:pt idx="154">
                  <c:v>261.12260687122995</c:v>
                </c:pt>
                <c:pt idx="155">
                  <c:v>262.45925765140004</c:v>
                </c:pt>
                <c:pt idx="156">
                  <c:v>263.18764804685816</c:v>
                </c:pt>
                <c:pt idx="157">
                  <c:v>268.30693241655428</c:v>
                </c:pt>
                <c:pt idx="158">
                  <c:v>252.05364183890117</c:v>
                </c:pt>
                <c:pt idx="159">
                  <c:v>250.78788790509753</c:v>
                </c:pt>
                <c:pt idx="160">
                  <c:v>238.30359197238914</c:v>
                </c:pt>
                <c:pt idx="161">
                  <c:v>233.5071681634671</c:v>
                </c:pt>
                <c:pt idx="162">
                  <c:v>232.0043877304565</c:v>
                </c:pt>
                <c:pt idx="163">
                  <c:v>227.91766309639726</c:v>
                </c:pt>
                <c:pt idx="164">
                  <c:v>223.5525498219292</c:v>
                </c:pt>
                <c:pt idx="165">
                  <c:v>219.49575102085865</c:v>
                </c:pt>
                <c:pt idx="166">
                  <c:v>218.71184928818641</c:v>
                </c:pt>
                <c:pt idx="167">
                  <c:v>217.66749876942549</c:v>
                </c:pt>
                <c:pt idx="168">
                  <c:v>214.07324453100546</c:v>
                </c:pt>
                <c:pt idx="169">
                  <c:v>208.21495392348507</c:v>
                </c:pt>
                <c:pt idx="170">
                  <c:v>212.85584691708007</c:v>
                </c:pt>
                <c:pt idx="171">
                  <c:v>218.72796634341128</c:v>
                </c:pt>
                <c:pt idx="172">
                  <c:v>219.2987054784723</c:v>
                </c:pt>
                <c:pt idx="173">
                  <c:v>218.01235441962544</c:v>
                </c:pt>
                <c:pt idx="174">
                  <c:v>215.6104536146878</c:v>
                </c:pt>
                <c:pt idx="175">
                  <c:v>211.31349635233718</c:v>
                </c:pt>
              </c:numCache>
            </c:numRef>
          </c:val>
          <c:smooth val="0"/>
          <c:extLst>
            <c:ext xmlns:c16="http://schemas.microsoft.com/office/drawing/2014/chart" uri="{C3380CC4-5D6E-409C-BE32-E72D297353CC}">
              <c16:uniqueId val="{00000000-48EB-46A5-9E54-3E64BF651EDB}"/>
            </c:ext>
          </c:extLst>
        </c:ser>
        <c:ser>
          <c:idx val="3"/>
          <c:order val="4"/>
          <c:tx>
            <c:v>Udlån/BNP (smal)</c:v>
          </c:tx>
          <c:spPr>
            <a:ln w="28575">
              <a:solidFill>
                <a:schemeClr val="accent2"/>
              </a:solidFill>
              <a:prstDash val="solid"/>
            </a:ln>
          </c:spPr>
          <c:marker>
            <c:symbol val="none"/>
          </c:marker>
          <c:cat>
            <c:numRef>
              <c:f>Udlånsserier!$A$8:$A$539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Udlånsserier!$E$8:$E$539</c:f>
              <c:numCache>
                <c:formatCode>0.00</c:formatCode>
                <c:ptCount val="178"/>
                <c:pt idx="0">
                  <c:v>98.456241794378315</c:v>
                </c:pt>
                <c:pt idx="1">
                  <c:v>99.536372672376942</c:v>
                </c:pt>
                <c:pt idx="2">
                  <c:v>98.308731762066827</c:v>
                </c:pt>
                <c:pt idx="3">
                  <c:v>97.06912951451136</c:v>
                </c:pt>
                <c:pt idx="4">
                  <c:v>95.776701544135932</c:v>
                </c:pt>
                <c:pt idx="5">
                  <c:v>94.843380708285622</c:v>
                </c:pt>
                <c:pt idx="6">
                  <c:v>92.86529702520194</c:v>
                </c:pt>
                <c:pt idx="7">
                  <c:v>90.853903661507076</c:v>
                </c:pt>
                <c:pt idx="8">
                  <c:v>89.96173860767432</c:v>
                </c:pt>
                <c:pt idx="9">
                  <c:v>90.831781789198956</c:v>
                </c:pt>
                <c:pt idx="10">
                  <c:v>91.022289019741891</c:v>
                </c:pt>
                <c:pt idx="11">
                  <c:v>91.705287341647079</c:v>
                </c:pt>
                <c:pt idx="12">
                  <c:v>92.767062295317572</c:v>
                </c:pt>
                <c:pt idx="13">
                  <c:v>94.843227540090851</c:v>
                </c:pt>
                <c:pt idx="14">
                  <c:v>95.051037458353619</c:v>
                </c:pt>
                <c:pt idx="15">
                  <c:v>96.279755351695513</c:v>
                </c:pt>
                <c:pt idx="16">
                  <c:v>97.699576838588001</c:v>
                </c:pt>
                <c:pt idx="17">
                  <c:v>100.24637861668808</c:v>
                </c:pt>
                <c:pt idx="18">
                  <c:v>100.77836359332505</c:v>
                </c:pt>
                <c:pt idx="19">
                  <c:v>107.31874346488462</c:v>
                </c:pt>
                <c:pt idx="20">
                  <c:v>109.06668152387837</c:v>
                </c:pt>
                <c:pt idx="21">
                  <c:v>112.52941132809408</c:v>
                </c:pt>
                <c:pt idx="22">
                  <c:v>114.34306442528859</c:v>
                </c:pt>
                <c:pt idx="23">
                  <c:v>118.29246387518957</c:v>
                </c:pt>
                <c:pt idx="24">
                  <c:v>118.75370816696307</c:v>
                </c:pt>
                <c:pt idx="25">
                  <c:v>121.01285977682967</c:v>
                </c:pt>
                <c:pt idx="26">
                  <c:v>122.33067301127878</c:v>
                </c:pt>
                <c:pt idx="27">
                  <c:v>125.86801875927533</c:v>
                </c:pt>
                <c:pt idx="28">
                  <c:v>124.90380440855951</c:v>
                </c:pt>
                <c:pt idx="29">
                  <c:v>126.21374287564238</c:v>
                </c:pt>
                <c:pt idx="30">
                  <c:v>127.10355304964673</c:v>
                </c:pt>
                <c:pt idx="31">
                  <c:v>130.06394869266759</c:v>
                </c:pt>
                <c:pt idx="32">
                  <c:v>128.60498645683256</c:v>
                </c:pt>
                <c:pt idx="33">
                  <c:v>129.13070290376325</c:v>
                </c:pt>
                <c:pt idx="34">
                  <c:v>128.42988531664625</c:v>
                </c:pt>
                <c:pt idx="35">
                  <c:v>130.77380576609991</c:v>
                </c:pt>
                <c:pt idx="36">
                  <c:v>130.83009521865489</c:v>
                </c:pt>
                <c:pt idx="37">
                  <c:v>129.82350941166254</c:v>
                </c:pt>
                <c:pt idx="38">
                  <c:v>128.95976393975096</c:v>
                </c:pt>
                <c:pt idx="39">
                  <c:v>129.64458804763328</c:v>
                </c:pt>
                <c:pt idx="40">
                  <c:v>130.15029714637737</c:v>
                </c:pt>
                <c:pt idx="41">
                  <c:v>130.78850288010688</c:v>
                </c:pt>
                <c:pt idx="42">
                  <c:v>128.02184166224916</c:v>
                </c:pt>
                <c:pt idx="43">
                  <c:v>128.62223906487179</c:v>
                </c:pt>
                <c:pt idx="44">
                  <c:v>126.72691095628579</c:v>
                </c:pt>
                <c:pt idx="45">
                  <c:v>125.40895097910348</c:v>
                </c:pt>
                <c:pt idx="46">
                  <c:v>122.79727679497576</c:v>
                </c:pt>
                <c:pt idx="47">
                  <c:v>119.98449028579455</c:v>
                </c:pt>
                <c:pt idx="48">
                  <c:v>118.05945627657889</c:v>
                </c:pt>
                <c:pt idx="49">
                  <c:v>117.48538269006687</c:v>
                </c:pt>
                <c:pt idx="50">
                  <c:v>117.08930980304703</c:v>
                </c:pt>
                <c:pt idx="51">
                  <c:v>116.77996960673558</c:v>
                </c:pt>
                <c:pt idx="52">
                  <c:v>116.80598389043055</c:v>
                </c:pt>
                <c:pt idx="53">
                  <c:v>114.18180452488143</c:v>
                </c:pt>
                <c:pt idx="54">
                  <c:v>111.08472148857098</c:v>
                </c:pt>
                <c:pt idx="55">
                  <c:v>108.65594368679739</c:v>
                </c:pt>
                <c:pt idx="56">
                  <c:v>107.30538118326348</c:v>
                </c:pt>
                <c:pt idx="57">
                  <c:v>107.16104221588012</c:v>
                </c:pt>
                <c:pt idx="58">
                  <c:v>106.55335286628849</c:v>
                </c:pt>
                <c:pt idx="59">
                  <c:v>107.82047851529093</c:v>
                </c:pt>
                <c:pt idx="60">
                  <c:v>109.01042716881054</c:v>
                </c:pt>
                <c:pt idx="61">
                  <c:v>108.58026153542646</c:v>
                </c:pt>
                <c:pt idx="62">
                  <c:v>108.29801319539112</c:v>
                </c:pt>
                <c:pt idx="63">
                  <c:v>107.88349981899998</c:v>
                </c:pt>
                <c:pt idx="64">
                  <c:v>108.55170557908022</c:v>
                </c:pt>
                <c:pt idx="65">
                  <c:v>109.05749354993281</c:v>
                </c:pt>
                <c:pt idx="66">
                  <c:v>110.22921840383688</c:v>
                </c:pt>
                <c:pt idx="67">
                  <c:v>110.61487840727851</c:v>
                </c:pt>
                <c:pt idx="68">
                  <c:v>112.22446064283049</c:v>
                </c:pt>
                <c:pt idx="69">
                  <c:v>115.03418080774281</c:v>
                </c:pt>
                <c:pt idx="70">
                  <c:v>116.52942581860293</c:v>
                </c:pt>
                <c:pt idx="71">
                  <c:v>117.14596354427403</c:v>
                </c:pt>
                <c:pt idx="72">
                  <c:v>119.27778844670227</c:v>
                </c:pt>
                <c:pt idx="73">
                  <c:v>120.77593986837437</c:v>
                </c:pt>
                <c:pt idx="74">
                  <c:v>120.82016919280318</c:v>
                </c:pt>
                <c:pt idx="75">
                  <c:v>120.34576369281575</c:v>
                </c:pt>
                <c:pt idx="76">
                  <c:v>120.42838685781423</c:v>
                </c:pt>
                <c:pt idx="77">
                  <c:v>120.11891920524404</c:v>
                </c:pt>
                <c:pt idx="78">
                  <c:v>120.6993784337713</c:v>
                </c:pt>
                <c:pt idx="79">
                  <c:v>119.48631070983895</c:v>
                </c:pt>
                <c:pt idx="80">
                  <c:v>121.51059770866033</c:v>
                </c:pt>
                <c:pt idx="81">
                  <c:v>121.98372824116414</c:v>
                </c:pt>
                <c:pt idx="82">
                  <c:v>122.76485913308115</c:v>
                </c:pt>
                <c:pt idx="83">
                  <c:v>124.99496871960409</c:v>
                </c:pt>
                <c:pt idx="84">
                  <c:v>125.71221768662888</c:v>
                </c:pt>
                <c:pt idx="85">
                  <c:v>126.20433610836153</c:v>
                </c:pt>
                <c:pt idx="86">
                  <c:v>127.54674765364422</c:v>
                </c:pt>
                <c:pt idx="87">
                  <c:v>128.01476082416278</c:v>
                </c:pt>
                <c:pt idx="88">
                  <c:v>130.23083246933462</c:v>
                </c:pt>
                <c:pt idx="89">
                  <c:v>132.23964174162509</c:v>
                </c:pt>
                <c:pt idx="90">
                  <c:v>133.45411778376865</c:v>
                </c:pt>
                <c:pt idx="91">
                  <c:v>134.90177824894016</c:v>
                </c:pt>
                <c:pt idx="92">
                  <c:v>136.9582848051501</c:v>
                </c:pt>
                <c:pt idx="93">
                  <c:v>138.31053598117438</c:v>
                </c:pt>
                <c:pt idx="94">
                  <c:v>138.27890174319066</c:v>
                </c:pt>
                <c:pt idx="95">
                  <c:v>139.76441831683891</c:v>
                </c:pt>
                <c:pt idx="96">
                  <c:v>143.28886364530337</c:v>
                </c:pt>
                <c:pt idx="97">
                  <c:v>145.67356522098731</c:v>
                </c:pt>
                <c:pt idx="98">
                  <c:v>147.45676562371827</c:v>
                </c:pt>
                <c:pt idx="99">
                  <c:v>151.34445927433964</c:v>
                </c:pt>
                <c:pt idx="100">
                  <c:v>153.67054058318902</c:v>
                </c:pt>
                <c:pt idx="101">
                  <c:v>157.09200595727071</c:v>
                </c:pt>
                <c:pt idx="102">
                  <c:v>158.82374893826423</c:v>
                </c:pt>
                <c:pt idx="103">
                  <c:v>162.71837677824593</c:v>
                </c:pt>
                <c:pt idx="104">
                  <c:v>165.74449850560876</c:v>
                </c:pt>
                <c:pt idx="105">
                  <c:v>170.66377794076249</c:v>
                </c:pt>
                <c:pt idx="106">
                  <c:v>173.57353101601444</c:v>
                </c:pt>
                <c:pt idx="107">
                  <c:v>177.55425249257073</c:v>
                </c:pt>
                <c:pt idx="108">
                  <c:v>179.27134583112678</c:v>
                </c:pt>
                <c:pt idx="109">
                  <c:v>180.75835010002234</c:v>
                </c:pt>
                <c:pt idx="110">
                  <c:v>180.85062034000222</c:v>
                </c:pt>
                <c:pt idx="111">
                  <c:v>183.23057533904299</c:v>
                </c:pt>
                <c:pt idx="112">
                  <c:v>184.02844642162916</c:v>
                </c:pt>
                <c:pt idx="113">
                  <c:v>187.25599326000676</c:v>
                </c:pt>
                <c:pt idx="114">
                  <c:v>189.54910832084892</c:v>
                </c:pt>
                <c:pt idx="115">
                  <c:v>192.94518730785242</c:v>
                </c:pt>
                <c:pt idx="116">
                  <c:v>192.50815454404321</c:v>
                </c:pt>
                <c:pt idx="117">
                  <c:v>190.59971388787588</c:v>
                </c:pt>
                <c:pt idx="118">
                  <c:v>187.63517262681401</c:v>
                </c:pt>
                <c:pt idx="119">
                  <c:v>185.78671735776936</c:v>
                </c:pt>
                <c:pt idx="120">
                  <c:v>183.54297554311145</c:v>
                </c:pt>
                <c:pt idx="121">
                  <c:v>181.78969345139754</c:v>
                </c:pt>
                <c:pt idx="122">
                  <c:v>181.77206573411124</c:v>
                </c:pt>
                <c:pt idx="123">
                  <c:v>181.37360897138223</c:v>
                </c:pt>
                <c:pt idx="124">
                  <c:v>181.09948603024421</c:v>
                </c:pt>
                <c:pt idx="125">
                  <c:v>180.58165253072056</c:v>
                </c:pt>
                <c:pt idx="126">
                  <c:v>177.94690318206935</c:v>
                </c:pt>
                <c:pt idx="127">
                  <c:v>176.40167018605388</c:v>
                </c:pt>
                <c:pt idx="128">
                  <c:v>175.51058206547461</c:v>
                </c:pt>
                <c:pt idx="129">
                  <c:v>174.47035217608325</c:v>
                </c:pt>
                <c:pt idx="130">
                  <c:v>173.70446300784866</c:v>
                </c:pt>
                <c:pt idx="131">
                  <c:v>172.59526585870901</c:v>
                </c:pt>
                <c:pt idx="132">
                  <c:v>171.33876742630176</c:v>
                </c:pt>
                <c:pt idx="133">
                  <c:v>170.22605610666579</c:v>
                </c:pt>
                <c:pt idx="134">
                  <c:v>169.82127258005221</c:v>
                </c:pt>
                <c:pt idx="135">
                  <c:v>169.31257515291418</c:v>
                </c:pt>
                <c:pt idx="136">
                  <c:v>168.38538245461922</c:v>
                </c:pt>
                <c:pt idx="137">
                  <c:v>167.49628032561236</c:v>
                </c:pt>
                <c:pt idx="138">
                  <c:v>166.94464609259236</c:v>
                </c:pt>
                <c:pt idx="139">
                  <c:v>166.20017785915556</c:v>
                </c:pt>
                <c:pt idx="140">
                  <c:v>166.11580487112508</c:v>
                </c:pt>
                <c:pt idx="141">
                  <c:v>165.17639296730482</c:v>
                </c:pt>
                <c:pt idx="142">
                  <c:v>164.55812103283077</c:v>
                </c:pt>
                <c:pt idx="143">
                  <c:v>163.12421327065601</c:v>
                </c:pt>
                <c:pt idx="144">
                  <c:v>162.81694418229335</c:v>
                </c:pt>
                <c:pt idx="145">
                  <c:v>161.3230512054175</c:v>
                </c:pt>
                <c:pt idx="146">
                  <c:v>160.27248635778182</c:v>
                </c:pt>
                <c:pt idx="147">
                  <c:v>158.63884207393269</c:v>
                </c:pt>
                <c:pt idx="148">
                  <c:v>159.56159824112953</c:v>
                </c:pt>
                <c:pt idx="149">
                  <c:v>159.90587371556592</c:v>
                </c:pt>
                <c:pt idx="150">
                  <c:v>159.18326382295322</c:v>
                </c:pt>
                <c:pt idx="151">
                  <c:v>158.65411264289705</c:v>
                </c:pt>
                <c:pt idx="152">
                  <c:v>158.56425916355684</c:v>
                </c:pt>
                <c:pt idx="153">
                  <c:v>157.99875046240942</c:v>
                </c:pt>
                <c:pt idx="154">
                  <c:v>158.27190512674514</c:v>
                </c:pt>
                <c:pt idx="155">
                  <c:v>158.21033871581332</c:v>
                </c:pt>
                <c:pt idx="156">
                  <c:v>157.83447063850329</c:v>
                </c:pt>
                <c:pt idx="157">
                  <c:v>158.83554979872099</c:v>
                </c:pt>
                <c:pt idx="158">
                  <c:v>159.05353966811253</c:v>
                </c:pt>
                <c:pt idx="159">
                  <c:v>158.85779530589454</c:v>
                </c:pt>
                <c:pt idx="160">
                  <c:v>158.55205696912768</c:v>
                </c:pt>
                <c:pt idx="161">
                  <c:v>154.27142323697035</c:v>
                </c:pt>
                <c:pt idx="162">
                  <c:v>152.72818246073592</c:v>
                </c:pt>
                <c:pt idx="163">
                  <c:v>149.89139158147137</c:v>
                </c:pt>
                <c:pt idx="164">
                  <c:v>148.3424413379864</c:v>
                </c:pt>
                <c:pt idx="165">
                  <c:v>144.90812950965321</c:v>
                </c:pt>
                <c:pt idx="166">
                  <c:v>141.54512217925733</c:v>
                </c:pt>
                <c:pt idx="167">
                  <c:v>139.02657446200081</c:v>
                </c:pt>
                <c:pt idx="168">
                  <c:v>138.2580823384819</c:v>
                </c:pt>
                <c:pt idx="169">
                  <c:v>139.01461848284703</c:v>
                </c:pt>
                <c:pt idx="170">
                  <c:v>141.0527464330479</c:v>
                </c:pt>
                <c:pt idx="171">
                  <c:v>142.60913334407073</c:v>
                </c:pt>
                <c:pt idx="172">
                  <c:v>142.99126558192677</c:v>
                </c:pt>
                <c:pt idx="173">
                  <c:v>142.37480629392189</c:v>
                </c:pt>
                <c:pt idx="174">
                  <c:v>140.14935529538747</c:v>
                </c:pt>
                <c:pt idx="175">
                  <c:v>138.35700807164324</c:v>
                </c:pt>
                <c:pt idx="176">
                  <c:v>137.19059190820406</c:v>
                </c:pt>
              </c:numCache>
            </c:numRef>
          </c:val>
          <c:smooth val="0"/>
          <c:extLst>
            <c:ext xmlns:c16="http://schemas.microsoft.com/office/drawing/2014/chart" uri="{C3380CC4-5D6E-409C-BE32-E72D297353CC}">
              <c16:uniqueId val="{00000001-48EB-46A5-9E54-3E64BF651EDB}"/>
            </c:ext>
          </c:extLst>
        </c:ser>
        <c:dLbls>
          <c:showLegendKey val="0"/>
          <c:showVal val="0"/>
          <c:showCatName val="0"/>
          <c:showSerName val="0"/>
          <c:showPercent val="0"/>
          <c:showBubbleSize val="0"/>
        </c:dLbls>
        <c:marker val="1"/>
        <c:smooth val="0"/>
        <c:axId val="707661824"/>
        <c:axId val="707663360"/>
      </c:lineChart>
      <c:lineChart>
        <c:grouping val="standard"/>
        <c:varyColors val="0"/>
        <c:ser>
          <c:idx val="1"/>
          <c:order val="0"/>
          <c:tx>
            <c:v>Udlån, bred (højre akse)</c:v>
          </c:tx>
          <c:spPr>
            <a:ln w="28575">
              <a:solidFill>
                <a:schemeClr val="accent1"/>
              </a:solidFill>
              <a:prstDash val="sysDot"/>
            </a:ln>
          </c:spPr>
          <c:marker>
            <c:symbol val="none"/>
          </c:marker>
          <c:cat>
            <c:numRef>
              <c:f>Udlånsserier!$A$8:$A$539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Udlånsserier!$C$8:$C$539</c:f>
              <c:numCache>
                <c:formatCode>0.00</c:formatCode>
                <c:ptCount val="178"/>
                <c:pt idx="0">
                  <c:v>484.57965899374312</c:v>
                </c:pt>
                <c:pt idx="1">
                  <c:v>500.23687764210877</c:v>
                </c:pt>
                <c:pt idx="2">
                  <c:v>507.6904714233944</c:v>
                </c:pt>
                <c:pt idx="3">
                  <c:v>515.13619410036245</c:v>
                </c:pt>
                <c:pt idx="4">
                  <c:v>524.2838593665391</c:v>
                </c:pt>
                <c:pt idx="5">
                  <c:v>537.7545772707474</c:v>
                </c:pt>
                <c:pt idx="6">
                  <c:v>545.30525807184563</c:v>
                </c:pt>
                <c:pt idx="7">
                  <c:v>550.30514090886459</c:v>
                </c:pt>
                <c:pt idx="8">
                  <c:v>561.43255332927811</c:v>
                </c:pt>
                <c:pt idx="9">
                  <c:v>581.96730838418637</c:v>
                </c:pt>
                <c:pt idx="10">
                  <c:v>594.64181724960986</c:v>
                </c:pt>
                <c:pt idx="11">
                  <c:v>614.66588632727075</c:v>
                </c:pt>
                <c:pt idx="12">
                  <c:v>636.37536936835249</c:v>
                </c:pt>
                <c:pt idx="13">
                  <c:v>667.48400124334444</c:v>
                </c:pt>
                <c:pt idx="14">
                  <c:v>687.10922399167112</c:v>
                </c:pt>
                <c:pt idx="15">
                  <c:v>714.87798889818077</c:v>
                </c:pt>
                <c:pt idx="16">
                  <c:v>738.27328758848034</c:v>
                </c:pt>
                <c:pt idx="17">
                  <c:v>771.83353284427585</c:v>
                </c:pt>
                <c:pt idx="18">
                  <c:v>793.09538247432272</c:v>
                </c:pt>
                <c:pt idx="19">
                  <c:v>871.95155998344978</c:v>
                </c:pt>
                <c:pt idx="20">
                  <c:v>910.63790164789384</c:v>
                </c:pt>
                <c:pt idx="21">
                  <c:v>966.64506714512481</c:v>
                </c:pt>
                <c:pt idx="22">
                  <c:v>991.68102708270089</c:v>
                </c:pt>
                <c:pt idx="23">
                  <c:v>1044.6720874877217</c:v>
                </c:pt>
                <c:pt idx="24">
                  <c:v>1054.4040115397718</c:v>
                </c:pt>
                <c:pt idx="25">
                  <c:v>1094.5214076555658</c:v>
                </c:pt>
                <c:pt idx="26">
                  <c:v>1117.7597664683385</c:v>
                </c:pt>
                <c:pt idx="27">
                  <c:v>1177.3680696912643</c:v>
                </c:pt>
                <c:pt idx="28">
                  <c:v>1187.6017830562391</c:v>
                </c:pt>
                <c:pt idx="29">
                  <c:v>1213.7718340274323</c:v>
                </c:pt>
                <c:pt idx="30">
                  <c:v>1236.9116418787999</c:v>
                </c:pt>
                <c:pt idx="31">
                  <c:v>1289.4341748608017</c:v>
                </c:pt>
                <c:pt idx="32">
                  <c:v>1294.6695949688578</c:v>
                </c:pt>
                <c:pt idx="33">
                  <c:v>1319.8605745370326</c:v>
                </c:pt>
                <c:pt idx="34">
                  <c:v>1331.9587548114509</c:v>
                </c:pt>
                <c:pt idx="35">
                  <c:v>1379.5827996070557</c:v>
                </c:pt>
                <c:pt idx="36">
                  <c:v>1394.402222434107</c:v>
                </c:pt>
                <c:pt idx="37">
                  <c:v>1400.3501959609116</c:v>
                </c:pt>
                <c:pt idx="38">
                  <c:v>1414.7166169456086</c:v>
                </c:pt>
                <c:pt idx="39">
                  <c:v>1435.0415783893541</c:v>
                </c:pt>
                <c:pt idx="40">
                  <c:v>1471.1698080215965</c:v>
                </c:pt>
                <c:pt idx="41">
                  <c:v>1493.96059207184</c:v>
                </c:pt>
                <c:pt idx="42">
                  <c:v>1478.3776756285151</c:v>
                </c:pt>
                <c:pt idx="43">
                  <c:v>1498.6734228683003</c:v>
                </c:pt>
                <c:pt idx="44">
                  <c:v>1490.091061059702</c:v>
                </c:pt>
                <c:pt idx="45">
                  <c:v>1480.8151900114713</c:v>
                </c:pt>
                <c:pt idx="46">
                  <c:v>1458.1699797795866</c:v>
                </c:pt>
                <c:pt idx="47">
                  <c:v>1438.5193994211766</c:v>
                </c:pt>
                <c:pt idx="48">
                  <c:v>1415.4591215113478</c:v>
                </c:pt>
                <c:pt idx="49">
                  <c:v>1409.5815053644142</c:v>
                </c:pt>
                <c:pt idx="50">
                  <c:v>1400.7484497547416</c:v>
                </c:pt>
                <c:pt idx="51">
                  <c:v>1389.5423301751493</c:v>
                </c:pt>
                <c:pt idx="52">
                  <c:v>1403.5223532928289</c:v>
                </c:pt>
                <c:pt idx="53">
                  <c:v>1397.7320390550299</c:v>
                </c:pt>
                <c:pt idx="54">
                  <c:v>1376.3097465161868</c:v>
                </c:pt>
                <c:pt idx="55">
                  <c:v>1370.9596288659679</c:v>
                </c:pt>
                <c:pt idx="56">
                  <c:v>1374.9692967794654</c:v>
                </c:pt>
                <c:pt idx="57">
                  <c:v>1383.0849108318021</c:v>
                </c:pt>
                <c:pt idx="58">
                  <c:v>1388.7129955718624</c:v>
                </c:pt>
                <c:pt idx="59">
                  <c:v>1414.5189220323105</c:v>
                </c:pt>
                <c:pt idx="60">
                  <c:v>1439.3602814605683</c:v>
                </c:pt>
                <c:pt idx="61">
                  <c:v>1448.7326270542808</c:v>
                </c:pt>
                <c:pt idx="62">
                  <c:v>1466.833793664774</c:v>
                </c:pt>
                <c:pt idx="63">
                  <c:v>1477.1640137361865</c:v>
                </c:pt>
                <c:pt idx="64">
                  <c:v>1505.0952654855248</c:v>
                </c:pt>
                <c:pt idx="65">
                  <c:v>1532.2559324480717</c:v>
                </c:pt>
                <c:pt idx="66">
                  <c:v>1562.9082958090264</c:v>
                </c:pt>
                <c:pt idx="67">
                  <c:v>1587.9813723671728</c:v>
                </c:pt>
                <c:pt idx="68">
                  <c:v>1631.0572661806032</c:v>
                </c:pt>
                <c:pt idx="69">
                  <c:v>1673.8196067734571</c:v>
                </c:pt>
                <c:pt idx="70">
                  <c:v>1713.0685777190401</c:v>
                </c:pt>
                <c:pt idx="71">
                  <c:v>1738.6214464516377</c:v>
                </c:pt>
                <c:pt idx="72">
                  <c:v>1796.297199275969</c:v>
                </c:pt>
                <c:pt idx="73">
                  <c:v>1836.7620903881457</c:v>
                </c:pt>
                <c:pt idx="74">
                  <c:v>1844.3175163887631</c:v>
                </c:pt>
                <c:pt idx="75">
                  <c:v>1892.6641232687584</c:v>
                </c:pt>
                <c:pt idx="76">
                  <c:v>2000.9108980978685</c:v>
                </c:pt>
                <c:pt idx="77">
                  <c:v>2004.3426862454353</c:v>
                </c:pt>
                <c:pt idx="78">
                  <c:v>2101.5158486774521</c:v>
                </c:pt>
                <c:pt idx="79">
                  <c:v>2121.6831194125666</c:v>
                </c:pt>
                <c:pt idx="80">
                  <c:v>2157.4950921840136</c:v>
                </c:pt>
                <c:pt idx="81">
                  <c:v>2209.6356890186071</c:v>
                </c:pt>
                <c:pt idx="82">
                  <c:v>2266.1203581264635</c:v>
                </c:pt>
                <c:pt idx="83">
                  <c:v>2339.8499532234009</c:v>
                </c:pt>
                <c:pt idx="84">
                  <c:v>2345.5129507323013</c:v>
                </c:pt>
                <c:pt idx="85">
                  <c:v>2355.1594431212611</c:v>
                </c:pt>
                <c:pt idx="86">
                  <c:v>2401.861325970126</c:v>
                </c:pt>
                <c:pt idx="87">
                  <c:v>2400.2713323592261</c:v>
                </c:pt>
                <c:pt idx="88">
                  <c:v>2484.9350902497436</c:v>
                </c:pt>
                <c:pt idx="89">
                  <c:v>2523.7949645126764</c:v>
                </c:pt>
                <c:pt idx="90">
                  <c:v>2561.6775608782373</c:v>
                </c:pt>
                <c:pt idx="91">
                  <c:v>2563.9955845479781</c:v>
                </c:pt>
                <c:pt idx="92">
                  <c:v>2672.178381249319</c:v>
                </c:pt>
                <c:pt idx="93">
                  <c:v>2722.8385023362143</c:v>
                </c:pt>
                <c:pt idx="94">
                  <c:v>2790.1634453208762</c:v>
                </c:pt>
                <c:pt idx="95">
                  <c:v>2865.9423952223765</c:v>
                </c:pt>
                <c:pt idx="96">
                  <c:v>2991.6184857951048</c:v>
                </c:pt>
                <c:pt idx="97">
                  <c:v>3103.7344207314345</c:v>
                </c:pt>
                <c:pt idx="98">
                  <c:v>3198.8868401963082</c:v>
                </c:pt>
                <c:pt idx="99">
                  <c:v>3346.4250067012217</c:v>
                </c:pt>
                <c:pt idx="100">
                  <c:v>3507.1202356587683</c:v>
                </c:pt>
                <c:pt idx="101">
                  <c:v>3670.5163287289124</c:v>
                </c:pt>
                <c:pt idx="102">
                  <c:v>3816.2354376884241</c:v>
                </c:pt>
                <c:pt idx="103">
                  <c:v>3960.1468740724831</c:v>
                </c:pt>
                <c:pt idx="104">
                  <c:v>4036.9714605421186</c:v>
                </c:pt>
                <c:pt idx="105">
                  <c:v>4088.3264922545404</c:v>
                </c:pt>
                <c:pt idx="106">
                  <c:v>4177.3156780048021</c:v>
                </c:pt>
                <c:pt idx="107">
                  <c:v>4333.3904345302426</c:v>
                </c:pt>
                <c:pt idx="108">
                  <c:v>4430.1196345660155</c:v>
                </c:pt>
                <c:pt idx="109">
                  <c:v>4515.836237005733</c:v>
                </c:pt>
                <c:pt idx="110">
                  <c:v>4583.963218538709</c:v>
                </c:pt>
                <c:pt idx="111">
                  <c:v>4619.062510181353</c:v>
                </c:pt>
                <c:pt idx="112">
                  <c:v>4687.9193382388912</c:v>
                </c:pt>
                <c:pt idx="113">
                  <c:v>4675.1765231653144</c:v>
                </c:pt>
                <c:pt idx="114">
                  <c:v>4734.9508271336645</c:v>
                </c:pt>
                <c:pt idx="115">
                  <c:v>4784.4808949470334</c:v>
                </c:pt>
                <c:pt idx="116">
                  <c:v>4831.3222381936812</c:v>
                </c:pt>
                <c:pt idx="117">
                  <c:v>4834.3907003197928</c:v>
                </c:pt>
                <c:pt idx="118">
                  <c:v>4816.0593569756047</c:v>
                </c:pt>
                <c:pt idx="119">
                  <c:v>4794.1795265745877</c:v>
                </c:pt>
                <c:pt idx="120">
                  <c:v>4832.4461899188864</c:v>
                </c:pt>
                <c:pt idx="121">
                  <c:v>4871.6887834924801</c:v>
                </c:pt>
                <c:pt idx="122">
                  <c:v>4995.6209695492016</c:v>
                </c:pt>
                <c:pt idx="123">
                  <c:v>5050.7986847277152</c:v>
                </c:pt>
                <c:pt idx="124">
                  <c:v>5118.1904702336678</c:v>
                </c:pt>
                <c:pt idx="125">
                  <c:v>5148.4522079995095</c:v>
                </c:pt>
                <c:pt idx="126">
                  <c:v>5131.706567641344</c:v>
                </c:pt>
                <c:pt idx="127">
                  <c:v>5216.3068622736118</c:v>
                </c:pt>
                <c:pt idx="128">
                  <c:v>5201.8878629475694</c:v>
                </c:pt>
                <c:pt idx="129">
                  <c:v>5179.6782607818741</c:v>
                </c:pt>
                <c:pt idx="130">
                  <c:v>5178.3715432816443</c:v>
                </c:pt>
                <c:pt idx="131">
                  <c:v>5075.3933875259299</c:v>
                </c:pt>
                <c:pt idx="132">
                  <c:v>5105.7577100112612</c:v>
                </c:pt>
                <c:pt idx="133">
                  <c:v>5079.8515333845789</c:v>
                </c:pt>
                <c:pt idx="134">
                  <c:v>5218.482624035727</c:v>
                </c:pt>
                <c:pt idx="135">
                  <c:v>5239.7275818738744</c:v>
                </c:pt>
                <c:pt idx="136">
                  <c:v>5287.4947908985669</c:v>
                </c:pt>
                <c:pt idx="137">
                  <c:v>5270.3406117902541</c:v>
                </c:pt>
                <c:pt idx="138">
                  <c:v>5357.955071690586</c:v>
                </c:pt>
                <c:pt idx="139">
                  <c:v>5354.743278488555</c:v>
                </c:pt>
                <c:pt idx="140">
                  <c:v>5371.2206586065276</c:v>
                </c:pt>
                <c:pt idx="141">
                  <c:v>5434.330699250344</c:v>
                </c:pt>
                <c:pt idx="142">
                  <c:v>5520.421623838738</c:v>
                </c:pt>
                <c:pt idx="143">
                  <c:v>5489.408354597691</c:v>
                </c:pt>
                <c:pt idx="144">
                  <c:v>5485.6149999999998</c:v>
                </c:pt>
                <c:pt idx="145">
                  <c:v>5499.0769999999993</c:v>
                </c:pt>
                <c:pt idx="146">
                  <c:v>5472.8710000000001</c:v>
                </c:pt>
                <c:pt idx="147">
                  <c:v>5519.7549999999992</c:v>
                </c:pt>
                <c:pt idx="148">
                  <c:v>5551.7450000000008</c:v>
                </c:pt>
                <c:pt idx="149">
                  <c:v>5620.61</c:v>
                </c:pt>
                <c:pt idx="150">
                  <c:v>5655.8040000000001</c:v>
                </c:pt>
                <c:pt idx="151">
                  <c:v>5656.7150000000001</c:v>
                </c:pt>
                <c:pt idx="152">
                  <c:v>5784.5969999999998</c:v>
                </c:pt>
                <c:pt idx="153">
                  <c:v>5874.9930000000004</c:v>
                </c:pt>
                <c:pt idx="154">
                  <c:v>5973.9629999999997</c:v>
                </c:pt>
                <c:pt idx="155">
                  <c:v>6045.7489999999998</c:v>
                </c:pt>
                <c:pt idx="156">
                  <c:v>6110.9539999999997</c:v>
                </c:pt>
                <c:pt idx="157">
                  <c:v>6165.4250000000002</c:v>
                </c:pt>
                <c:pt idx="158">
                  <c:v>5817.1460000000006</c:v>
                </c:pt>
                <c:pt idx="159">
                  <c:v>5834.8309999999992</c:v>
                </c:pt>
                <c:pt idx="160">
                  <c:v>5592.7470000000003</c:v>
                </c:pt>
                <c:pt idx="161">
                  <c:v>5668.1530000000002</c:v>
                </c:pt>
                <c:pt idx="162">
                  <c:v>5763.4530000000004</c:v>
                </c:pt>
                <c:pt idx="163">
                  <c:v>5851.7860000000001</c:v>
                </c:pt>
                <c:pt idx="164">
                  <c:v>5900.4459999999999</c:v>
                </c:pt>
                <c:pt idx="165">
                  <c:v>5966.5530000000008</c:v>
                </c:pt>
                <c:pt idx="166">
                  <c:v>6129.8369999999995</c:v>
                </c:pt>
                <c:pt idx="167">
                  <c:v>6190.8990000000003</c:v>
                </c:pt>
                <c:pt idx="168">
                  <c:v>6155.2479999999996</c:v>
                </c:pt>
                <c:pt idx="169">
                  <c:v>5964.9420000000009</c:v>
                </c:pt>
                <c:pt idx="170">
                  <c:v>6006.7919999999995</c:v>
                </c:pt>
                <c:pt idx="171">
                  <c:v>6134.8819999999996</c:v>
                </c:pt>
                <c:pt idx="172">
                  <c:v>6132.4689999999991</c:v>
                </c:pt>
                <c:pt idx="173">
                  <c:v>6158.6309999999994</c:v>
                </c:pt>
                <c:pt idx="174">
                  <c:v>6212.384</c:v>
                </c:pt>
                <c:pt idx="175">
                  <c:v>6256.57</c:v>
                </c:pt>
              </c:numCache>
            </c:numRef>
          </c:val>
          <c:smooth val="0"/>
          <c:extLst>
            <c:ext xmlns:c16="http://schemas.microsoft.com/office/drawing/2014/chart" uri="{C3380CC4-5D6E-409C-BE32-E72D297353CC}">
              <c16:uniqueId val="{00000002-48EB-46A5-9E54-3E64BF651EDB}"/>
            </c:ext>
          </c:extLst>
        </c:ser>
        <c:ser>
          <c:idx val="0"/>
          <c:order val="1"/>
          <c:tx>
            <c:v>Udlån, smal (højre akse)</c:v>
          </c:tx>
          <c:spPr>
            <a:ln w="28575">
              <a:solidFill>
                <a:schemeClr val="accent2"/>
              </a:solidFill>
              <a:prstDash val="sysDot"/>
            </a:ln>
          </c:spPr>
          <c:marker>
            <c:symbol val="none"/>
          </c:marker>
          <c:cat>
            <c:numRef>
              <c:f>Udlånsserier!$A$8:$A$539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Udlånsserier!$B$8:$B$539</c:f>
              <c:numCache>
                <c:formatCode>0.00</c:formatCode>
                <c:ptCount val="178"/>
                <c:pt idx="0">
                  <c:v>394.90019257924803</c:v>
                </c:pt>
                <c:pt idx="1">
                  <c:v>407.0515679361676</c:v>
                </c:pt>
                <c:pt idx="2">
                  <c:v>412.89221241992948</c:v>
                </c:pt>
                <c:pt idx="3">
                  <c:v>419.08037275507536</c:v>
                </c:pt>
                <c:pt idx="4">
                  <c:v>425.89102075892743</c:v>
                </c:pt>
                <c:pt idx="5">
                  <c:v>436.51136192790591</c:v>
                </c:pt>
                <c:pt idx="6">
                  <c:v>442.38158330838399</c:v>
                </c:pt>
                <c:pt idx="7">
                  <c:v>446.67144870198979</c:v>
                </c:pt>
                <c:pt idx="8">
                  <c:v>455.3077675007757</c:v>
                </c:pt>
                <c:pt idx="9">
                  <c:v>471.88203895161121</c:v>
                </c:pt>
                <c:pt idx="10">
                  <c:v>482.0169845734373</c:v>
                </c:pt>
                <c:pt idx="11">
                  <c:v>497.78195009438627</c:v>
                </c:pt>
                <c:pt idx="12">
                  <c:v>516.2860842834848</c:v>
                </c:pt>
                <c:pt idx="13">
                  <c:v>540.78986573824932</c:v>
                </c:pt>
                <c:pt idx="14">
                  <c:v>556.43723569169197</c:v>
                </c:pt>
                <c:pt idx="15">
                  <c:v>576.29781201262222</c:v>
                </c:pt>
                <c:pt idx="16">
                  <c:v>595.62773961797188</c:v>
                </c:pt>
                <c:pt idx="17">
                  <c:v>623.11861092141248</c:v>
                </c:pt>
                <c:pt idx="18">
                  <c:v>639.83550525914677</c:v>
                </c:pt>
                <c:pt idx="19">
                  <c:v>698.8241511759586</c:v>
                </c:pt>
                <c:pt idx="20">
                  <c:v>729.16354847423872</c:v>
                </c:pt>
                <c:pt idx="21">
                  <c:v>772.14545601479983</c:v>
                </c:pt>
                <c:pt idx="22">
                  <c:v>796.38876091393877</c:v>
                </c:pt>
                <c:pt idx="23">
                  <c:v>835.28338215306258</c:v>
                </c:pt>
                <c:pt idx="24">
                  <c:v>844.29640007144167</c:v>
                </c:pt>
                <c:pt idx="25">
                  <c:v>873.53512742656028</c:v>
                </c:pt>
                <c:pt idx="26">
                  <c:v>892.5476696172891</c:v>
                </c:pt>
                <c:pt idx="27">
                  <c:v>933.33136695567725</c:v>
                </c:pt>
                <c:pt idx="28">
                  <c:v>941.91672936008877</c:v>
                </c:pt>
                <c:pt idx="29">
                  <c:v>959.65896053268762</c:v>
                </c:pt>
                <c:pt idx="30">
                  <c:v>976.45676279139821</c:v>
                </c:pt>
                <c:pt idx="31">
                  <c:v>1008.841327509821</c:v>
                </c:pt>
                <c:pt idx="32">
                  <c:v>1012.783510801866</c:v>
                </c:pt>
                <c:pt idx="33">
                  <c:v>1030.6478569110523</c:v>
                </c:pt>
                <c:pt idx="34">
                  <c:v>1038.5131775239272</c:v>
                </c:pt>
                <c:pt idx="35">
                  <c:v>1069.0318386281967</c:v>
                </c:pt>
                <c:pt idx="36">
                  <c:v>1081.4225583820885</c:v>
                </c:pt>
                <c:pt idx="37">
                  <c:v>1086.1266669181434</c:v>
                </c:pt>
                <c:pt idx="38">
                  <c:v>1093.1831462908804</c:v>
                </c:pt>
                <c:pt idx="39">
                  <c:v>1108.8501615714074</c:v>
                </c:pt>
                <c:pt idx="40">
                  <c:v>1126.1905212076033</c:v>
                </c:pt>
                <c:pt idx="41">
                  <c:v>1142.0452071490934</c:v>
                </c:pt>
                <c:pt idx="42">
                  <c:v>1130.9449492443089</c:v>
                </c:pt>
                <c:pt idx="43">
                  <c:v>1145.1237943945534</c:v>
                </c:pt>
                <c:pt idx="44">
                  <c:v>1138.5145680312717</c:v>
                </c:pt>
                <c:pt idx="45">
                  <c:v>1133.1952810471789</c:v>
                </c:pt>
                <c:pt idx="46">
                  <c:v>1118.9287861558191</c:v>
                </c:pt>
                <c:pt idx="47">
                  <c:v>1107.8167988087409</c:v>
                </c:pt>
                <c:pt idx="48">
                  <c:v>1089.5707219765463</c:v>
                </c:pt>
                <c:pt idx="49">
                  <c:v>1085.7999068215981</c:v>
                </c:pt>
                <c:pt idx="50">
                  <c:v>1082.607758438973</c:v>
                </c:pt>
                <c:pt idx="51">
                  <c:v>1083.6013379808994</c:v>
                </c:pt>
                <c:pt idx="52">
                  <c:v>1095.8737408600196</c:v>
                </c:pt>
                <c:pt idx="53">
                  <c:v>1093.7475055438392</c:v>
                </c:pt>
                <c:pt idx="54">
                  <c:v>1080.7432553623071</c:v>
                </c:pt>
                <c:pt idx="55">
                  <c:v>1078.3015851477771</c:v>
                </c:pt>
                <c:pt idx="56">
                  <c:v>1082.0674638520288</c:v>
                </c:pt>
                <c:pt idx="57">
                  <c:v>1090.3636045465803</c:v>
                </c:pt>
                <c:pt idx="58">
                  <c:v>1094.8357007011141</c:v>
                </c:pt>
                <c:pt idx="59">
                  <c:v>1116.5888755043527</c:v>
                </c:pt>
                <c:pt idx="60">
                  <c:v>1135.9976615261744</c:v>
                </c:pt>
                <c:pt idx="61">
                  <c:v>1146.3904012910327</c:v>
                </c:pt>
                <c:pt idx="62">
                  <c:v>1161.604489533765</c:v>
                </c:pt>
                <c:pt idx="63">
                  <c:v>1172.8015265323488</c:v>
                </c:pt>
                <c:pt idx="64">
                  <c:v>1194.0687613698824</c:v>
                </c:pt>
                <c:pt idx="65">
                  <c:v>1217.4088004979001</c:v>
                </c:pt>
                <c:pt idx="66">
                  <c:v>1243.6060420320878</c:v>
                </c:pt>
                <c:pt idx="67">
                  <c:v>1265.6554387360804</c:v>
                </c:pt>
                <c:pt idx="68">
                  <c:v>1300.344825468477</c:v>
                </c:pt>
                <c:pt idx="69">
                  <c:v>1336.1220100819328</c:v>
                </c:pt>
                <c:pt idx="70">
                  <c:v>1367.9389296845798</c:v>
                </c:pt>
                <c:pt idx="71">
                  <c:v>1388.4139599267355</c:v>
                </c:pt>
                <c:pt idx="72">
                  <c:v>1423.3418495344981</c:v>
                </c:pt>
                <c:pt idx="73">
                  <c:v>1460.5434408282511</c:v>
                </c:pt>
                <c:pt idx="74">
                  <c:v>1476.6641078744406</c:v>
                </c:pt>
                <c:pt idx="75">
                  <c:v>1493.3705816641509</c:v>
                </c:pt>
                <c:pt idx="76">
                  <c:v>1518.1202447296064</c:v>
                </c:pt>
                <c:pt idx="77">
                  <c:v>1538.3629982615605</c:v>
                </c:pt>
                <c:pt idx="78">
                  <c:v>1570.7817109370997</c:v>
                </c:pt>
                <c:pt idx="79">
                  <c:v>1584.2689937017549</c:v>
                </c:pt>
                <c:pt idx="80">
                  <c:v>1627.2699245143792</c:v>
                </c:pt>
                <c:pt idx="81">
                  <c:v>1648.1221522663691</c:v>
                </c:pt>
                <c:pt idx="82">
                  <c:v>1675.0037380117594</c:v>
                </c:pt>
                <c:pt idx="83">
                  <c:v>1715.1809607704074</c:v>
                </c:pt>
                <c:pt idx="84">
                  <c:v>1735.0800285108514</c:v>
                </c:pt>
                <c:pt idx="85">
                  <c:v>1758.5312193339093</c:v>
                </c:pt>
                <c:pt idx="86">
                  <c:v>1790.3736968142036</c:v>
                </c:pt>
                <c:pt idx="87">
                  <c:v>1806.8003342722334</c:v>
                </c:pt>
                <c:pt idx="88">
                  <c:v>1851.6219760489998</c:v>
                </c:pt>
                <c:pt idx="89">
                  <c:v>1882.960258759</c:v>
                </c:pt>
                <c:pt idx="90">
                  <c:v>1905.8582560699999</c:v>
                </c:pt>
                <c:pt idx="91">
                  <c:v>1941.101687224</c:v>
                </c:pt>
                <c:pt idx="92">
                  <c:v>1989.18212851</c:v>
                </c:pt>
                <c:pt idx="93">
                  <c:v>2035.101226427</c:v>
                </c:pt>
                <c:pt idx="94">
                  <c:v>2061.185309384</c:v>
                </c:pt>
                <c:pt idx="95">
                  <c:v>2109.8836589110001</c:v>
                </c:pt>
                <c:pt idx="96">
                  <c:v>2179.8534826360001</c:v>
                </c:pt>
                <c:pt idx="97">
                  <c:v>2254.4440953599997</c:v>
                </c:pt>
                <c:pt idx="98">
                  <c:v>2315.2186770580001</c:v>
                </c:pt>
                <c:pt idx="99">
                  <c:v>2406.3769024620001</c:v>
                </c:pt>
                <c:pt idx="100">
                  <c:v>2484.545300149</c:v>
                </c:pt>
                <c:pt idx="101">
                  <c:v>2580.8645658720002</c:v>
                </c:pt>
                <c:pt idx="102">
                  <c:v>2649.8154272860002</c:v>
                </c:pt>
                <c:pt idx="103">
                  <c:v>2742.1300854669998</c:v>
                </c:pt>
                <c:pt idx="104">
                  <c:v>2822.1315760550001</c:v>
                </c:pt>
                <c:pt idx="105">
                  <c:v>2909.8174138900004</c:v>
                </c:pt>
                <c:pt idx="106">
                  <c:v>2980.6046746070001</c:v>
                </c:pt>
                <c:pt idx="107">
                  <c:v>3094.9481751980002</c:v>
                </c:pt>
                <c:pt idx="108">
                  <c:v>3154.9964152819998</c:v>
                </c:pt>
                <c:pt idx="109">
                  <c:v>3231.2362663879994</c:v>
                </c:pt>
                <c:pt idx="110">
                  <c:v>3272.3111244319998</c:v>
                </c:pt>
                <c:pt idx="111">
                  <c:v>3316.1069524860004</c:v>
                </c:pt>
                <c:pt idx="112">
                  <c:v>3309.7516088930001</c:v>
                </c:pt>
                <c:pt idx="113">
                  <c:v>3312.1840087830001</c:v>
                </c:pt>
                <c:pt idx="114">
                  <c:v>3304.7887035740005</c:v>
                </c:pt>
                <c:pt idx="115">
                  <c:v>3336.7940693019996</c:v>
                </c:pt>
                <c:pt idx="116">
                  <c:v>3348.1018238299994</c:v>
                </c:pt>
                <c:pt idx="117">
                  <c:v>3365.8003475459996</c:v>
                </c:pt>
                <c:pt idx="118">
                  <c:v>3361.6717527820001</c:v>
                </c:pt>
                <c:pt idx="119">
                  <c:v>3368.1273989790006</c:v>
                </c:pt>
                <c:pt idx="120">
                  <c:v>3361.222511121</c:v>
                </c:pt>
                <c:pt idx="121">
                  <c:v>3349.4751018419997</c:v>
                </c:pt>
                <c:pt idx="122">
                  <c:v>3349.1503111509996</c:v>
                </c:pt>
                <c:pt idx="123">
                  <c:v>3352.6911618360004</c:v>
                </c:pt>
                <c:pt idx="124">
                  <c:v>3359.2143663750003</c:v>
                </c:pt>
                <c:pt idx="125">
                  <c:v>3368.208983003</c:v>
                </c:pt>
                <c:pt idx="126">
                  <c:v>3348.4268771769994</c:v>
                </c:pt>
                <c:pt idx="127">
                  <c:v>3339.283616622</c:v>
                </c:pt>
                <c:pt idx="128">
                  <c:v>3337.3337179749997</c:v>
                </c:pt>
                <c:pt idx="129">
                  <c:v>3338.1412481850002</c:v>
                </c:pt>
                <c:pt idx="130">
                  <c:v>3341.9001638079999</c:v>
                </c:pt>
                <c:pt idx="131">
                  <c:v>3340.5813706953131</c:v>
                </c:pt>
                <c:pt idx="132">
                  <c:v>3342.3053361848688</c:v>
                </c:pt>
                <c:pt idx="133">
                  <c:v>3331.3239180074497</c:v>
                </c:pt>
                <c:pt idx="134">
                  <c:v>3339.3655040141462</c:v>
                </c:pt>
                <c:pt idx="135">
                  <c:v>3352.8969257531598</c:v>
                </c:pt>
                <c:pt idx="136">
                  <c:v>3355.7522869381069</c:v>
                </c:pt>
                <c:pt idx="137">
                  <c:v>3366.5077382644831</c:v>
                </c:pt>
                <c:pt idx="138">
                  <c:v>3372.6157403625507</c:v>
                </c:pt>
                <c:pt idx="139">
                  <c:v>3374.1960108965759</c:v>
                </c:pt>
                <c:pt idx="140">
                  <c:v>3389.0946509806936</c:v>
                </c:pt>
                <c:pt idx="141">
                  <c:v>3402.4685187335122</c:v>
                </c:pt>
                <c:pt idx="142">
                  <c:v>3416.7202670046654</c:v>
                </c:pt>
                <c:pt idx="143">
                  <c:v>3428.0553418828358</c:v>
                </c:pt>
                <c:pt idx="144">
                  <c:v>3462.9535858131967</c:v>
                </c:pt>
                <c:pt idx="145">
                  <c:v>3471.8333849917899</c:v>
                </c:pt>
                <c:pt idx="146">
                  <c:v>3481.7594936364521</c:v>
                </c:pt>
                <c:pt idx="147">
                  <c:v>3473.5560860508303</c:v>
                </c:pt>
                <c:pt idx="148">
                  <c:v>3506.5256829470627</c:v>
                </c:pt>
                <c:pt idx="149">
                  <c:v>3531.3613151345576</c:v>
                </c:pt>
                <c:pt idx="150">
                  <c:v>3544.0561857542302</c:v>
                </c:pt>
                <c:pt idx="151">
                  <c:v>3559.563671256039</c:v>
                </c:pt>
                <c:pt idx="152">
                  <c:v>3582.7594358005672</c:v>
                </c:pt>
                <c:pt idx="153">
                  <c:v>3591.3115980105658</c:v>
                </c:pt>
                <c:pt idx="154">
                  <c:v>3620.9446454896756</c:v>
                </c:pt>
                <c:pt idx="155">
                  <c:v>3644.3751523187598</c:v>
                </c:pt>
                <c:pt idx="156">
                  <c:v>3664.7585737554082</c:v>
                </c:pt>
                <c:pt idx="157">
                  <c:v>3649.8820988248099</c:v>
                </c:pt>
                <c:pt idx="158">
                  <c:v>3670.7966420003695</c:v>
                </c:pt>
                <c:pt idx="159">
                  <c:v>3695.9854655869422</c:v>
                </c:pt>
                <c:pt idx="160">
                  <c:v>3721.0582250084581</c:v>
                </c:pt>
                <c:pt idx="161">
                  <c:v>3744.7845276542189</c:v>
                </c:pt>
                <c:pt idx="162">
                  <c:v>3794.0735086896011</c:v>
                </c:pt>
                <c:pt idx="163">
                  <c:v>3848.4614788542772</c:v>
                </c:pt>
                <c:pt idx="164">
                  <c:v>3915.3503966748131</c:v>
                </c:pt>
                <c:pt idx="165">
                  <c:v>3939.0376844609032</c:v>
                </c:pt>
                <c:pt idx="166">
                  <c:v>3967.0851393180446</c:v>
                </c:pt>
                <c:pt idx="167">
                  <c:v>3954.1938308482268</c:v>
                </c:pt>
                <c:pt idx="168">
                  <c:v>3975.33464147837</c:v>
                </c:pt>
                <c:pt idx="169">
                  <c:v>3982.4907902966015</c:v>
                </c:pt>
                <c:pt idx="170">
                  <c:v>3980.508504340612</c:v>
                </c:pt>
                <c:pt idx="171">
                  <c:v>3999.9009720344961</c:v>
                </c:pt>
                <c:pt idx="172">
                  <c:v>3998.6077507330001</c:v>
                </c:pt>
                <c:pt idx="173">
                  <c:v>4021.9459029969998</c:v>
                </c:pt>
                <c:pt idx="174">
                  <c:v>4038.1233741259998</c:v>
                </c:pt>
                <c:pt idx="175">
                  <c:v>4096.4742949852134</c:v>
                </c:pt>
                <c:pt idx="176">
                  <c:v>4131.9062470912904</c:v>
                </c:pt>
                <c:pt idx="177">
                  <c:v>4151.3847850412903</c:v>
                </c:pt>
              </c:numCache>
            </c:numRef>
          </c:val>
          <c:smooth val="0"/>
          <c:extLst>
            <c:ext xmlns:c16="http://schemas.microsoft.com/office/drawing/2014/chart" uri="{C3380CC4-5D6E-409C-BE32-E72D297353CC}">
              <c16:uniqueId val="{00000003-48EB-46A5-9E54-3E64BF651EDB}"/>
            </c:ext>
          </c:extLst>
        </c:ser>
        <c:ser>
          <c:idx val="2"/>
          <c:order val="2"/>
          <c:tx>
            <c:v>BNP (sum af seneste 4 kvartaler, højre akse)</c:v>
          </c:tx>
          <c:spPr>
            <a:ln w="28575">
              <a:solidFill>
                <a:schemeClr val="accent3"/>
              </a:solidFill>
              <a:prstDash val="sysDot"/>
            </a:ln>
          </c:spPr>
          <c:marker>
            <c:symbol val="none"/>
          </c:marker>
          <c:cat>
            <c:numRef>
              <c:f>Udlånsserier!$A$8:$A$539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Udlånsserier!$D$8:$D$539</c:f>
              <c:numCache>
                <c:formatCode>0.00</c:formatCode>
                <c:ptCount val="178"/>
                <c:pt idx="0">
                  <c:v>401.09208454653418</c:v>
                </c:pt>
                <c:pt idx="1">
                  <c:v>408.94756058267677</c:v>
                </c:pt>
                <c:pt idx="2">
                  <c:v>419.99546227413248</c:v>
                </c:pt>
                <c:pt idx="3">
                  <c:v>431.73393523882879</c:v>
                </c:pt>
                <c:pt idx="4">
                  <c:v>444.67079560332093</c:v>
                </c:pt>
                <c:pt idx="5">
                  <c:v>460.24441417847078</c:v>
                </c:pt>
                <c:pt idx="6">
                  <c:v>476.3691039380725</c:v>
                </c:pt>
                <c:pt idx="7">
                  <c:v>491.63704662173507</c:v>
                </c:pt>
                <c:pt idx="8">
                  <c:v>506.112681399351</c:v>
                </c:pt>
                <c:pt idx="9">
                  <c:v>519.51203604785383</c:v>
                </c:pt>
                <c:pt idx="10">
                  <c:v>529.55928681258752</c:v>
                </c:pt>
                <c:pt idx="11">
                  <c:v>542.80616148107674</c:v>
                </c:pt>
                <c:pt idx="12">
                  <c:v>556.54029728776311</c:v>
                </c:pt>
                <c:pt idx="13">
                  <c:v>570.19344423897201</c:v>
                </c:pt>
                <c:pt idx="14">
                  <c:v>585.40890301749062</c:v>
                </c:pt>
                <c:pt idx="15">
                  <c:v>598.56592895099573</c:v>
                </c:pt>
                <c:pt idx="16">
                  <c:v>609.65232285706202</c:v>
                </c:pt>
                <c:pt idx="17">
                  <c:v>621.58715309211334</c:v>
                </c:pt>
                <c:pt idx="18">
                  <c:v>634.89372365788802</c:v>
                </c:pt>
                <c:pt idx="19">
                  <c:v>651.16691512943248</c:v>
                </c:pt>
                <c:pt idx="20">
                  <c:v>668.54839469430476</c:v>
                </c:pt>
                <c:pt idx="21">
                  <c:v>686.1721277146911</c:v>
                </c:pt>
                <c:pt idx="22">
                  <c:v>696.49065723115791</c:v>
                </c:pt>
                <c:pt idx="23">
                  <c:v>706.11715640175566</c:v>
                </c:pt>
                <c:pt idx="24">
                  <c:v>710.96424112028058</c:v>
                </c:pt>
                <c:pt idx="25">
                  <c:v>721.85313944114887</c:v>
                </c:pt>
                <c:pt idx="26">
                  <c:v>729.61886634515372</c:v>
                </c:pt>
                <c:pt idx="27">
                  <c:v>741.51589590099843</c:v>
                </c:pt>
                <c:pt idx="28">
                  <c:v>754.11372281270587</c:v>
                </c:pt>
                <c:pt idx="29">
                  <c:v>760.3442689107427</c:v>
                </c:pt>
                <c:pt idx="30">
                  <c:v>768.23718878259331</c:v>
                </c:pt>
                <c:pt idx="31">
                  <c:v>775.65023794075751</c:v>
                </c:pt>
                <c:pt idx="32">
                  <c:v>787.51496244806651</c:v>
                </c:pt>
                <c:pt idx="33">
                  <c:v>798.14314778349751</c:v>
                </c:pt>
                <c:pt idx="34">
                  <c:v>808.62267762947363</c:v>
                </c:pt>
                <c:pt idx="35">
                  <c:v>817.46633614093264</c:v>
                </c:pt>
                <c:pt idx="36">
                  <c:v>826.58547070130828</c:v>
                </c:pt>
                <c:pt idx="37">
                  <c:v>836.61786054026709</c:v>
                </c:pt>
                <c:pt idx="38">
                  <c:v>847.6931973926437</c:v>
                </c:pt>
                <c:pt idx="39">
                  <c:v>855.3</c:v>
                </c:pt>
                <c:pt idx="40">
                  <c:v>865.30000000000007</c:v>
                </c:pt>
                <c:pt idx="41">
                  <c:v>873.2</c:v>
                </c:pt>
                <c:pt idx="42">
                  <c:v>883.4</c:v>
                </c:pt>
                <c:pt idx="43">
                  <c:v>890.30000000000007</c:v>
                </c:pt>
                <c:pt idx="44">
                  <c:v>898.40000000000009</c:v>
                </c:pt>
                <c:pt idx="45">
                  <c:v>903.59999999999991</c:v>
                </c:pt>
                <c:pt idx="46">
                  <c:v>911.2</c:v>
                </c:pt>
                <c:pt idx="47">
                  <c:v>923.3</c:v>
                </c:pt>
                <c:pt idx="48">
                  <c:v>922.89999999999986</c:v>
                </c:pt>
                <c:pt idx="49">
                  <c:v>924.2</c:v>
                </c:pt>
                <c:pt idx="50">
                  <c:v>924.6</c:v>
                </c:pt>
                <c:pt idx="51">
                  <c:v>927.9</c:v>
                </c:pt>
                <c:pt idx="52">
                  <c:v>938.2</c:v>
                </c:pt>
                <c:pt idx="53">
                  <c:v>957.90000000000009</c:v>
                </c:pt>
                <c:pt idx="54">
                  <c:v>972.9</c:v>
                </c:pt>
                <c:pt idx="55">
                  <c:v>992.4</c:v>
                </c:pt>
                <c:pt idx="56">
                  <c:v>1008.4</c:v>
                </c:pt>
                <c:pt idx="57">
                  <c:v>1017.5</c:v>
                </c:pt>
                <c:pt idx="58">
                  <c:v>1027.5</c:v>
                </c:pt>
                <c:pt idx="59">
                  <c:v>1035.5999999999999</c:v>
                </c:pt>
                <c:pt idx="60">
                  <c:v>1042.0999999999999</c:v>
                </c:pt>
                <c:pt idx="61">
                  <c:v>1055.8000000000002</c:v>
                </c:pt>
                <c:pt idx="62">
                  <c:v>1072.5999999999999</c:v>
                </c:pt>
                <c:pt idx="63">
                  <c:v>1087.0999999999999</c:v>
                </c:pt>
                <c:pt idx="64">
                  <c:v>1100</c:v>
                </c:pt>
                <c:pt idx="65">
                  <c:v>1116.3</c:v>
                </c:pt>
                <c:pt idx="66">
                  <c:v>1128.2</c:v>
                </c:pt>
                <c:pt idx="67">
                  <c:v>1144.1999999999998</c:v>
                </c:pt>
                <c:pt idx="68">
                  <c:v>1158.7</c:v>
                </c:pt>
                <c:pt idx="69">
                  <c:v>1161.5</c:v>
                </c:pt>
                <c:pt idx="70">
                  <c:v>1173.9000000000001</c:v>
                </c:pt>
                <c:pt idx="71">
                  <c:v>1185.1999999999998</c:v>
                </c:pt>
                <c:pt idx="72">
                  <c:v>1193.3</c:v>
                </c:pt>
                <c:pt idx="73">
                  <c:v>1209.3</c:v>
                </c:pt>
                <c:pt idx="74">
                  <c:v>1222.2</c:v>
                </c:pt>
                <c:pt idx="75">
                  <c:v>1240.9000000000001</c:v>
                </c:pt>
                <c:pt idx="76">
                  <c:v>1260.6000000000001</c:v>
                </c:pt>
                <c:pt idx="77">
                  <c:v>1280.7</c:v>
                </c:pt>
                <c:pt idx="78">
                  <c:v>1301.4000000000001</c:v>
                </c:pt>
                <c:pt idx="79">
                  <c:v>1325.9</c:v>
                </c:pt>
                <c:pt idx="80">
                  <c:v>1339.2</c:v>
                </c:pt>
                <c:pt idx="81">
                  <c:v>1351.1000000000001</c:v>
                </c:pt>
                <c:pt idx="82">
                  <c:v>1364.4</c:v>
                </c:pt>
                <c:pt idx="83">
                  <c:v>1372.2</c:v>
                </c:pt>
                <c:pt idx="84">
                  <c:v>1380.1999999999998</c:v>
                </c:pt>
                <c:pt idx="85">
                  <c:v>1393.3999999999999</c:v>
                </c:pt>
                <c:pt idx="86">
                  <c:v>1403.6999999999998</c:v>
                </c:pt>
                <c:pt idx="87">
                  <c:v>1411.4</c:v>
                </c:pt>
                <c:pt idx="88">
                  <c:v>1421.8000000000002</c:v>
                </c:pt>
                <c:pt idx="89">
                  <c:v>1423.9</c:v>
                </c:pt>
                <c:pt idx="90">
                  <c:v>1428.1</c:v>
                </c:pt>
                <c:pt idx="91">
                  <c:v>1438.9</c:v>
                </c:pt>
                <c:pt idx="92">
                  <c:v>1452.4</c:v>
                </c:pt>
                <c:pt idx="93">
                  <c:v>1471.4</c:v>
                </c:pt>
                <c:pt idx="94">
                  <c:v>1490.6</c:v>
                </c:pt>
                <c:pt idx="95">
                  <c:v>1509.6</c:v>
                </c:pt>
                <c:pt idx="96">
                  <c:v>1521.3</c:v>
                </c:pt>
                <c:pt idx="97">
                  <c:v>1547.6000000000001</c:v>
                </c:pt>
                <c:pt idx="98">
                  <c:v>1570.1</c:v>
                </c:pt>
                <c:pt idx="99">
                  <c:v>1590</c:v>
                </c:pt>
                <c:pt idx="100">
                  <c:v>1616.8</c:v>
                </c:pt>
                <c:pt idx="101">
                  <c:v>1642.8999999999999</c:v>
                </c:pt>
                <c:pt idx="102">
                  <c:v>1668.3999999999999</c:v>
                </c:pt>
                <c:pt idx="103">
                  <c:v>1685.1999999999998</c:v>
                </c:pt>
                <c:pt idx="104">
                  <c:v>1702.7</c:v>
                </c:pt>
                <c:pt idx="105">
                  <c:v>1705</c:v>
                </c:pt>
                <c:pt idx="106">
                  <c:v>1717.2</c:v>
                </c:pt>
                <c:pt idx="107">
                  <c:v>1743.1</c:v>
                </c:pt>
                <c:pt idx="108">
                  <c:v>1759.8999999999999</c:v>
                </c:pt>
                <c:pt idx="109">
                  <c:v>1787.6</c:v>
                </c:pt>
                <c:pt idx="110">
                  <c:v>1809.3999999999999</c:v>
                </c:pt>
                <c:pt idx="111">
                  <c:v>1809.8000000000002</c:v>
                </c:pt>
                <c:pt idx="112">
                  <c:v>1798.5</c:v>
                </c:pt>
                <c:pt idx="113">
                  <c:v>1768.8000000000002</c:v>
                </c:pt>
                <c:pt idx="114">
                  <c:v>1743.5</c:v>
                </c:pt>
                <c:pt idx="115">
                  <c:v>1729.3999999999999</c:v>
                </c:pt>
                <c:pt idx="116">
                  <c:v>1739.2</c:v>
                </c:pt>
                <c:pt idx="117">
                  <c:v>1765.8999999999999</c:v>
                </c:pt>
                <c:pt idx="118">
                  <c:v>1791.6000000000001</c:v>
                </c:pt>
                <c:pt idx="119">
                  <c:v>1812.9</c:v>
                </c:pt>
                <c:pt idx="120">
                  <c:v>1831.3</c:v>
                </c:pt>
                <c:pt idx="121">
                  <c:v>1842.5</c:v>
                </c:pt>
                <c:pt idx="122">
                  <c:v>1842.5</c:v>
                </c:pt>
                <c:pt idx="123">
                  <c:v>1848.5</c:v>
                </c:pt>
                <c:pt idx="124">
                  <c:v>1854.9</c:v>
                </c:pt>
                <c:pt idx="125">
                  <c:v>1865.2</c:v>
                </c:pt>
                <c:pt idx="126">
                  <c:v>1881.7</c:v>
                </c:pt>
                <c:pt idx="127">
                  <c:v>1893</c:v>
                </c:pt>
                <c:pt idx="128">
                  <c:v>1901.5</c:v>
                </c:pt>
                <c:pt idx="129">
                  <c:v>1913.2999999999997</c:v>
                </c:pt>
                <c:pt idx="130">
                  <c:v>1923.8999999999999</c:v>
                </c:pt>
                <c:pt idx="131">
                  <c:v>1935.5</c:v>
                </c:pt>
                <c:pt idx="132">
                  <c:v>1950.7</c:v>
                </c:pt>
                <c:pt idx="133">
                  <c:v>1957</c:v>
                </c:pt>
                <c:pt idx="134">
                  <c:v>1966.3999999999999</c:v>
                </c:pt>
                <c:pt idx="135">
                  <c:v>1980.3000000000002</c:v>
                </c:pt>
                <c:pt idx="136">
                  <c:v>1992.9</c:v>
                </c:pt>
                <c:pt idx="137">
                  <c:v>2009.9</c:v>
                </c:pt>
                <c:pt idx="138">
                  <c:v>2020.1999999999998</c:v>
                </c:pt>
                <c:pt idx="139">
                  <c:v>2030.1999999999998</c:v>
                </c:pt>
                <c:pt idx="140">
                  <c:v>2040.1999999999998</c:v>
                </c:pt>
                <c:pt idx="141">
                  <c:v>2059.9</c:v>
                </c:pt>
                <c:pt idx="142">
                  <c:v>2076.3000000000002</c:v>
                </c:pt>
                <c:pt idx="143">
                  <c:v>2101.5</c:v>
                </c:pt>
                <c:pt idx="144">
                  <c:v>2126.8999999999996</c:v>
                </c:pt>
                <c:pt idx="145">
                  <c:v>2152.1</c:v>
                </c:pt>
                <c:pt idx="146">
                  <c:v>2172.4</c:v>
                </c:pt>
                <c:pt idx="147">
                  <c:v>2189.6</c:v>
                </c:pt>
                <c:pt idx="148">
                  <c:v>2197.6</c:v>
                </c:pt>
                <c:pt idx="149">
                  <c:v>2208.4</c:v>
                </c:pt>
                <c:pt idx="150">
                  <c:v>2226.3999999999996</c:v>
                </c:pt>
                <c:pt idx="151">
                  <c:v>2243.6000000000004</c:v>
                </c:pt>
                <c:pt idx="152">
                  <c:v>2259.5</c:v>
                </c:pt>
                <c:pt idx="153">
                  <c:v>2273</c:v>
                </c:pt>
                <c:pt idx="154">
                  <c:v>2287.8000000000002</c:v>
                </c:pt>
                <c:pt idx="155">
                  <c:v>2303.5</c:v>
                </c:pt>
                <c:pt idx="156">
                  <c:v>2321.9</c:v>
                </c:pt>
                <c:pt idx="157">
                  <c:v>2297.9</c:v>
                </c:pt>
                <c:pt idx="158">
                  <c:v>2307.9</c:v>
                </c:pt>
                <c:pt idx="159">
                  <c:v>2326.6</c:v>
                </c:pt>
                <c:pt idx="160">
                  <c:v>2346.9</c:v>
                </c:pt>
                <c:pt idx="161">
                  <c:v>2427.4</c:v>
                </c:pt>
                <c:pt idx="162">
                  <c:v>2484.1999999999998</c:v>
                </c:pt>
                <c:pt idx="163">
                  <c:v>2567.5</c:v>
                </c:pt>
                <c:pt idx="164">
                  <c:v>2639.4</c:v>
                </c:pt>
                <c:pt idx="165">
                  <c:v>2718.3</c:v>
                </c:pt>
                <c:pt idx="166">
                  <c:v>2802.7</c:v>
                </c:pt>
                <c:pt idx="167">
                  <c:v>2844.2</c:v>
                </c:pt>
                <c:pt idx="168">
                  <c:v>2875.3</c:v>
                </c:pt>
                <c:pt idx="169">
                  <c:v>2864.8</c:v>
                </c:pt>
                <c:pt idx="170">
                  <c:v>2822</c:v>
                </c:pt>
                <c:pt idx="171">
                  <c:v>2804.8</c:v>
                </c:pt>
                <c:pt idx="172">
                  <c:v>2796.4</c:v>
                </c:pt>
                <c:pt idx="173">
                  <c:v>2824.9</c:v>
                </c:pt>
                <c:pt idx="174">
                  <c:v>2881.3</c:v>
                </c:pt>
                <c:pt idx="175">
                  <c:v>2960.8</c:v>
                </c:pt>
                <c:pt idx="176">
                  <c:v>3011.8</c:v>
                </c:pt>
              </c:numCache>
            </c:numRef>
          </c:val>
          <c:smooth val="0"/>
          <c:extLst>
            <c:ext xmlns:c16="http://schemas.microsoft.com/office/drawing/2014/chart" uri="{C3380CC4-5D6E-409C-BE32-E72D297353CC}">
              <c16:uniqueId val="{00000004-48EB-46A5-9E54-3E64BF651EDB}"/>
            </c:ext>
          </c:extLst>
        </c:ser>
        <c:dLbls>
          <c:showLegendKey val="0"/>
          <c:showVal val="0"/>
          <c:showCatName val="0"/>
          <c:showSerName val="0"/>
          <c:showPercent val="0"/>
          <c:showBubbleSize val="0"/>
        </c:dLbls>
        <c:marker val="1"/>
        <c:smooth val="0"/>
        <c:axId val="707703552"/>
        <c:axId val="707664896"/>
      </c:lineChart>
      <c:dateAx>
        <c:axId val="707661824"/>
        <c:scaling>
          <c:orientation val="minMax"/>
          <c:max val="45777"/>
          <c:min val="29587"/>
        </c:scaling>
        <c:delete val="0"/>
        <c:axPos val="b"/>
        <c:numFmt formatCode="yyyy" sourceLinked="0"/>
        <c:majorTickMark val="out"/>
        <c:minorTickMark val="out"/>
        <c:tickLblPos val="low"/>
        <c:spPr>
          <a:ln w="9525">
            <a:solidFill>
              <a:srgbClr val="7F7F7F"/>
            </a:solidFill>
          </a:ln>
        </c:spPr>
        <c:crossAx val="707663360"/>
        <c:crosses val="autoZero"/>
        <c:auto val="1"/>
        <c:lblOffset val="100"/>
        <c:baseTimeUnit val="months"/>
        <c:majorUnit val="2"/>
        <c:majorTimeUnit val="years"/>
        <c:minorUnit val="1"/>
        <c:minorTimeUnit val="years"/>
      </c:dateAx>
      <c:valAx>
        <c:axId val="707663360"/>
        <c:scaling>
          <c:orientation val="minMax"/>
          <c:max val="350"/>
          <c:min val="0"/>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707661824"/>
        <c:crosses val="autoZero"/>
        <c:crossBetween val="between"/>
        <c:majorUnit val="50"/>
      </c:valAx>
      <c:valAx>
        <c:axId val="707664896"/>
        <c:scaling>
          <c:orientation val="minMax"/>
          <c:max val="7000"/>
          <c:min val="0"/>
        </c:scaling>
        <c:delete val="0"/>
        <c:axPos val="r"/>
        <c:numFmt formatCode="#,##0" sourceLinked="0"/>
        <c:majorTickMark val="out"/>
        <c:minorTickMark val="none"/>
        <c:tickLblPos val="nextTo"/>
        <c:spPr>
          <a:ln>
            <a:noFill/>
          </a:ln>
        </c:spPr>
        <c:crossAx val="707703552"/>
        <c:crosses val="max"/>
        <c:crossBetween val="between"/>
        <c:majorUnit val="1000"/>
      </c:valAx>
      <c:dateAx>
        <c:axId val="707703552"/>
        <c:scaling>
          <c:orientation val="minMax"/>
        </c:scaling>
        <c:delete val="1"/>
        <c:axPos val="b"/>
        <c:numFmt formatCode="m/d/yyyy" sourceLinked="1"/>
        <c:majorTickMark val="out"/>
        <c:minorTickMark val="none"/>
        <c:tickLblPos val="nextTo"/>
        <c:crossAx val="707664896"/>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r"/>
      <c:layout>
        <c:manualLayout>
          <c:xMode val="edge"/>
          <c:yMode val="edge"/>
          <c:x val="4.1025641025641026E-2"/>
          <c:y val="0.87665199330398658"/>
          <c:w val="0.93859032236355067"/>
          <c:h val="0.12334801762114538"/>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7472528745236016E-2"/>
          <c:w val="0.90934480078119495"/>
          <c:h val="0.81261142165553035"/>
        </c:manualLayout>
      </c:layout>
      <c:barChart>
        <c:barDir val="col"/>
        <c:grouping val="clustered"/>
        <c:varyColors val="0"/>
        <c:ser>
          <c:idx val="0"/>
          <c:order val="3"/>
          <c:tx>
            <c:v>Vækst i reale huspriser (højre akse)</c:v>
          </c:tx>
          <c:spPr>
            <a:solidFill>
              <a:schemeClr val="accent4"/>
            </a:solidFill>
            <a:ln w="19050">
              <a:solidFill>
                <a:schemeClr val="accent4"/>
              </a:solidFill>
            </a:ln>
          </c:spPr>
          <c:invertIfNegative val="0"/>
          <c:val>
            <c:numRef>
              <c:f>'Boligpriser og BNI'!$E$8:$E$213</c:f>
              <c:numCache>
                <c:formatCode>0.00</c:formatCode>
                <c:ptCount val="206"/>
                <c:pt idx="0">
                  <c:v>4.1007310696722588</c:v>
                </c:pt>
                <c:pt idx="1">
                  <c:v>-2.697740846276131</c:v>
                </c:pt>
                <c:pt idx="2">
                  <c:v>-9.2865391013191019</c:v>
                </c:pt>
                <c:pt idx="3">
                  <c:v>-14.093334779544286</c:v>
                </c:pt>
                <c:pt idx="4">
                  <c:v>-10.372365913777259</c:v>
                </c:pt>
                <c:pt idx="5">
                  <c:v>-1.5023658998278178</c:v>
                </c:pt>
                <c:pt idx="6">
                  <c:v>6.3599012527087995</c:v>
                </c:pt>
                <c:pt idx="7">
                  <c:v>12.809119426385163</c:v>
                </c:pt>
                <c:pt idx="8">
                  <c:v>9.3773767031364308</c:v>
                </c:pt>
                <c:pt idx="9">
                  <c:v>4.2575996481808209</c:v>
                </c:pt>
                <c:pt idx="10">
                  <c:v>-0.74968351643112108</c:v>
                </c:pt>
                <c:pt idx="11">
                  <c:v>-2.7386016392353163</c:v>
                </c:pt>
                <c:pt idx="12">
                  <c:v>-1.6807185905654443</c:v>
                </c:pt>
                <c:pt idx="13">
                  <c:v>-2.3198836823090319</c:v>
                </c:pt>
                <c:pt idx="14">
                  <c:v>4.222015533128709</c:v>
                </c:pt>
                <c:pt idx="15">
                  <c:v>5.4601347221819418</c:v>
                </c:pt>
                <c:pt idx="16">
                  <c:v>6.6015722519846998</c:v>
                </c:pt>
                <c:pt idx="17">
                  <c:v>10.377224822791508</c:v>
                </c:pt>
                <c:pt idx="18">
                  <c:v>7.7581665343299022</c:v>
                </c:pt>
                <c:pt idx="19">
                  <c:v>7.0359761985084868</c:v>
                </c:pt>
                <c:pt idx="20">
                  <c:v>4.8871030206083521</c:v>
                </c:pt>
                <c:pt idx="21">
                  <c:v>3.2889131578603514</c:v>
                </c:pt>
                <c:pt idx="22">
                  <c:v>1.9889896255093964</c:v>
                </c:pt>
                <c:pt idx="23">
                  <c:v>-1.0903285693076303</c:v>
                </c:pt>
                <c:pt idx="24">
                  <c:v>-2.6337662506129789</c:v>
                </c:pt>
                <c:pt idx="25">
                  <c:v>-7.5787616163455196</c:v>
                </c:pt>
                <c:pt idx="26">
                  <c:v>-12.66928996020339</c:v>
                </c:pt>
                <c:pt idx="27">
                  <c:v>-10.814235118168259</c:v>
                </c:pt>
                <c:pt idx="28">
                  <c:v>-11.172269184696903</c:v>
                </c:pt>
                <c:pt idx="29">
                  <c:v>-11.11324390889834</c:v>
                </c:pt>
                <c:pt idx="30">
                  <c:v>-13.574138735206498</c:v>
                </c:pt>
                <c:pt idx="31">
                  <c:v>-17.451379203494355</c:v>
                </c:pt>
                <c:pt idx="32">
                  <c:v>-16.890419299725668</c:v>
                </c:pt>
                <c:pt idx="33">
                  <c:v>-16.806303144905776</c:v>
                </c:pt>
                <c:pt idx="34">
                  <c:v>-10.902993096460111</c:v>
                </c:pt>
                <c:pt idx="35">
                  <c:v>-9.232860123969111</c:v>
                </c:pt>
                <c:pt idx="36">
                  <c:v>-8.0155954332081443</c:v>
                </c:pt>
                <c:pt idx="37">
                  <c:v>1.9363488676560348</c:v>
                </c:pt>
                <c:pt idx="38">
                  <c:v>14.327434782315374</c:v>
                </c:pt>
                <c:pt idx="39">
                  <c:v>19.04479488017332</c:v>
                </c:pt>
                <c:pt idx="40">
                  <c:v>20.114766228730563</c:v>
                </c:pt>
                <c:pt idx="41">
                  <c:v>16.060149438058204</c:v>
                </c:pt>
                <c:pt idx="42">
                  <c:v>4.8828316292821361</c:v>
                </c:pt>
                <c:pt idx="43">
                  <c:v>4.3950758271234625</c:v>
                </c:pt>
                <c:pt idx="44">
                  <c:v>7.4176493208228056</c:v>
                </c:pt>
                <c:pt idx="45">
                  <c:v>5.8550887634722271</c:v>
                </c:pt>
                <c:pt idx="46">
                  <c:v>9.8810448521110992</c:v>
                </c:pt>
                <c:pt idx="47">
                  <c:v>18.011181633820449</c:v>
                </c:pt>
                <c:pt idx="48">
                  <c:v>17.493118924424643</c:v>
                </c:pt>
                <c:pt idx="49">
                  <c:v>22.833351615334418</c:v>
                </c:pt>
                <c:pt idx="50">
                  <c:v>16.510044814162672</c:v>
                </c:pt>
                <c:pt idx="51">
                  <c:v>4.1614446339669486</c:v>
                </c:pt>
                <c:pt idx="52">
                  <c:v>1.6591064952684587</c:v>
                </c:pt>
                <c:pt idx="53">
                  <c:v>-11.320441294315808</c:v>
                </c:pt>
                <c:pt idx="54">
                  <c:v>-11.538503910450547</c:v>
                </c:pt>
                <c:pt idx="55">
                  <c:v>-10.42808422377054</c:v>
                </c:pt>
                <c:pt idx="56">
                  <c:v>-12.329695307408151</c:v>
                </c:pt>
                <c:pt idx="57">
                  <c:v>-5.4449637367768755</c:v>
                </c:pt>
                <c:pt idx="58">
                  <c:v>-4.3377217283036007</c:v>
                </c:pt>
                <c:pt idx="59">
                  <c:v>-1.4419915479656265</c:v>
                </c:pt>
                <c:pt idx="60">
                  <c:v>-0.13297294984113694</c:v>
                </c:pt>
                <c:pt idx="61">
                  <c:v>-2.541673758388252</c:v>
                </c:pt>
                <c:pt idx="62">
                  <c:v>-3.3352804915112277</c:v>
                </c:pt>
                <c:pt idx="63">
                  <c:v>-6.7817093233318744</c:v>
                </c:pt>
                <c:pt idx="64">
                  <c:v>-8.2878026802963749</c:v>
                </c:pt>
                <c:pt idx="65">
                  <c:v>-11.343260675295831</c:v>
                </c:pt>
                <c:pt idx="66">
                  <c:v>-8.8326060855404727</c:v>
                </c:pt>
                <c:pt idx="67">
                  <c:v>-7.6923614886405423</c:v>
                </c:pt>
                <c:pt idx="68">
                  <c:v>-8.3480442287875434</c:v>
                </c:pt>
                <c:pt idx="69">
                  <c:v>-1.8427028425459624</c:v>
                </c:pt>
                <c:pt idx="70">
                  <c:v>-2.7816211462907914</c:v>
                </c:pt>
                <c:pt idx="71">
                  <c:v>-1.3124401540872688</c:v>
                </c:pt>
                <c:pt idx="72">
                  <c:v>1.7537963806261825</c:v>
                </c:pt>
                <c:pt idx="73">
                  <c:v>0.32008957541826977</c:v>
                </c:pt>
                <c:pt idx="74">
                  <c:v>-1.1488438783094024</c:v>
                </c:pt>
                <c:pt idx="75">
                  <c:v>-3.2578933840800683</c:v>
                </c:pt>
                <c:pt idx="76">
                  <c:v>-6.4510224283034656</c:v>
                </c:pt>
                <c:pt idx="77">
                  <c:v>-6.9354640571952508</c:v>
                </c:pt>
                <c:pt idx="78">
                  <c:v>-6.6816930029547805</c:v>
                </c:pt>
                <c:pt idx="79">
                  <c:v>-0.49810085097323764</c:v>
                </c:pt>
                <c:pt idx="80">
                  <c:v>7.4724884145141779</c:v>
                </c:pt>
                <c:pt idx="81">
                  <c:v>13.908307167067724</c:v>
                </c:pt>
                <c:pt idx="82">
                  <c:v>13.776069947404967</c:v>
                </c:pt>
                <c:pt idx="83">
                  <c:v>7.5815850068996049</c:v>
                </c:pt>
                <c:pt idx="84">
                  <c:v>2.5813395215941615</c:v>
                </c:pt>
                <c:pt idx="85">
                  <c:v>-0.25567821413060576</c:v>
                </c:pt>
                <c:pt idx="86">
                  <c:v>4.0770668164702428</c:v>
                </c:pt>
                <c:pt idx="87">
                  <c:v>8.1496752511705637</c:v>
                </c:pt>
                <c:pt idx="88">
                  <c:v>10.875595261597383</c:v>
                </c:pt>
                <c:pt idx="89">
                  <c:v>10.620230810257247</c:v>
                </c:pt>
                <c:pt idx="90">
                  <c:v>7.8930046776978235</c:v>
                </c:pt>
                <c:pt idx="91">
                  <c:v>7.5614004066673512</c:v>
                </c:pt>
                <c:pt idx="92">
                  <c:v>8.791425310848755</c:v>
                </c:pt>
                <c:pt idx="93">
                  <c:v>10.430195080958903</c:v>
                </c:pt>
                <c:pt idx="94">
                  <c:v>10.993011942600939</c:v>
                </c:pt>
                <c:pt idx="95">
                  <c:v>10.491172814973805</c:v>
                </c:pt>
                <c:pt idx="96">
                  <c:v>7.4139745882377373</c:v>
                </c:pt>
                <c:pt idx="97">
                  <c:v>6.1117763420307059</c:v>
                </c:pt>
                <c:pt idx="98">
                  <c:v>7.4409769658134284</c:v>
                </c:pt>
                <c:pt idx="99">
                  <c:v>6.5548241396235163</c:v>
                </c:pt>
                <c:pt idx="100">
                  <c:v>8.168290294118119</c:v>
                </c:pt>
                <c:pt idx="101">
                  <c:v>7.2478771717538581</c:v>
                </c:pt>
                <c:pt idx="102">
                  <c:v>4.9581496712906459</c:v>
                </c:pt>
                <c:pt idx="103">
                  <c:v>4.5370644198804655</c:v>
                </c:pt>
                <c:pt idx="104">
                  <c:v>1.9729770611027764</c:v>
                </c:pt>
                <c:pt idx="105">
                  <c:v>2.3498758546959708</c:v>
                </c:pt>
                <c:pt idx="106">
                  <c:v>3.2762636784643639</c:v>
                </c:pt>
                <c:pt idx="107">
                  <c:v>3.7441315061125024</c:v>
                </c:pt>
                <c:pt idx="108">
                  <c:v>5.3707378835890607</c:v>
                </c:pt>
                <c:pt idx="109">
                  <c:v>5.9032235273109412</c:v>
                </c:pt>
                <c:pt idx="110">
                  <c:v>3.6147654200945789</c:v>
                </c:pt>
                <c:pt idx="111">
                  <c:v>2.4958188175458584</c:v>
                </c:pt>
                <c:pt idx="112">
                  <c:v>1.6589016406672208</c:v>
                </c:pt>
                <c:pt idx="113">
                  <c:v>0.28161026038111547</c:v>
                </c:pt>
                <c:pt idx="114">
                  <c:v>1.2336554300968805</c:v>
                </c:pt>
                <c:pt idx="115">
                  <c:v>0.93220705847081309</c:v>
                </c:pt>
                <c:pt idx="116">
                  <c:v>1.4316657094341156</c:v>
                </c:pt>
                <c:pt idx="117">
                  <c:v>0.67846668414912603</c:v>
                </c:pt>
                <c:pt idx="118">
                  <c:v>1.5232703284566718</c:v>
                </c:pt>
                <c:pt idx="119">
                  <c:v>2.1950973754211622</c:v>
                </c:pt>
                <c:pt idx="120">
                  <c:v>2.7170149425043588</c:v>
                </c:pt>
                <c:pt idx="121">
                  <c:v>5.0549174587577683</c:v>
                </c:pt>
                <c:pt idx="122">
                  <c:v>6.4091069695914937</c:v>
                </c:pt>
                <c:pt idx="123">
                  <c:v>8.5644353826833441</c:v>
                </c:pt>
                <c:pt idx="124">
                  <c:v>10.196882903484372</c:v>
                </c:pt>
                <c:pt idx="125">
                  <c:v>11.940442983611899</c:v>
                </c:pt>
                <c:pt idx="126">
                  <c:v>13.868416578341879</c:v>
                </c:pt>
                <c:pt idx="127">
                  <c:v>17.320892004247156</c:v>
                </c:pt>
                <c:pt idx="128">
                  <c:v>20.205062399863749</c:v>
                </c:pt>
                <c:pt idx="129">
                  <c:v>24.500432230772983</c:v>
                </c:pt>
                <c:pt idx="130">
                  <c:v>23.934922698371519</c:v>
                </c:pt>
                <c:pt idx="131">
                  <c:v>19.379642124970211</c:v>
                </c:pt>
                <c:pt idx="132">
                  <c:v>14.568840881469502</c:v>
                </c:pt>
                <c:pt idx="133">
                  <c:v>8.0189823455178768</c:v>
                </c:pt>
                <c:pt idx="134">
                  <c:v>2.6171467165998052</c:v>
                </c:pt>
                <c:pt idx="135">
                  <c:v>0.83197435766766414</c:v>
                </c:pt>
                <c:pt idx="136">
                  <c:v>-1.9275409548991096</c:v>
                </c:pt>
                <c:pt idx="137">
                  <c:v>-4.602595859634329</c:v>
                </c:pt>
                <c:pt idx="138">
                  <c:v>-4.5662675099915395</c:v>
                </c:pt>
                <c:pt idx="139">
                  <c:v>-8.7777908831751734</c:v>
                </c:pt>
                <c:pt idx="140">
                  <c:v>-13.411210039160204</c:v>
                </c:pt>
                <c:pt idx="141">
                  <c:v>-16.371346618357187</c:v>
                </c:pt>
                <c:pt idx="142">
                  <c:v>-16.787538418693448</c:v>
                </c:pt>
                <c:pt idx="143">
                  <c:v>-12.816165348176966</c:v>
                </c:pt>
                <c:pt idx="144">
                  <c:v>-6.1136090246151191</c:v>
                </c:pt>
                <c:pt idx="145">
                  <c:v>-0.7270225961861887</c:v>
                </c:pt>
                <c:pt idx="146">
                  <c:v>0.43947091117837456</c:v>
                </c:pt>
                <c:pt idx="147">
                  <c:v>4.4467904481915177E-2</c:v>
                </c:pt>
                <c:pt idx="148">
                  <c:v>0.19062790128687723</c:v>
                </c:pt>
                <c:pt idx="149">
                  <c:v>-2.9217387315353616</c:v>
                </c:pt>
                <c:pt idx="150">
                  <c:v>-3.3763777622731528</c:v>
                </c:pt>
                <c:pt idx="151">
                  <c:v>-5.2029383991602955</c:v>
                </c:pt>
                <c:pt idx="152">
                  <c:v>-8.6849854241647826</c:v>
                </c:pt>
                <c:pt idx="153">
                  <c:v>-7.8810044554720848</c:v>
                </c:pt>
                <c:pt idx="154">
                  <c:v>-8.1010439342307112</c:v>
                </c:pt>
                <c:pt idx="155">
                  <c:v>-5.6387421500088797</c:v>
                </c:pt>
                <c:pt idx="156">
                  <c:v>-2.1754589369583299</c:v>
                </c:pt>
                <c:pt idx="157">
                  <c:v>0.85333112163987757</c:v>
                </c:pt>
                <c:pt idx="158">
                  <c:v>2.0042376014673069</c:v>
                </c:pt>
                <c:pt idx="159">
                  <c:v>1.3154898823687144</c:v>
                </c:pt>
                <c:pt idx="160">
                  <c:v>1.7523302775090732</c:v>
                </c:pt>
                <c:pt idx="161">
                  <c:v>0.54313871682958315</c:v>
                </c:pt>
                <c:pt idx="162">
                  <c:v>2.3476090506958425</c:v>
                </c:pt>
                <c:pt idx="163">
                  <c:v>2.8732675894682425</c:v>
                </c:pt>
                <c:pt idx="164">
                  <c:v>3.137463288076181</c:v>
                </c:pt>
                <c:pt idx="165">
                  <c:v>5.3981588249806034</c:v>
                </c:pt>
                <c:pt idx="166">
                  <c:v>5.6089653952923646</c:v>
                </c:pt>
                <c:pt idx="167">
                  <c:v>6.4550801929422308</c:v>
                </c:pt>
                <c:pt idx="168">
                  <c:v>5.7868261995378978</c:v>
                </c:pt>
                <c:pt idx="169">
                  <c:v>5.2720402225688856</c:v>
                </c:pt>
                <c:pt idx="170">
                  <c:v>2.8801631565775976</c:v>
                </c:pt>
                <c:pt idx="171">
                  <c:v>4.2737989901885598</c:v>
                </c:pt>
                <c:pt idx="172">
                  <c:v>2.9225493946967607</c:v>
                </c:pt>
                <c:pt idx="173">
                  <c:v>1.5632971850236155</c:v>
                </c:pt>
                <c:pt idx="174">
                  <c:v>4.047464613373819</c:v>
                </c:pt>
                <c:pt idx="175">
                  <c:v>2.9283274057929187</c:v>
                </c:pt>
                <c:pt idx="176">
                  <c:v>3.7120061320990771</c:v>
                </c:pt>
                <c:pt idx="177">
                  <c:v>5.6341569327694296</c:v>
                </c:pt>
                <c:pt idx="178">
                  <c:v>3.7889213099953301</c:v>
                </c:pt>
                <c:pt idx="179">
                  <c:v>2.5057618685418559</c:v>
                </c:pt>
                <c:pt idx="180">
                  <c:v>3.2472652934116608</c:v>
                </c:pt>
                <c:pt idx="181">
                  <c:v>1.3842593856598251</c:v>
                </c:pt>
                <c:pt idx="182">
                  <c:v>1.9967053934811574</c:v>
                </c:pt>
                <c:pt idx="183">
                  <c:v>2.4801931696373014</c:v>
                </c:pt>
                <c:pt idx="184">
                  <c:v>2.6230099986408684</c:v>
                </c:pt>
                <c:pt idx="185">
                  <c:v>2.1202506224298645</c:v>
                </c:pt>
                <c:pt idx="186">
                  <c:v>2.1124091738427442</c:v>
                </c:pt>
                <c:pt idx="187">
                  <c:v>4.5698835989440578</c:v>
                </c:pt>
                <c:pt idx="188">
                  <c:v>7.1680471461053497</c:v>
                </c:pt>
                <c:pt idx="189">
                  <c:v>9.9781561018534184</c:v>
                </c:pt>
                <c:pt idx="190">
                  <c:v>11.383320169817956</c:v>
                </c:pt>
                <c:pt idx="191">
                  <c:v>10.960367345302458</c:v>
                </c:pt>
                <c:pt idx="192">
                  <c:v>7.0165394354436916</c:v>
                </c:pt>
                <c:pt idx="193">
                  <c:v>4.0317347899041511</c:v>
                </c:pt>
                <c:pt idx="194">
                  <c:v>-2.2080978316211475</c:v>
                </c:pt>
                <c:pt idx="195">
                  <c:v>-8.2163765179766202</c:v>
                </c:pt>
                <c:pt idx="196">
                  <c:v>-12.128848387267199</c:v>
                </c:pt>
                <c:pt idx="197">
                  <c:v>-12.762927264922098</c:v>
                </c:pt>
                <c:pt idx="198">
                  <c:v>-7.8463251857166743</c:v>
                </c:pt>
                <c:pt idx="199">
                  <c:v>-3.2063507165894123</c:v>
                </c:pt>
                <c:pt idx="200">
                  <c:v>2.9774641479526354</c:v>
                </c:pt>
                <c:pt idx="201">
                  <c:v>3.0682193531593738</c:v>
                </c:pt>
                <c:pt idx="202">
                  <c:v>2.4570018863970366</c:v>
                </c:pt>
                <c:pt idx="203">
                  <c:v>0.80436762447513299</c:v>
                </c:pt>
                <c:pt idx="204">
                  <c:v>1.7643287510105798</c:v>
                </c:pt>
              </c:numCache>
            </c:numRef>
          </c:val>
          <c:extLst>
            <c:ext xmlns:c16="http://schemas.microsoft.com/office/drawing/2014/chart" uri="{C3380CC4-5D6E-409C-BE32-E72D297353CC}">
              <c16:uniqueId val="{00000000-DB1C-4706-A13D-9EAA7A3B9AF2}"/>
            </c:ext>
          </c:extLst>
        </c:ser>
        <c:dLbls>
          <c:showLegendKey val="0"/>
          <c:showVal val="0"/>
          <c:showCatName val="0"/>
          <c:showSerName val="0"/>
          <c:showPercent val="0"/>
          <c:showBubbleSize val="0"/>
        </c:dLbls>
        <c:gapWidth val="227"/>
        <c:axId val="708326528"/>
        <c:axId val="708316544"/>
      </c:barChart>
      <c:lineChart>
        <c:grouping val="standard"/>
        <c:varyColors val="0"/>
        <c:ser>
          <c:idx val="1"/>
          <c:order val="0"/>
          <c:tx>
            <c:v>Nominel huspris</c:v>
          </c:tx>
          <c:spPr>
            <a:ln w="28575">
              <a:solidFill>
                <a:schemeClr val="accent1"/>
              </a:solidFill>
            </a:ln>
          </c:spPr>
          <c:marker>
            <c:symbol val="none"/>
          </c:marker>
          <c:cat>
            <c:numRef>
              <c:f>'Boligpriser og BNI'!$A$8:$A$213</c:f>
              <c:numCache>
                <c:formatCode>m/d/yyyy</c:formatCode>
                <c:ptCount val="206"/>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pt idx="199">
                  <c:v>45199</c:v>
                </c:pt>
                <c:pt idx="200">
                  <c:v>45291</c:v>
                </c:pt>
                <c:pt idx="201">
                  <c:v>45382</c:v>
                </c:pt>
                <c:pt idx="202">
                  <c:v>45473</c:v>
                </c:pt>
                <c:pt idx="203">
                  <c:v>45565</c:v>
                </c:pt>
                <c:pt idx="204">
                  <c:v>45657</c:v>
                </c:pt>
              </c:numCache>
            </c:numRef>
          </c:cat>
          <c:val>
            <c:numRef>
              <c:f>'Boligpriser og BNI'!$C$8:$C$213</c:f>
              <c:numCache>
                <c:formatCode>0.00</c:formatCode>
                <c:ptCount val="206"/>
                <c:pt idx="0">
                  <c:v>0.20289998649536928</c:v>
                </c:pt>
                <c:pt idx="1">
                  <c:v>0.20197494238113139</c:v>
                </c:pt>
                <c:pt idx="2">
                  <c:v>0.19824728933648145</c:v>
                </c:pt>
                <c:pt idx="3">
                  <c:v>0.20039138433145559</c:v>
                </c:pt>
                <c:pt idx="4">
                  <c:v>0.21271269808768786</c:v>
                </c:pt>
                <c:pt idx="5">
                  <c:v>0.22653794270059532</c:v>
                </c:pt>
                <c:pt idx="6">
                  <c:v>0.23736868392150484</c:v>
                </c:pt>
                <c:pt idx="7">
                  <c:v>0.24824317491265249</c:v>
                </c:pt>
                <c:pt idx="8">
                  <c:v>0.24664012591815843</c:v>
                </c:pt>
                <c:pt idx="9">
                  <c:v>0.25431506037939711</c:v>
                </c:pt>
                <c:pt idx="10">
                  <c:v>0.25886925079617884</c:v>
                </c:pt>
                <c:pt idx="11">
                  <c:v>0.26402359307071127</c:v>
                </c:pt>
                <c:pt idx="12">
                  <c:v>0.27336263637038705</c:v>
                </c:pt>
                <c:pt idx="13">
                  <c:v>0.27525107364604251</c:v>
                </c:pt>
                <c:pt idx="14">
                  <c:v>0.2928607296765024</c:v>
                </c:pt>
                <c:pt idx="15">
                  <c:v>0.304172565693061</c:v>
                </c:pt>
                <c:pt idx="16">
                  <c:v>0.3185546558702152</c:v>
                </c:pt>
                <c:pt idx="17">
                  <c:v>0.33058729425683298</c:v>
                </c:pt>
                <c:pt idx="18">
                  <c:v>0.34296966684158359</c:v>
                </c:pt>
                <c:pt idx="19">
                  <c:v>0.35268382640781271</c:v>
                </c:pt>
                <c:pt idx="20">
                  <c:v>0.35508630243646555</c:v>
                </c:pt>
                <c:pt idx="21">
                  <c:v>0.3647029352838721</c:v>
                </c:pt>
                <c:pt idx="22">
                  <c:v>0.3796567239079473</c:v>
                </c:pt>
                <c:pt idx="23">
                  <c:v>0.38770997327960438</c:v>
                </c:pt>
                <c:pt idx="24">
                  <c:v>0.38606252237574779</c:v>
                </c:pt>
                <c:pt idx="25">
                  <c:v>0.37928031322516848</c:v>
                </c:pt>
                <c:pt idx="26">
                  <c:v>0.36559738608165238</c:v>
                </c:pt>
                <c:pt idx="27">
                  <c:v>0.37549780252285492</c:v>
                </c:pt>
                <c:pt idx="28">
                  <c:v>0.37524442714713918</c:v>
                </c:pt>
                <c:pt idx="29">
                  <c:v>0.37170192002439251</c:v>
                </c:pt>
                <c:pt idx="30">
                  <c:v>0.3546396999737087</c:v>
                </c:pt>
                <c:pt idx="31">
                  <c:v>0.34659083600310925</c:v>
                </c:pt>
                <c:pt idx="32">
                  <c:v>0.35226461256063824</c:v>
                </c:pt>
                <c:pt idx="33">
                  <c:v>0.34688773801562339</c:v>
                </c:pt>
                <c:pt idx="34">
                  <c:v>0.34806250796794058</c:v>
                </c:pt>
                <c:pt idx="35">
                  <c:v>0.34506864246784674</c:v>
                </c:pt>
                <c:pt idx="36">
                  <c:v>0.35285293270684892</c:v>
                </c:pt>
                <c:pt idx="37">
                  <c:v>0.37909130564815424</c:v>
                </c:pt>
                <c:pt idx="38">
                  <c:v>0.42527251584277054</c:v>
                </c:pt>
                <c:pt idx="39">
                  <c:v>0.43724567497313654</c:v>
                </c:pt>
                <c:pt idx="40">
                  <c:v>0.4502708631774095</c:v>
                </c:pt>
                <c:pt idx="41">
                  <c:v>0.47020367371257993</c:v>
                </c:pt>
                <c:pt idx="42">
                  <c:v>0.47920172761948365</c:v>
                </c:pt>
                <c:pt idx="43">
                  <c:v>0.48994571494357664</c:v>
                </c:pt>
                <c:pt idx="44">
                  <c:v>0.5134401688376633</c:v>
                </c:pt>
                <c:pt idx="45">
                  <c:v>0.52677742414060047</c:v>
                </c:pt>
                <c:pt idx="46">
                  <c:v>0.55165332536770506</c:v>
                </c:pt>
                <c:pt idx="47">
                  <c:v>0.59525614262726612</c:v>
                </c:pt>
                <c:pt idx="48">
                  <c:v>0.61159265198608304</c:v>
                </c:pt>
                <c:pt idx="49">
                  <c:v>0.63918706774238265</c:v>
                </c:pt>
                <c:pt idx="50">
                  <c:v>0.64387244517652897</c:v>
                </c:pt>
                <c:pt idx="51">
                  <c:v>0.62923087356328333</c:v>
                </c:pt>
                <c:pt idx="52">
                  <c:v>0.6402496852798526</c:v>
                </c:pt>
                <c:pt idx="53">
                  <c:v>0.5929573766721552</c:v>
                </c:pt>
                <c:pt idx="54">
                  <c:v>0.59376932282731743</c:v>
                </c:pt>
                <c:pt idx="55">
                  <c:v>0.59082146114224454</c:v>
                </c:pt>
                <c:pt idx="56">
                  <c:v>0.58565831918502187</c:v>
                </c:pt>
                <c:pt idx="57">
                  <c:v>0.59115753424871231</c:v>
                </c:pt>
                <c:pt idx="58">
                  <c:v>0.58992135909918886</c:v>
                </c:pt>
                <c:pt idx="59">
                  <c:v>0.60218978614051011</c:v>
                </c:pt>
                <c:pt idx="60">
                  <c:v>0.60706791869490884</c:v>
                </c:pt>
                <c:pt idx="61">
                  <c:v>0.60002826521238328</c:v>
                </c:pt>
                <c:pt idx="62">
                  <c:v>0.60026145173368972</c:v>
                </c:pt>
                <c:pt idx="63">
                  <c:v>0.59098440320996515</c:v>
                </c:pt>
                <c:pt idx="64">
                  <c:v>0.58174538120393315</c:v>
                </c:pt>
                <c:pt idx="65">
                  <c:v>0.55502111250468766</c:v>
                </c:pt>
                <c:pt idx="66">
                  <c:v>0.55537685198926479</c:v>
                </c:pt>
                <c:pt idx="67">
                  <c:v>0.54423378127050759</c:v>
                </c:pt>
                <c:pt idx="68">
                  <c:v>0.5400216583149875</c:v>
                </c:pt>
                <c:pt idx="69">
                  <c:v>0.55095937898958003</c:v>
                </c:pt>
                <c:pt idx="70">
                  <c:v>0.5555529477631912</c:v>
                </c:pt>
                <c:pt idx="71">
                  <c:v>0.55672148888272599</c:v>
                </c:pt>
                <c:pt idx="72">
                  <c:v>0.55970417992209154</c:v>
                </c:pt>
                <c:pt idx="73">
                  <c:v>0.55554518181071633</c:v>
                </c:pt>
                <c:pt idx="74">
                  <c:v>0.55353492804856008</c:v>
                </c:pt>
                <c:pt idx="75">
                  <c:v>0.54597241787867268</c:v>
                </c:pt>
                <c:pt idx="76">
                  <c:v>0.53088851534595227</c:v>
                </c:pt>
                <c:pt idx="77">
                  <c:v>0.52347755628935322</c:v>
                </c:pt>
                <c:pt idx="78">
                  <c:v>0.51995378495029254</c:v>
                </c:pt>
                <c:pt idx="79">
                  <c:v>0.54831781565262216</c:v>
                </c:pt>
                <c:pt idx="80">
                  <c:v>0.57831887031861751</c:v>
                </c:pt>
                <c:pt idx="81">
                  <c:v>0.60960724281907097</c:v>
                </c:pt>
                <c:pt idx="82">
                  <c:v>0.60868011607123396</c:v>
                </c:pt>
                <c:pt idx="83">
                  <c:v>0.60506965922342004</c:v>
                </c:pt>
                <c:pt idx="84">
                  <c:v>0.60974955784999507</c:v>
                </c:pt>
                <c:pt idx="85">
                  <c:v>0.62360724164149872</c:v>
                </c:pt>
                <c:pt idx="86">
                  <c:v>0.64733623281809294</c:v>
                </c:pt>
                <c:pt idx="87">
                  <c:v>0.66587518528547895</c:v>
                </c:pt>
                <c:pt idx="88">
                  <c:v>0.68222895930255134</c:v>
                </c:pt>
                <c:pt idx="89">
                  <c:v>0.69445464714723859</c:v>
                </c:pt>
                <c:pt idx="90">
                  <c:v>0.70865906442117388</c:v>
                </c:pt>
                <c:pt idx="91">
                  <c:v>0.73070177787990398</c:v>
                </c:pt>
                <c:pt idx="92">
                  <c:v>0.7618761205290111</c:v>
                </c:pt>
                <c:pt idx="93">
                  <c:v>0.78374219055540717</c:v>
                </c:pt>
                <c:pt idx="94">
                  <c:v>0.80144344536929435</c:v>
                </c:pt>
                <c:pt idx="95">
                  <c:v>0.82234186439554147</c:v>
                </c:pt>
                <c:pt idx="96">
                  <c:v>0.83056773777499682</c:v>
                </c:pt>
                <c:pt idx="97">
                  <c:v>0.8478655214357218</c:v>
                </c:pt>
                <c:pt idx="98">
                  <c:v>0.87623440143268005</c:v>
                </c:pt>
                <c:pt idx="99">
                  <c:v>0.88856317362113846</c:v>
                </c:pt>
                <c:pt idx="100">
                  <c:v>0.90661127992769486</c:v>
                </c:pt>
                <c:pt idx="101">
                  <c:v>0.92099786937744332</c:v>
                </c:pt>
                <c:pt idx="102">
                  <c:v>0.93011138074428545</c:v>
                </c:pt>
                <c:pt idx="103">
                  <c:v>0.94623262298957678</c:v>
                </c:pt>
                <c:pt idx="104">
                  <c:v>0.95549259400887776</c:v>
                </c:pt>
                <c:pt idx="105">
                  <c:v>0.97134568766793206</c:v>
                </c:pt>
                <c:pt idx="106">
                  <c:v>0.990554897278347</c:v>
                </c:pt>
                <c:pt idx="107">
                  <c:v>1.0085163526463121</c:v>
                </c:pt>
                <c:pt idx="108">
                  <c:v>1.0295830624074089</c:v>
                </c:pt>
                <c:pt idx="109">
                  <c:v>1.0491328640037456</c:v>
                </c:pt>
                <c:pt idx="110">
                  <c:v>1.0527744579486984</c:v>
                </c:pt>
                <c:pt idx="111">
                  <c:v>1.0624411922678401</c:v>
                </c:pt>
                <c:pt idx="112">
                  <c:v>1.0669440027865209</c:v>
                </c:pt>
                <c:pt idx="113">
                  <c:v>1.0744727632585394</c:v>
                </c:pt>
                <c:pt idx="114">
                  <c:v>1.0857647689383103</c:v>
                </c:pt>
                <c:pt idx="115">
                  <c:v>1.0891830342171649</c:v>
                </c:pt>
                <c:pt idx="116">
                  <c:v>1.1043209301846271</c:v>
                </c:pt>
                <c:pt idx="117">
                  <c:v>1.1046109367564083</c:v>
                </c:pt>
                <c:pt idx="118">
                  <c:v>1.1137935535171988</c:v>
                </c:pt>
                <c:pt idx="119">
                  <c:v>1.1251783361340726</c:v>
                </c:pt>
                <c:pt idx="120">
                  <c:v>1.141677944567381</c:v>
                </c:pt>
                <c:pt idx="121">
                  <c:v>1.1688503215912334</c:v>
                </c:pt>
                <c:pt idx="122">
                  <c:v>1.2009740293016711</c:v>
                </c:pt>
                <c:pt idx="123">
                  <c:v>1.2349621741210166</c:v>
                </c:pt>
                <c:pt idx="124">
                  <c:v>1.2772996427865371</c:v>
                </c:pt>
                <c:pt idx="125">
                  <c:v>1.3272389366514659</c:v>
                </c:pt>
                <c:pt idx="126">
                  <c:v>1.3868579104598255</c:v>
                </c:pt>
                <c:pt idx="127">
                  <c:v>1.4701737896957081</c:v>
                </c:pt>
                <c:pt idx="128">
                  <c:v>1.5753665514016182</c:v>
                </c:pt>
                <c:pt idx="129">
                  <c:v>1.6809320471044757</c:v>
                </c:pt>
                <c:pt idx="130">
                  <c:v>1.7650273116534536</c:v>
                </c:pt>
                <c:pt idx="131">
                  <c:v>1.8081725447200618</c:v>
                </c:pt>
                <c:pt idx="132">
                  <c:v>1.8320358969755359</c:v>
                </c:pt>
                <c:pt idx="133">
                  <c:v>1.8531118595588514</c:v>
                </c:pt>
                <c:pt idx="134">
                  <c:v>1.8406312801901583</c:v>
                </c:pt>
                <c:pt idx="135">
                  <c:v>1.8421441543316865</c:v>
                </c:pt>
                <c:pt idx="136">
                  <c:v>1.83599479208709</c:v>
                </c:pt>
                <c:pt idx="137">
                  <c:v>1.8192279199739592</c:v>
                </c:pt>
                <c:pt idx="138">
                  <c:v>1.80416224151474</c:v>
                </c:pt>
                <c:pt idx="139">
                  <c:v>1.7448130947167846</c:v>
                </c:pt>
                <c:pt idx="140">
                  <c:v>1.6385994648829532</c:v>
                </c:pt>
                <c:pt idx="141">
                  <c:v>1.5497186739915665</c:v>
                </c:pt>
                <c:pt idx="142">
                  <c:v>1.5241601114230539</c:v>
                </c:pt>
                <c:pt idx="143">
                  <c:v>1.5339221228484916</c:v>
                </c:pt>
                <c:pt idx="144">
                  <c:v>1.5531968241631935</c:v>
                </c:pt>
                <c:pt idx="145">
                  <c:v>1.5648371903553384</c:v>
                </c:pt>
                <c:pt idx="146">
                  <c:v>1.5708342200406133</c:v>
                </c:pt>
                <c:pt idx="147">
                  <c:v>1.5786710346725401</c:v>
                </c:pt>
                <c:pt idx="148">
                  <c:v>1.5940475776072482</c:v>
                </c:pt>
                <c:pt idx="149">
                  <c:v>1.5695604002315537</c:v>
                </c:pt>
                <c:pt idx="150">
                  <c:v>1.5541988596609404</c:v>
                </c:pt>
                <c:pt idx="151">
                  <c:v>1.5185823981770767</c:v>
                </c:pt>
                <c:pt idx="152">
                  <c:v>1.4846424689145576</c:v>
                </c:pt>
                <c:pt idx="153">
                  <c:v>1.4751922279080734</c:v>
                </c:pt>
                <c:pt idx="154">
                  <c:v>1.460991324055207</c:v>
                </c:pt>
                <c:pt idx="155">
                  <c:v>1.4718313434972479</c:v>
                </c:pt>
                <c:pt idx="156">
                  <c:v>1.4854091408206533</c:v>
                </c:pt>
                <c:pt idx="157">
                  <c:v>1.4977644832718278</c:v>
                </c:pt>
                <c:pt idx="158">
                  <c:v>1.4984125946643909</c:v>
                </c:pt>
                <c:pt idx="159">
                  <c:v>1.5056734921737041</c:v>
                </c:pt>
                <c:pt idx="160">
                  <c:v>1.5230927405476782</c:v>
                </c:pt>
                <c:pt idx="161">
                  <c:v>1.5281057342180457</c:v>
                </c:pt>
                <c:pt idx="162">
                  <c:v>1.5450657521031135</c:v>
                </c:pt>
                <c:pt idx="163">
                  <c:v>1.5521294903109593</c:v>
                </c:pt>
                <c:pt idx="164">
                  <c:v>1.5719779349325103</c:v>
                </c:pt>
                <c:pt idx="165">
                  <c:v>1.6091886830749544</c:v>
                </c:pt>
                <c:pt idx="166">
                  <c:v>1.6372196762819682</c:v>
                </c:pt>
                <c:pt idx="167">
                  <c:v>1.6520660314210642</c:v>
                </c:pt>
                <c:pt idx="168">
                  <c:v>1.6706866069544457</c:v>
                </c:pt>
                <c:pt idx="169">
                  <c:v>1.6862792708149756</c:v>
                </c:pt>
                <c:pt idx="170">
                  <c:v>1.6872092670010621</c:v>
                </c:pt>
                <c:pt idx="171">
                  <c:v>1.7217150966337895</c:v>
                </c:pt>
                <c:pt idx="172">
                  <c:v>1.7301931909470016</c:v>
                </c:pt>
                <c:pt idx="173">
                  <c:v>1.740498563777412</c:v>
                </c:pt>
                <c:pt idx="174">
                  <c:v>1.7675846024751902</c:v>
                </c:pt>
                <c:pt idx="175">
                  <c:v>1.7886863910695869</c:v>
                </c:pt>
                <c:pt idx="176">
                  <c:v>1.8052712590043412</c:v>
                </c:pt>
                <c:pt idx="177">
                  <c:v>1.8334847031320871</c:v>
                </c:pt>
                <c:pt idx="178">
                  <c:v>1.8457614588534412</c:v>
                </c:pt>
                <c:pt idx="179">
                  <c:v>1.855247073070845</c:v>
                </c:pt>
                <c:pt idx="180">
                  <c:v>1.8714024565535903</c:v>
                </c:pt>
                <c:pt idx="181">
                  <c:v>1.8808463133826541</c:v>
                </c:pt>
                <c:pt idx="182">
                  <c:v>1.8965076646905834</c:v>
                </c:pt>
                <c:pt idx="183">
                  <c:v>1.9148714687545716</c:v>
                </c:pt>
                <c:pt idx="184">
                  <c:v>1.9336248933082671</c:v>
                </c:pt>
                <c:pt idx="185">
                  <c:v>1.9259905542182369</c:v>
                </c:pt>
                <c:pt idx="186">
                  <c:v>1.934822251378792</c:v>
                </c:pt>
                <c:pt idx="187">
                  <c:v>2.0007992321357371</c:v>
                </c:pt>
                <c:pt idx="188">
                  <c:v>2.0839661935597729</c:v>
                </c:pt>
                <c:pt idx="189">
                  <c:v>2.1536063635126323</c:v>
                </c:pt>
                <c:pt idx="190">
                  <c:v>2.2069498917926955</c:v>
                </c:pt>
                <c:pt idx="191">
                  <c:v>2.2516499537937933</c:v>
                </c:pt>
                <c:pt idx="192">
                  <c:v>2.2880205482704978</c:v>
                </c:pt>
                <c:pt idx="193">
                  <c:v>2.3187260778846741</c:v>
                </c:pt>
                <c:pt idx="194">
                  <c:v>2.3053662236508305</c:v>
                </c:pt>
                <c:pt idx="195">
                  <c:v>2.2566432187503556</c:v>
                </c:pt>
                <c:pt idx="196">
                  <c:v>2.1918268379908068</c:v>
                </c:pt>
                <c:pt idx="197">
                  <c:v>2.1666634536782357</c:v>
                </c:pt>
                <c:pt idx="198">
                  <c:v>2.1825905111409627</c:v>
                </c:pt>
                <c:pt idx="199">
                  <c:v>2.2211502168326613</c:v>
                </c:pt>
                <c:pt idx="200">
                  <c:v>2.2617953644963165</c:v>
                </c:pt>
                <c:pt idx="201">
                  <c:v>2.2477895525150622</c:v>
                </c:pt>
                <c:pt idx="202">
                  <c:v>2.2800136908544726</c:v>
                </c:pt>
                <c:pt idx="203">
                  <c:v>2.2735482391428095</c:v>
                </c:pt>
                <c:pt idx="204">
                  <c:v>2.3528435291081244</c:v>
                </c:pt>
              </c:numCache>
            </c:numRef>
          </c:val>
          <c:smooth val="0"/>
          <c:extLst>
            <c:ext xmlns:c16="http://schemas.microsoft.com/office/drawing/2014/chart" uri="{C3380CC4-5D6E-409C-BE32-E72D297353CC}">
              <c16:uniqueId val="{00000001-DB1C-4706-A13D-9EAA7A3B9AF2}"/>
            </c:ext>
          </c:extLst>
        </c:ser>
        <c:ser>
          <c:idx val="3"/>
          <c:order val="1"/>
          <c:tx>
            <c:v>Nominel ejerlejlighedspris</c:v>
          </c:tx>
          <c:spPr>
            <a:ln>
              <a:solidFill>
                <a:schemeClr val="accent2"/>
              </a:solidFill>
            </a:ln>
          </c:spPr>
          <c:marker>
            <c:symbol val="none"/>
          </c:marker>
          <c:cat>
            <c:numRef>
              <c:f>'Boligpriser og BNI'!$A$8:$A$213</c:f>
              <c:numCache>
                <c:formatCode>m/d/yyyy</c:formatCode>
                <c:ptCount val="206"/>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pt idx="199">
                  <c:v>45199</c:v>
                </c:pt>
                <c:pt idx="200">
                  <c:v>45291</c:v>
                </c:pt>
                <c:pt idx="201">
                  <c:v>45382</c:v>
                </c:pt>
                <c:pt idx="202">
                  <c:v>45473</c:v>
                </c:pt>
                <c:pt idx="203">
                  <c:v>45565</c:v>
                </c:pt>
                <c:pt idx="204">
                  <c:v>45657</c:v>
                </c:pt>
              </c:numCache>
            </c:numRef>
          </c:cat>
          <c:val>
            <c:numRef>
              <c:f>'Boligpriser og BNI'!$D$8:$D$213</c:f>
              <c:numCache>
                <c:formatCode>0.00</c:formatCode>
                <c:ptCount val="206"/>
                <c:pt idx="73">
                  <c:v>0.51936381559077027</c:v>
                </c:pt>
                <c:pt idx="74">
                  <c:v>0.5099033266905364</c:v>
                </c:pt>
                <c:pt idx="75">
                  <c:v>0.49469963352736329</c:v>
                </c:pt>
                <c:pt idx="76">
                  <c:v>0.47762684972504249</c:v>
                </c:pt>
                <c:pt idx="77">
                  <c:v>0.46536741084817246</c:v>
                </c:pt>
                <c:pt idx="78">
                  <c:v>0.46195282204960986</c:v>
                </c:pt>
                <c:pt idx="79">
                  <c:v>0.48497337653967137</c:v>
                </c:pt>
                <c:pt idx="80">
                  <c:v>0.50324423916602135</c:v>
                </c:pt>
                <c:pt idx="81">
                  <c:v>0.53569967346509817</c:v>
                </c:pt>
                <c:pt idx="82">
                  <c:v>0.52544783599212452</c:v>
                </c:pt>
                <c:pt idx="83">
                  <c:v>0.51658009889035994</c:v>
                </c:pt>
                <c:pt idx="84">
                  <c:v>0.51629629604012439</c:v>
                </c:pt>
                <c:pt idx="85">
                  <c:v>0.52650577582707581</c:v>
                </c:pt>
                <c:pt idx="86">
                  <c:v>0.55042876848702549</c:v>
                </c:pt>
                <c:pt idx="87">
                  <c:v>0.56414094384857449</c:v>
                </c:pt>
                <c:pt idx="88">
                  <c:v>0.57725120506242777</c:v>
                </c:pt>
                <c:pt idx="89">
                  <c:v>0.59077947309384404</c:v>
                </c:pt>
                <c:pt idx="90">
                  <c:v>0.60393075240012972</c:v>
                </c:pt>
                <c:pt idx="91">
                  <c:v>0.62412456569104535</c:v>
                </c:pt>
                <c:pt idx="92">
                  <c:v>0.64491022873380843</c:v>
                </c:pt>
                <c:pt idx="93">
                  <c:v>0.6644499930633907</c:v>
                </c:pt>
                <c:pt idx="94">
                  <c:v>0.68283833807252103</c:v>
                </c:pt>
                <c:pt idx="95">
                  <c:v>0.70323701667615834</c:v>
                </c:pt>
                <c:pt idx="96">
                  <c:v>0.72238301870971444</c:v>
                </c:pt>
                <c:pt idx="97">
                  <c:v>0.74079143934399361</c:v>
                </c:pt>
                <c:pt idx="98">
                  <c:v>0.77171107410401718</c:v>
                </c:pt>
                <c:pt idx="99">
                  <c:v>0.79464565709637436</c:v>
                </c:pt>
                <c:pt idx="100">
                  <c:v>0.82591955854612253</c:v>
                </c:pt>
                <c:pt idx="101">
                  <c:v>0.85191213384716336</c:v>
                </c:pt>
                <c:pt idx="102">
                  <c:v>0.87623918435497117</c:v>
                </c:pt>
                <c:pt idx="103">
                  <c:v>0.90851539743553467</c:v>
                </c:pt>
                <c:pt idx="104">
                  <c:v>0.92349264690226873</c:v>
                </c:pt>
                <c:pt idx="105">
                  <c:v>0.95951178257345959</c:v>
                </c:pt>
                <c:pt idx="106">
                  <c:v>0.98395124121072197</c:v>
                </c:pt>
                <c:pt idx="107">
                  <c:v>1.0090904677610659</c:v>
                </c:pt>
                <c:pt idx="108">
                  <c:v>1.0474465084547522</c:v>
                </c:pt>
                <c:pt idx="109">
                  <c:v>1.0834027347625963</c:v>
                </c:pt>
                <c:pt idx="110">
                  <c:v>1.1102663043511569</c:v>
                </c:pt>
                <c:pt idx="111">
                  <c:v>1.1450683016001963</c:v>
                </c:pt>
                <c:pt idx="112">
                  <c:v>1.1680355677803405</c:v>
                </c:pt>
                <c:pt idx="113">
                  <c:v>1.1953340380033761</c:v>
                </c:pt>
                <c:pt idx="114">
                  <c:v>1.2239462343381518</c:v>
                </c:pt>
                <c:pt idx="115">
                  <c:v>1.2456957936141984</c:v>
                </c:pt>
                <c:pt idx="116">
                  <c:v>1.2657012249109738</c:v>
                </c:pt>
                <c:pt idx="117">
                  <c:v>1.309211401836361</c:v>
                </c:pt>
                <c:pt idx="118">
                  <c:v>1.3173121764916713</c:v>
                </c:pt>
                <c:pt idx="119">
                  <c:v>1.334261636355504</c:v>
                </c:pt>
                <c:pt idx="120">
                  <c:v>1.3332386897137658</c:v>
                </c:pt>
                <c:pt idx="121">
                  <c:v>1.3661124213801683</c:v>
                </c:pt>
                <c:pt idx="122">
                  <c:v>1.4074742658170505</c:v>
                </c:pt>
                <c:pt idx="123">
                  <c:v>1.4530571641672574</c:v>
                </c:pt>
                <c:pt idx="124">
                  <c:v>1.5327186984182004</c:v>
                </c:pt>
                <c:pt idx="125">
                  <c:v>1.6120407382102335</c:v>
                </c:pt>
                <c:pt idx="126">
                  <c:v>1.712464945083493</c:v>
                </c:pt>
                <c:pt idx="127">
                  <c:v>1.8445266800185227</c:v>
                </c:pt>
                <c:pt idx="128">
                  <c:v>1.9927206246654499</c:v>
                </c:pt>
                <c:pt idx="129">
                  <c:v>2.1346577974501768</c:v>
                </c:pt>
                <c:pt idx="130">
                  <c:v>2.2690258473372982</c:v>
                </c:pt>
                <c:pt idx="131">
                  <c:v>2.2989906522716819</c:v>
                </c:pt>
                <c:pt idx="132">
                  <c:v>2.275811758667504</c:v>
                </c:pt>
                <c:pt idx="133">
                  <c:v>2.2033910442168834</c:v>
                </c:pt>
                <c:pt idx="134">
                  <c:v>2.1418809983113425</c:v>
                </c:pt>
                <c:pt idx="135">
                  <c:v>2.1060345031142704</c:v>
                </c:pt>
                <c:pt idx="136">
                  <c:v>2.0554663627558427</c:v>
                </c:pt>
                <c:pt idx="137">
                  <c:v>2.0356818835145556</c:v>
                </c:pt>
                <c:pt idx="138">
                  <c:v>1.9680892643433312</c:v>
                </c:pt>
                <c:pt idx="139">
                  <c:v>1.8923999447957272</c:v>
                </c:pt>
                <c:pt idx="140">
                  <c:v>1.8169763177068627</c:v>
                </c:pt>
                <c:pt idx="141">
                  <c:v>1.6613309718953249</c:v>
                </c:pt>
                <c:pt idx="142">
                  <c:v>1.6644678153950569</c:v>
                </c:pt>
                <c:pt idx="143">
                  <c:v>1.6766805097652009</c:v>
                </c:pt>
                <c:pt idx="144">
                  <c:v>1.7130585515574872</c:v>
                </c:pt>
                <c:pt idx="145">
                  <c:v>1.742939506100508</c:v>
                </c:pt>
                <c:pt idx="146">
                  <c:v>1.7681166392192855</c:v>
                </c:pt>
                <c:pt idx="147">
                  <c:v>1.7875784753313928</c:v>
                </c:pt>
                <c:pt idx="148">
                  <c:v>1.8121223514950775</c:v>
                </c:pt>
                <c:pt idx="149">
                  <c:v>1.81222332274303</c:v>
                </c:pt>
                <c:pt idx="150">
                  <c:v>1.7894108356963867</c:v>
                </c:pt>
                <c:pt idx="151">
                  <c:v>1.7296341028249622</c:v>
                </c:pt>
                <c:pt idx="152">
                  <c:v>1.7221181930115512</c:v>
                </c:pt>
                <c:pt idx="153">
                  <c:v>1.7280725134226707</c:v>
                </c:pt>
                <c:pt idx="154">
                  <c:v>1.7156204475372026</c:v>
                </c:pt>
                <c:pt idx="155">
                  <c:v>1.7777288374102127</c:v>
                </c:pt>
                <c:pt idx="156">
                  <c:v>1.800092145903252</c:v>
                </c:pt>
                <c:pt idx="157">
                  <c:v>1.8295420000541638</c:v>
                </c:pt>
                <c:pt idx="158">
                  <c:v>1.8641920352003452</c:v>
                </c:pt>
                <c:pt idx="159">
                  <c:v>1.8980974484239987</c:v>
                </c:pt>
                <c:pt idx="160">
                  <c:v>1.9364553689931694</c:v>
                </c:pt>
                <c:pt idx="161">
                  <c:v>1.9667895557392228</c:v>
                </c:pt>
                <c:pt idx="162">
                  <c:v>2.0039812562308419</c:v>
                </c:pt>
                <c:pt idx="163">
                  <c:v>2.0366233767213151</c:v>
                </c:pt>
                <c:pt idx="164">
                  <c:v>2.0690998351037475</c:v>
                </c:pt>
                <c:pt idx="165">
                  <c:v>2.1326832888688374</c:v>
                </c:pt>
                <c:pt idx="166">
                  <c:v>2.2010097756585791</c:v>
                </c:pt>
                <c:pt idx="167">
                  <c:v>2.2576709029600175</c:v>
                </c:pt>
                <c:pt idx="168">
                  <c:v>2.2915045583274023</c:v>
                </c:pt>
                <c:pt idx="169">
                  <c:v>2.3526927080836857</c:v>
                </c:pt>
                <c:pt idx="170">
                  <c:v>2.3691838065783011</c:v>
                </c:pt>
                <c:pt idx="171">
                  <c:v>2.4099939416231746</c:v>
                </c:pt>
                <c:pt idx="172">
                  <c:v>2.458567790666085</c:v>
                </c:pt>
                <c:pt idx="173">
                  <c:v>2.4919079137598619</c:v>
                </c:pt>
                <c:pt idx="174">
                  <c:v>2.5282932945699201</c:v>
                </c:pt>
                <c:pt idx="175">
                  <c:v>2.5917505610214597</c:v>
                </c:pt>
                <c:pt idx="176">
                  <c:v>2.6350601829049793</c:v>
                </c:pt>
                <c:pt idx="177">
                  <c:v>2.6754877201107439</c:v>
                </c:pt>
                <c:pt idx="178">
                  <c:v>2.7068085673535998</c:v>
                </c:pt>
                <c:pt idx="179">
                  <c:v>2.706472589217519</c:v>
                </c:pt>
                <c:pt idx="180">
                  <c:v>2.7000757448508121</c:v>
                </c:pt>
                <c:pt idx="181">
                  <c:v>2.699239125898083</c:v>
                </c:pt>
                <c:pt idx="182">
                  <c:v>2.7199614793555393</c:v>
                </c:pt>
                <c:pt idx="183">
                  <c:v>2.7154856501166353</c:v>
                </c:pt>
                <c:pt idx="184">
                  <c:v>2.7465886450068169</c:v>
                </c:pt>
                <c:pt idx="185">
                  <c:v>2.7591886558071632</c:v>
                </c:pt>
                <c:pt idx="186">
                  <c:v>2.7759244454463765</c:v>
                </c:pt>
                <c:pt idx="187">
                  <c:v>2.8537606296213607</c:v>
                </c:pt>
                <c:pt idx="188">
                  <c:v>2.9577398149834999</c:v>
                </c:pt>
                <c:pt idx="189">
                  <c:v>3.0697626075767963</c:v>
                </c:pt>
                <c:pt idx="190">
                  <c:v>3.1174783549657756</c:v>
                </c:pt>
                <c:pt idx="191">
                  <c:v>3.1877883732018555</c:v>
                </c:pt>
                <c:pt idx="192">
                  <c:v>3.2146120985838893</c:v>
                </c:pt>
                <c:pt idx="193">
                  <c:v>3.261374519107294</c:v>
                </c:pt>
                <c:pt idx="194">
                  <c:v>3.2700550441188492</c:v>
                </c:pt>
                <c:pt idx="195">
                  <c:v>3.1462390599286016</c:v>
                </c:pt>
                <c:pt idx="196">
                  <c:v>3.0713353608986784</c:v>
                </c:pt>
                <c:pt idx="197">
                  <c:v>3.0302548977057899</c:v>
                </c:pt>
                <c:pt idx="198">
                  <c:v>3.0793071656562692</c:v>
                </c:pt>
                <c:pt idx="199">
                  <c:v>3.1324774245364351</c:v>
                </c:pt>
                <c:pt idx="200">
                  <c:v>3.1850521449656322</c:v>
                </c:pt>
                <c:pt idx="201">
                  <c:v>3.1484769615946449</c:v>
                </c:pt>
                <c:pt idx="202">
                  <c:v>3.1729448827096691</c:v>
                </c:pt>
                <c:pt idx="203">
                  <c:v>3.2389022809836754</c:v>
                </c:pt>
                <c:pt idx="204">
                  <c:v>3.3448551578069194</c:v>
                </c:pt>
              </c:numCache>
            </c:numRef>
          </c:val>
          <c:smooth val="0"/>
          <c:extLst>
            <c:ext xmlns:c16="http://schemas.microsoft.com/office/drawing/2014/chart" uri="{C3380CC4-5D6E-409C-BE32-E72D297353CC}">
              <c16:uniqueId val="{00000002-DB1C-4706-A13D-9EAA7A3B9AF2}"/>
            </c:ext>
          </c:extLst>
        </c:ser>
        <c:ser>
          <c:idx val="2"/>
          <c:order val="2"/>
          <c:tx>
            <c:v>Nominel disponibel indkomst</c:v>
          </c:tx>
          <c:spPr>
            <a:ln>
              <a:solidFill>
                <a:schemeClr val="accent3"/>
              </a:solidFill>
            </a:ln>
          </c:spPr>
          <c:marker>
            <c:symbol val="none"/>
          </c:marker>
          <c:cat>
            <c:numRef>
              <c:f>'Boligpriser og BNI'!$A$8:$A$213</c:f>
              <c:numCache>
                <c:formatCode>m/d/yyyy</c:formatCode>
                <c:ptCount val="206"/>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pt idx="199">
                  <c:v>45199</c:v>
                </c:pt>
                <c:pt idx="200">
                  <c:v>45291</c:v>
                </c:pt>
                <c:pt idx="201">
                  <c:v>45382</c:v>
                </c:pt>
                <c:pt idx="202">
                  <c:v>45473</c:v>
                </c:pt>
                <c:pt idx="203">
                  <c:v>45565</c:v>
                </c:pt>
                <c:pt idx="204">
                  <c:v>45657</c:v>
                </c:pt>
              </c:numCache>
            </c:numRef>
          </c:cat>
          <c:val>
            <c:numRef>
              <c:f>'Boligpriser og BNI'!$B$8:$B$213</c:f>
              <c:numCache>
                <c:formatCode>0.00</c:formatCode>
                <c:ptCount val="206"/>
                <c:pt idx="0">
                  <c:v>0.16710396024594468</c:v>
                </c:pt>
                <c:pt idx="1">
                  <c:v>0.17409861089987663</c:v>
                </c:pt>
                <c:pt idx="2">
                  <c:v>0.17834056054726</c:v>
                </c:pt>
                <c:pt idx="3">
                  <c:v>0.18355331994259888</c:v>
                </c:pt>
                <c:pt idx="4">
                  <c:v>0.18895843779621888</c:v>
                </c:pt>
                <c:pt idx="5">
                  <c:v>0.19723022810142132</c:v>
                </c:pt>
                <c:pt idx="6">
                  <c:v>0.20660093461967119</c:v>
                </c:pt>
                <c:pt idx="7">
                  <c:v>0.21541603191254435</c:v>
                </c:pt>
                <c:pt idx="8">
                  <c:v>0.22491118351561648</c:v>
                </c:pt>
                <c:pt idx="9">
                  <c:v>0.23253296375100399</c:v>
                </c:pt>
                <c:pt idx="10">
                  <c:v>0.24110908798422004</c:v>
                </c:pt>
                <c:pt idx="11">
                  <c:v>0.25019102667114557</c:v>
                </c:pt>
                <c:pt idx="12">
                  <c:v>0.25953637551575648</c:v>
                </c:pt>
                <c:pt idx="13">
                  <c:v>0.26803529693071526</c:v>
                </c:pt>
                <c:pt idx="14">
                  <c:v>0.27554476694160268</c:v>
                </c:pt>
                <c:pt idx="15">
                  <c:v>0.28254624659279187</c:v>
                </c:pt>
                <c:pt idx="16">
                  <c:v>0.29011668381571232</c:v>
                </c:pt>
                <c:pt idx="17">
                  <c:v>0.29854116413924581</c:v>
                </c:pt>
                <c:pt idx="18">
                  <c:v>0.30715699865675788</c:v>
                </c:pt>
                <c:pt idx="19">
                  <c:v>0.31627119933440229</c:v>
                </c:pt>
                <c:pt idx="20">
                  <c:v>0.32414689106094702</c:v>
                </c:pt>
                <c:pt idx="21">
                  <c:v>0.33134880512918358</c:v>
                </c:pt>
                <c:pt idx="22">
                  <c:v>0.33900452112912749</c:v>
                </c:pt>
                <c:pt idx="23">
                  <c:v>0.3458424312320415</c:v>
                </c:pt>
                <c:pt idx="24">
                  <c:v>0.3542097521790224</c:v>
                </c:pt>
                <c:pt idx="25">
                  <c:v>0.36291228818131988</c:v>
                </c:pt>
                <c:pt idx="26">
                  <c:v>0.37120441483864863</c:v>
                </c:pt>
                <c:pt idx="27">
                  <c:v>0.37987945910566423</c:v>
                </c:pt>
                <c:pt idx="28">
                  <c:v>0.38597387886993584</c:v>
                </c:pt>
                <c:pt idx="29">
                  <c:v>0.39208595694819359</c:v>
                </c:pt>
                <c:pt idx="30">
                  <c:v>0.3988277924328319</c:v>
                </c:pt>
                <c:pt idx="31">
                  <c:v>0.40700246201111012</c:v>
                </c:pt>
                <c:pt idx="32">
                  <c:v>0.41974264264174427</c:v>
                </c:pt>
                <c:pt idx="33">
                  <c:v>0.43369815045582788</c:v>
                </c:pt>
                <c:pt idx="34">
                  <c:v>0.45065707804402227</c:v>
                </c:pt>
                <c:pt idx="35">
                  <c:v>0.46760299204062961</c:v>
                </c:pt>
                <c:pt idx="36">
                  <c:v>0.48281776360139866</c:v>
                </c:pt>
                <c:pt idx="37">
                  <c:v>0.49232007058762645</c:v>
                </c:pt>
                <c:pt idx="38">
                  <c:v>0.49668230180741102</c:v>
                </c:pt>
                <c:pt idx="39">
                  <c:v>0.50002332176455688</c:v>
                </c:pt>
                <c:pt idx="40">
                  <c:v>0.50210729572535218</c:v>
                </c:pt>
                <c:pt idx="41">
                  <c:v>0.51180204485855285</c:v>
                </c:pt>
                <c:pt idx="42">
                  <c:v>0.52453887794151188</c:v>
                </c:pt>
                <c:pt idx="43">
                  <c:v>0.5371882981858046</c:v>
                </c:pt>
                <c:pt idx="44">
                  <c:v>0.54906384909630312</c:v>
                </c:pt>
                <c:pt idx="45">
                  <c:v>0.55081470021907875</c:v>
                </c:pt>
                <c:pt idx="46">
                  <c:v>0.5544917302741138</c:v>
                </c:pt>
                <c:pt idx="47">
                  <c:v>0.55918407153901062</c:v>
                </c:pt>
                <c:pt idx="48">
                  <c:v>0.56574463731704161</c:v>
                </c:pt>
                <c:pt idx="49">
                  <c:v>0.58012729221446957</c:v>
                </c:pt>
                <c:pt idx="50">
                  <c:v>0.58991418259742778</c:v>
                </c:pt>
                <c:pt idx="51">
                  <c:v>0.59783778610007254</c:v>
                </c:pt>
                <c:pt idx="52">
                  <c:v>0.60358037860368985</c:v>
                </c:pt>
                <c:pt idx="53">
                  <c:v>0.60774112929777868</c:v>
                </c:pt>
                <c:pt idx="54">
                  <c:v>0.61285952969302537</c:v>
                </c:pt>
                <c:pt idx="55">
                  <c:v>0.61653291928996401</c:v>
                </c:pt>
                <c:pt idx="56">
                  <c:v>0.62117680480226334</c:v>
                </c:pt>
                <c:pt idx="57">
                  <c:v>0.62523721275479072</c:v>
                </c:pt>
                <c:pt idx="58">
                  <c:v>0.63252792052510975</c:v>
                </c:pt>
                <c:pt idx="59">
                  <c:v>0.64392439551895375</c:v>
                </c:pt>
                <c:pt idx="60">
                  <c:v>0.65790639080401681</c:v>
                </c:pt>
                <c:pt idx="61">
                  <c:v>0.67560286683373016</c:v>
                </c:pt>
                <c:pt idx="62">
                  <c:v>0.69021671174247057</c:v>
                </c:pt>
                <c:pt idx="63">
                  <c:v>0.70018478814334439</c:v>
                </c:pt>
                <c:pt idx="64">
                  <c:v>0.70412614893167547</c:v>
                </c:pt>
                <c:pt idx="65">
                  <c:v>0.71343659959177341</c:v>
                </c:pt>
                <c:pt idx="66">
                  <c:v>0.71938954362242546</c:v>
                </c:pt>
                <c:pt idx="67">
                  <c:v>0.72636800888334829</c:v>
                </c:pt>
                <c:pt idx="68">
                  <c:v>0.73690738613932583</c:v>
                </c:pt>
                <c:pt idx="69">
                  <c:v>0.74350971257460396</c:v>
                </c:pt>
                <c:pt idx="70">
                  <c:v>0.75256972482425744</c:v>
                </c:pt>
                <c:pt idx="71">
                  <c:v>0.76265977749354297</c:v>
                </c:pt>
                <c:pt idx="72">
                  <c:v>0.76925222866317944</c:v>
                </c:pt>
                <c:pt idx="73">
                  <c:v>0.77395473810413928</c:v>
                </c:pt>
                <c:pt idx="74">
                  <c:v>0.77854150608423212</c:v>
                </c:pt>
                <c:pt idx="75">
                  <c:v>0.78392193577374814</c:v>
                </c:pt>
                <c:pt idx="76">
                  <c:v>0.79269175748431553</c:v>
                </c:pt>
                <c:pt idx="77">
                  <c:v>0.80158979027083954</c:v>
                </c:pt>
                <c:pt idx="78">
                  <c:v>0.80913005772033786</c:v>
                </c:pt>
                <c:pt idx="79">
                  <c:v>0.81267163762756889</c:v>
                </c:pt>
                <c:pt idx="80">
                  <c:v>0.80984726980973076</c:v>
                </c:pt>
                <c:pt idx="81">
                  <c:v>0.81129374516014674</c:v>
                </c:pt>
                <c:pt idx="82">
                  <c:v>0.81542533034511622</c:v>
                </c:pt>
                <c:pt idx="83">
                  <c:v>0.82561865486017894</c:v>
                </c:pt>
                <c:pt idx="84">
                  <c:v>0.84571469490775886</c:v>
                </c:pt>
                <c:pt idx="85">
                  <c:v>0.8606386517620811</c:v>
                </c:pt>
                <c:pt idx="86">
                  <c:v>0.87849011437779256</c:v>
                </c:pt>
                <c:pt idx="87">
                  <c:v>0.89122162624135493</c:v>
                </c:pt>
                <c:pt idx="88">
                  <c:v>0.90104430190108442</c:v>
                </c:pt>
                <c:pt idx="89">
                  <c:v>0.90859929609319345</c:v>
                </c:pt>
                <c:pt idx="90">
                  <c:v>0.91183302310798653</c:v>
                </c:pt>
                <c:pt idx="91">
                  <c:v>0.91268911606623093</c:v>
                </c:pt>
                <c:pt idx="92">
                  <c:v>0.91615603586412164</c:v>
                </c:pt>
                <c:pt idx="93">
                  <c:v>0.91565205692142815</c:v>
                </c:pt>
                <c:pt idx="94">
                  <c:v>0.91880114613952268</c:v>
                </c:pt>
                <c:pt idx="95">
                  <c:v>0.92845675989901599</c:v>
                </c:pt>
                <c:pt idx="96">
                  <c:v>0.93246570302695986</c:v>
                </c:pt>
                <c:pt idx="97">
                  <c:v>0.94408591626863869</c:v>
                </c:pt>
                <c:pt idx="98">
                  <c:v>0.94936362168143262</c:v>
                </c:pt>
                <c:pt idx="99">
                  <c:v>0.95996841018979562</c:v>
                </c:pt>
                <c:pt idx="100">
                  <c:v>0.97281159818380813</c:v>
                </c:pt>
                <c:pt idx="101">
                  <c:v>0.96804859376957086</c:v>
                </c:pt>
                <c:pt idx="102">
                  <c:v>0.96546002616996263</c:v>
                </c:pt>
                <c:pt idx="103">
                  <c:v>0.97182099583855153</c:v>
                </c:pt>
                <c:pt idx="104">
                  <c:v>0.97266621418250898</c:v>
                </c:pt>
                <c:pt idx="105">
                  <c:v>0.98413099732310449</c:v>
                </c:pt>
                <c:pt idx="106">
                  <c:v>1.0014757702847576</c:v>
                </c:pt>
                <c:pt idx="107">
                  <c:v>1.0029207636900062</c:v>
                </c:pt>
                <c:pt idx="108">
                  <c:v>1.011472468702131</c:v>
                </c:pt>
                <c:pt idx="109">
                  <c:v>1.0303113225212646</c:v>
                </c:pt>
                <c:pt idx="110">
                  <c:v>1.0432500541810059</c:v>
                </c:pt>
                <c:pt idx="111">
                  <c:v>1.0566201223570479</c:v>
                </c:pt>
                <c:pt idx="112">
                  <c:v>1.0717746934017904</c:v>
                </c:pt>
                <c:pt idx="113">
                  <c:v>1.0784032273248416</c:v>
                </c:pt>
                <c:pt idx="114">
                  <c:v>1.0914349547688702</c:v>
                </c:pt>
                <c:pt idx="115">
                  <c:v>1.1062647262204013</c:v>
                </c:pt>
                <c:pt idx="116">
                  <c:v>1.1206885714536321</c:v>
                </c:pt>
                <c:pt idx="117">
                  <c:v>1.1387176657202684</c:v>
                </c:pt>
                <c:pt idx="118">
                  <c:v>1.1498442226871535</c:v>
                </c:pt>
                <c:pt idx="119">
                  <c:v>1.1583041065769686</c:v>
                </c:pt>
                <c:pt idx="120">
                  <c:v>1.1615602409210994</c:v>
                </c:pt>
                <c:pt idx="121">
                  <c:v>1.1642919099882736</c:v>
                </c:pt>
                <c:pt idx="122">
                  <c:v>1.1685380249835799</c:v>
                </c:pt>
                <c:pt idx="123">
                  <c:v>1.1884803485622848</c:v>
                </c:pt>
                <c:pt idx="124">
                  <c:v>1.2043410682036499</c:v>
                </c:pt>
                <c:pt idx="125">
                  <c:v>1.2258324385157768</c:v>
                </c:pt>
                <c:pt idx="126">
                  <c:v>1.240888348195252</c:v>
                </c:pt>
                <c:pt idx="127">
                  <c:v>1.24062058509847</c:v>
                </c:pt>
                <c:pt idx="128">
                  <c:v>1.2489656341753617</c:v>
                </c:pt>
                <c:pt idx="129">
                  <c:v>1.2545534739005466</c:v>
                </c:pt>
                <c:pt idx="130">
                  <c:v>1.2856453084439405</c:v>
                </c:pt>
                <c:pt idx="131">
                  <c:v>1.2973798478053393</c:v>
                </c:pt>
                <c:pt idx="132">
                  <c:v>1.3091200444268556</c:v>
                </c:pt>
                <c:pt idx="133">
                  <c:v>1.3091757579710872</c:v>
                </c:pt>
                <c:pt idx="134">
                  <c:v>1.3007215255278928</c:v>
                </c:pt>
                <c:pt idx="135">
                  <c:v>1.3065272206492149</c:v>
                </c:pt>
                <c:pt idx="136">
                  <c:v>1.3220094619068812</c:v>
                </c:pt>
                <c:pt idx="137">
                  <c:v>1.3452006848719291</c:v>
                </c:pt>
                <c:pt idx="138">
                  <c:v>1.3523334250749728</c:v>
                </c:pt>
                <c:pt idx="139">
                  <c:v>1.3629373182926643</c:v>
                </c:pt>
                <c:pt idx="140">
                  <c:v>1.3521244919111317</c:v>
                </c:pt>
                <c:pt idx="141">
                  <c:v>1.3607753993918381</c:v>
                </c:pt>
                <c:pt idx="142">
                  <c:v>1.3597411139028694</c:v>
                </c:pt>
                <c:pt idx="143">
                  <c:v>1.3649644119020294</c:v>
                </c:pt>
                <c:pt idx="144">
                  <c:v>1.3992129668686675</c:v>
                </c:pt>
                <c:pt idx="145">
                  <c:v>1.3916339811376326</c:v>
                </c:pt>
                <c:pt idx="146">
                  <c:v>1.4102808500856336</c:v>
                </c:pt>
                <c:pt idx="147">
                  <c:v>1.4481923488673434</c:v>
                </c:pt>
                <c:pt idx="148">
                  <c:v>1.4693076540503673</c:v>
                </c:pt>
                <c:pt idx="149">
                  <c:v>1.5030061696334669</c:v>
                </c:pt>
                <c:pt idx="150">
                  <c:v>1.5339287133147186</c:v>
                </c:pt>
                <c:pt idx="151">
                  <c:v>1.5359300411854402</c:v>
                </c:pt>
                <c:pt idx="152">
                  <c:v>1.5294226828863222</c:v>
                </c:pt>
                <c:pt idx="153">
                  <c:v>1.5414259684810796</c:v>
                </c:pt>
                <c:pt idx="154">
                  <c:v>1.534942179657439</c:v>
                </c:pt>
                <c:pt idx="155">
                  <c:v>1.5458670285186604</c:v>
                </c:pt>
                <c:pt idx="156">
                  <c:v>1.5541148544288108</c:v>
                </c:pt>
                <c:pt idx="157">
                  <c:v>1.5507772328764964</c:v>
                </c:pt>
                <c:pt idx="158">
                  <c:v>1.56075638232745</c:v>
                </c:pt>
                <c:pt idx="159">
                  <c:v>1.5669818436953338</c:v>
                </c:pt>
                <c:pt idx="160">
                  <c:v>1.6003950923880794</c:v>
                </c:pt>
                <c:pt idx="161">
                  <c:v>1.6230773497525128</c:v>
                </c:pt>
                <c:pt idx="162">
                  <c:v>1.6419303257248816</c:v>
                </c:pt>
                <c:pt idx="163">
                  <c:v>1.6500956994620233</c:v>
                </c:pt>
                <c:pt idx="164">
                  <c:v>1.6470608612571938</c:v>
                </c:pt>
                <c:pt idx="165">
                  <c:v>1.662522885753084</c:v>
                </c:pt>
                <c:pt idx="166">
                  <c:v>1.6784685618348907</c:v>
                </c:pt>
                <c:pt idx="167">
                  <c:v>1.686480739526466</c:v>
                </c:pt>
                <c:pt idx="168">
                  <c:v>1.685886978780498</c:v>
                </c:pt>
                <c:pt idx="169">
                  <c:v>1.6955018527162522</c:v>
                </c:pt>
                <c:pt idx="170">
                  <c:v>1.6948379665245832</c:v>
                </c:pt>
                <c:pt idx="171">
                  <c:v>1.7091057391806213</c:v>
                </c:pt>
                <c:pt idx="172">
                  <c:v>1.742388335464468</c:v>
                </c:pt>
                <c:pt idx="173">
                  <c:v>1.7519007486920857</c:v>
                </c:pt>
                <c:pt idx="174">
                  <c:v>1.7653927157866596</c:v>
                </c:pt>
                <c:pt idx="175">
                  <c:v>1.7881548936890839</c:v>
                </c:pt>
                <c:pt idx="176">
                  <c:v>1.7994811179373829</c:v>
                </c:pt>
                <c:pt idx="177">
                  <c:v>1.8024347805665697</c:v>
                </c:pt>
                <c:pt idx="178">
                  <c:v>1.8441910213779531</c:v>
                </c:pt>
                <c:pt idx="179">
                  <c:v>1.8621254000206624</c:v>
                </c:pt>
                <c:pt idx="180">
                  <c:v>1.8682263783647048</c:v>
                </c:pt>
                <c:pt idx="181">
                  <c:v>1.886613656654577</c:v>
                </c:pt>
                <c:pt idx="182">
                  <c:v>1.8909547197812113</c:v>
                </c:pt>
                <c:pt idx="183">
                  <c:v>1.9001117315620362</c:v>
                </c:pt>
                <c:pt idx="184">
                  <c:v>1.9198899510876255</c:v>
                </c:pt>
                <c:pt idx="185">
                  <c:v>1.9328184950588858</c:v>
                </c:pt>
                <c:pt idx="186">
                  <c:v>1.9393285460466805</c:v>
                </c:pt>
                <c:pt idx="187">
                  <c:v>1.9532664992106059</c:v>
                </c:pt>
                <c:pt idx="188">
                  <c:v>2.0174798913032532</c:v>
                </c:pt>
                <c:pt idx="189">
                  <c:v>2.0536567622450481</c:v>
                </c:pt>
                <c:pt idx="190">
                  <c:v>2.0627815138477583</c:v>
                </c:pt>
                <c:pt idx="191">
                  <c:v>2.0770550040575064</c:v>
                </c:pt>
                <c:pt idx="192">
                  <c:v>2.0510130937792681</c:v>
                </c:pt>
                <c:pt idx="193">
                  <c:v>2.082765745241197</c:v>
                </c:pt>
                <c:pt idx="194">
                  <c:v>2.1009592907875221</c:v>
                </c:pt>
                <c:pt idx="195">
                  <c:v>2.1281570200453648</c:v>
                </c:pt>
                <c:pt idx="196">
                  <c:v>2.1699483269188762</c:v>
                </c:pt>
                <c:pt idx="197">
                  <c:v>2.2202029300866606</c:v>
                </c:pt>
                <c:pt idx="198">
                  <c:v>2.2458994191913826</c:v>
                </c:pt>
                <c:pt idx="199">
                  <c:v>2.2795852853817862</c:v>
                </c:pt>
                <c:pt idx="200">
                  <c:v>2.2816750248522659</c:v>
                </c:pt>
                <c:pt idx="201">
                  <c:v>2.242228280311608</c:v>
                </c:pt>
                <c:pt idx="202">
                  <c:v>2.2934565375912381</c:v>
                </c:pt>
                <c:pt idx="203">
                  <c:v>2.3117174009280181</c:v>
                </c:pt>
                <c:pt idx="204">
                  <c:v>2.3575129089686402</c:v>
                </c:pt>
              </c:numCache>
            </c:numRef>
          </c:val>
          <c:smooth val="0"/>
          <c:extLst>
            <c:ext xmlns:c16="http://schemas.microsoft.com/office/drawing/2014/chart" uri="{C3380CC4-5D6E-409C-BE32-E72D297353CC}">
              <c16:uniqueId val="{00000003-DB1C-4706-A13D-9EAA7A3B9AF2}"/>
            </c:ext>
          </c:extLst>
        </c:ser>
        <c:dLbls>
          <c:showLegendKey val="0"/>
          <c:showVal val="0"/>
          <c:showCatName val="0"/>
          <c:showSerName val="0"/>
          <c:showPercent val="0"/>
          <c:showBubbleSize val="0"/>
        </c:dLbls>
        <c:marker val="1"/>
        <c:smooth val="0"/>
        <c:axId val="708313472"/>
        <c:axId val="708315008"/>
      </c:lineChart>
      <c:dateAx>
        <c:axId val="708313472"/>
        <c:scaling>
          <c:orientation val="minMax"/>
          <c:max val="45657"/>
          <c:min val="29221"/>
        </c:scaling>
        <c:delete val="0"/>
        <c:axPos val="b"/>
        <c:numFmt formatCode="yyyy" sourceLinked="0"/>
        <c:majorTickMark val="out"/>
        <c:minorTickMark val="out"/>
        <c:tickLblPos val="nextTo"/>
        <c:spPr>
          <a:ln/>
        </c:spPr>
        <c:crossAx val="708315008"/>
        <c:crossesAt val="-50"/>
        <c:auto val="1"/>
        <c:lblOffset val="100"/>
        <c:baseTimeUnit val="months"/>
        <c:majorUnit val="36"/>
        <c:minorUnit val="12"/>
        <c:minorTimeUnit val="months"/>
      </c:dateAx>
      <c:valAx>
        <c:axId val="708315008"/>
        <c:scaling>
          <c:orientation val="minMax"/>
          <c:max val="4"/>
        </c:scaling>
        <c:delete val="0"/>
        <c:axPos val="l"/>
        <c:majorGridlines>
          <c:spPr>
            <a:ln>
              <a:solidFill>
                <a:schemeClr val="accent6"/>
              </a:solidFill>
            </a:ln>
          </c:spPr>
        </c:majorGridlines>
        <c:numFmt formatCode="General" sourceLinked="0"/>
        <c:majorTickMark val="out"/>
        <c:minorTickMark val="none"/>
        <c:tickLblPos val="nextTo"/>
        <c:spPr>
          <a:ln>
            <a:noFill/>
          </a:ln>
        </c:spPr>
        <c:crossAx val="708313472"/>
        <c:crosses val="autoZero"/>
        <c:crossBetween val="between"/>
      </c:valAx>
      <c:valAx>
        <c:axId val="708316544"/>
        <c:scaling>
          <c:orientation val="minMax"/>
          <c:max val="50"/>
          <c:min val="-30"/>
        </c:scaling>
        <c:delete val="0"/>
        <c:axPos val="r"/>
        <c:numFmt formatCode="0" sourceLinked="0"/>
        <c:majorTickMark val="out"/>
        <c:minorTickMark val="none"/>
        <c:tickLblPos val="nextTo"/>
        <c:spPr>
          <a:ln>
            <a:noFill/>
          </a:ln>
        </c:spPr>
        <c:crossAx val="708326528"/>
        <c:crosses val="max"/>
        <c:crossBetween val="between"/>
        <c:majorUnit val="10"/>
      </c:valAx>
      <c:catAx>
        <c:axId val="708326528"/>
        <c:scaling>
          <c:orientation val="minMax"/>
        </c:scaling>
        <c:delete val="1"/>
        <c:axPos val="b"/>
        <c:majorTickMark val="out"/>
        <c:minorTickMark val="none"/>
        <c:tickLblPos val="nextTo"/>
        <c:crossAx val="708316544"/>
        <c:crosses val="autoZero"/>
        <c:auto val="1"/>
        <c:lblAlgn val="ctr"/>
        <c:lblOffset val="100"/>
        <c:tickLblSkip val="1"/>
        <c:tickMarkSkip val="1"/>
        <c:noMultiLvlLbl val="0"/>
      </c:catAx>
    </c:plotArea>
    <c:legend>
      <c:legendPos val="r"/>
      <c:layout>
        <c:manualLayout>
          <c:xMode val="edge"/>
          <c:yMode val="edge"/>
          <c:x val="1.0338718131772997E-2"/>
          <c:y val="0.93263867423642888"/>
          <c:w val="0.97014571640083447"/>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5371286944422152E-2"/>
          <c:w val="0.90934480078119495"/>
          <c:h val="0.81471266345634419"/>
        </c:manualLayout>
      </c:layout>
      <c:lineChart>
        <c:grouping val="standard"/>
        <c:varyColors val="0"/>
        <c:ser>
          <c:idx val="0"/>
          <c:order val="0"/>
          <c:tx>
            <c:strRef>
              <c:f>Betalingsbalancen!$B$6</c:f>
              <c:strCache>
                <c:ptCount val="1"/>
                <c:pt idx="0">
                  <c:v>Betalingsbalancen/BNP</c:v>
                </c:pt>
              </c:strCache>
            </c:strRef>
          </c:tx>
          <c:marker>
            <c:symbol val="none"/>
          </c:marker>
          <c:cat>
            <c:numRef>
              <c:f>Betalingsbalancen!$A$7:$A$219</c:f>
              <c:numCache>
                <c:formatCode>m/d/yyyy</c:formatCode>
                <c:ptCount val="213"/>
                <c:pt idx="0">
                  <c:v>26298</c:v>
                </c:pt>
                <c:pt idx="1">
                  <c:v>26389</c:v>
                </c:pt>
                <c:pt idx="2">
                  <c:v>26480</c:v>
                </c:pt>
                <c:pt idx="3">
                  <c:v>26572</c:v>
                </c:pt>
                <c:pt idx="4">
                  <c:v>26664</c:v>
                </c:pt>
                <c:pt idx="5">
                  <c:v>26754</c:v>
                </c:pt>
                <c:pt idx="6">
                  <c:v>26845</c:v>
                </c:pt>
                <c:pt idx="7">
                  <c:v>26937</c:v>
                </c:pt>
                <c:pt idx="8">
                  <c:v>27029</c:v>
                </c:pt>
                <c:pt idx="9">
                  <c:v>27119</c:v>
                </c:pt>
                <c:pt idx="10">
                  <c:v>27210</c:v>
                </c:pt>
                <c:pt idx="11">
                  <c:v>27302</c:v>
                </c:pt>
                <c:pt idx="12">
                  <c:v>27394</c:v>
                </c:pt>
                <c:pt idx="13">
                  <c:v>27484</c:v>
                </c:pt>
                <c:pt idx="14">
                  <c:v>27575</c:v>
                </c:pt>
                <c:pt idx="15">
                  <c:v>27667</c:v>
                </c:pt>
                <c:pt idx="16">
                  <c:v>27759</c:v>
                </c:pt>
                <c:pt idx="17">
                  <c:v>27850</c:v>
                </c:pt>
                <c:pt idx="18">
                  <c:v>27941</c:v>
                </c:pt>
                <c:pt idx="19">
                  <c:v>28033</c:v>
                </c:pt>
                <c:pt idx="20">
                  <c:v>28125</c:v>
                </c:pt>
                <c:pt idx="21">
                  <c:v>28215</c:v>
                </c:pt>
                <c:pt idx="22">
                  <c:v>28306</c:v>
                </c:pt>
                <c:pt idx="23">
                  <c:v>28398</c:v>
                </c:pt>
                <c:pt idx="24">
                  <c:v>28490</c:v>
                </c:pt>
                <c:pt idx="25">
                  <c:v>28580</c:v>
                </c:pt>
                <c:pt idx="26">
                  <c:v>28671</c:v>
                </c:pt>
                <c:pt idx="27">
                  <c:v>28763</c:v>
                </c:pt>
                <c:pt idx="28">
                  <c:v>28855</c:v>
                </c:pt>
                <c:pt idx="29">
                  <c:v>28945</c:v>
                </c:pt>
                <c:pt idx="30">
                  <c:v>29036</c:v>
                </c:pt>
                <c:pt idx="31">
                  <c:v>29128</c:v>
                </c:pt>
                <c:pt idx="32">
                  <c:v>29220</c:v>
                </c:pt>
                <c:pt idx="33">
                  <c:v>29311</c:v>
                </c:pt>
                <c:pt idx="34">
                  <c:v>29402</c:v>
                </c:pt>
                <c:pt idx="35">
                  <c:v>29494</c:v>
                </c:pt>
                <c:pt idx="36">
                  <c:v>29586</c:v>
                </c:pt>
                <c:pt idx="37">
                  <c:v>29676</c:v>
                </c:pt>
                <c:pt idx="38">
                  <c:v>29767</c:v>
                </c:pt>
                <c:pt idx="39">
                  <c:v>29859</c:v>
                </c:pt>
                <c:pt idx="40">
                  <c:v>29951</c:v>
                </c:pt>
                <c:pt idx="41">
                  <c:v>30041</c:v>
                </c:pt>
                <c:pt idx="42">
                  <c:v>30132</c:v>
                </c:pt>
                <c:pt idx="43">
                  <c:v>30224</c:v>
                </c:pt>
                <c:pt idx="44">
                  <c:v>30316</c:v>
                </c:pt>
                <c:pt idx="45">
                  <c:v>30406</c:v>
                </c:pt>
                <c:pt idx="46">
                  <c:v>30497</c:v>
                </c:pt>
                <c:pt idx="47">
                  <c:v>30589</c:v>
                </c:pt>
                <c:pt idx="48">
                  <c:v>30681</c:v>
                </c:pt>
                <c:pt idx="49">
                  <c:v>30772</c:v>
                </c:pt>
                <c:pt idx="50">
                  <c:v>30863</c:v>
                </c:pt>
                <c:pt idx="51">
                  <c:v>30955</c:v>
                </c:pt>
                <c:pt idx="52">
                  <c:v>31047</c:v>
                </c:pt>
                <c:pt idx="53">
                  <c:v>31137</c:v>
                </c:pt>
                <c:pt idx="54">
                  <c:v>31228</c:v>
                </c:pt>
                <c:pt idx="55">
                  <c:v>31320</c:v>
                </c:pt>
                <c:pt idx="56">
                  <c:v>31412</c:v>
                </c:pt>
                <c:pt idx="57">
                  <c:v>31502</c:v>
                </c:pt>
                <c:pt idx="58">
                  <c:v>31593</c:v>
                </c:pt>
                <c:pt idx="59">
                  <c:v>31685</c:v>
                </c:pt>
                <c:pt idx="60">
                  <c:v>31777</c:v>
                </c:pt>
                <c:pt idx="61">
                  <c:v>31867</c:v>
                </c:pt>
                <c:pt idx="62">
                  <c:v>31958</c:v>
                </c:pt>
                <c:pt idx="63">
                  <c:v>32050</c:v>
                </c:pt>
                <c:pt idx="64">
                  <c:v>32142</c:v>
                </c:pt>
                <c:pt idx="65">
                  <c:v>32233</c:v>
                </c:pt>
                <c:pt idx="66">
                  <c:v>32324</c:v>
                </c:pt>
                <c:pt idx="67">
                  <c:v>32416</c:v>
                </c:pt>
                <c:pt idx="68">
                  <c:v>32508</c:v>
                </c:pt>
                <c:pt idx="69">
                  <c:v>32598</c:v>
                </c:pt>
                <c:pt idx="70">
                  <c:v>32689</c:v>
                </c:pt>
                <c:pt idx="71">
                  <c:v>32781</c:v>
                </c:pt>
                <c:pt idx="72">
                  <c:v>32873</c:v>
                </c:pt>
                <c:pt idx="73">
                  <c:v>32963</c:v>
                </c:pt>
                <c:pt idx="74">
                  <c:v>33054</c:v>
                </c:pt>
                <c:pt idx="75">
                  <c:v>33146</c:v>
                </c:pt>
                <c:pt idx="76">
                  <c:v>33238</c:v>
                </c:pt>
                <c:pt idx="77">
                  <c:v>33328</c:v>
                </c:pt>
                <c:pt idx="78">
                  <c:v>33419</c:v>
                </c:pt>
                <c:pt idx="79">
                  <c:v>33511</c:v>
                </c:pt>
                <c:pt idx="80">
                  <c:v>33603</c:v>
                </c:pt>
                <c:pt idx="81">
                  <c:v>33694</c:v>
                </c:pt>
                <c:pt idx="82">
                  <c:v>33785</c:v>
                </c:pt>
                <c:pt idx="83">
                  <c:v>33877</c:v>
                </c:pt>
                <c:pt idx="84">
                  <c:v>33969</c:v>
                </c:pt>
                <c:pt idx="85">
                  <c:v>34059</c:v>
                </c:pt>
                <c:pt idx="86">
                  <c:v>34150</c:v>
                </c:pt>
                <c:pt idx="87">
                  <c:v>34242</c:v>
                </c:pt>
                <c:pt idx="88">
                  <c:v>34334</c:v>
                </c:pt>
                <c:pt idx="89">
                  <c:v>34424</c:v>
                </c:pt>
                <c:pt idx="90">
                  <c:v>34515</c:v>
                </c:pt>
                <c:pt idx="91">
                  <c:v>34607</c:v>
                </c:pt>
                <c:pt idx="92">
                  <c:v>34699</c:v>
                </c:pt>
                <c:pt idx="93">
                  <c:v>34789</c:v>
                </c:pt>
                <c:pt idx="94">
                  <c:v>34880</c:v>
                </c:pt>
                <c:pt idx="95">
                  <c:v>34972</c:v>
                </c:pt>
                <c:pt idx="96">
                  <c:v>35064</c:v>
                </c:pt>
                <c:pt idx="97">
                  <c:v>35155</c:v>
                </c:pt>
                <c:pt idx="98">
                  <c:v>35246</c:v>
                </c:pt>
                <c:pt idx="99">
                  <c:v>35338</c:v>
                </c:pt>
                <c:pt idx="100">
                  <c:v>35430</c:v>
                </c:pt>
                <c:pt idx="101">
                  <c:v>35520</c:v>
                </c:pt>
                <c:pt idx="102">
                  <c:v>35611</c:v>
                </c:pt>
                <c:pt idx="103">
                  <c:v>35703</c:v>
                </c:pt>
                <c:pt idx="104">
                  <c:v>35795</c:v>
                </c:pt>
                <c:pt idx="105">
                  <c:v>35885</c:v>
                </c:pt>
                <c:pt idx="106">
                  <c:v>35976</c:v>
                </c:pt>
                <c:pt idx="107">
                  <c:v>36068</c:v>
                </c:pt>
                <c:pt idx="108">
                  <c:v>36160</c:v>
                </c:pt>
                <c:pt idx="109">
                  <c:v>36250</c:v>
                </c:pt>
                <c:pt idx="110">
                  <c:v>36341</c:v>
                </c:pt>
                <c:pt idx="111">
                  <c:v>36433</c:v>
                </c:pt>
                <c:pt idx="112">
                  <c:v>36525</c:v>
                </c:pt>
                <c:pt idx="113">
                  <c:v>36616</c:v>
                </c:pt>
                <c:pt idx="114">
                  <c:v>36707</c:v>
                </c:pt>
                <c:pt idx="115">
                  <c:v>36799</c:v>
                </c:pt>
                <c:pt idx="116">
                  <c:v>36891</c:v>
                </c:pt>
                <c:pt idx="117">
                  <c:v>36981</c:v>
                </c:pt>
                <c:pt idx="118">
                  <c:v>37072</c:v>
                </c:pt>
                <c:pt idx="119">
                  <c:v>37164</c:v>
                </c:pt>
                <c:pt idx="120">
                  <c:v>37256</c:v>
                </c:pt>
                <c:pt idx="121">
                  <c:v>37346</c:v>
                </c:pt>
                <c:pt idx="122">
                  <c:v>37437</c:v>
                </c:pt>
                <c:pt idx="123">
                  <c:v>37529</c:v>
                </c:pt>
                <c:pt idx="124">
                  <c:v>37621</c:v>
                </c:pt>
                <c:pt idx="125">
                  <c:v>37711</c:v>
                </c:pt>
                <c:pt idx="126">
                  <c:v>37802</c:v>
                </c:pt>
                <c:pt idx="127">
                  <c:v>37894</c:v>
                </c:pt>
                <c:pt idx="128">
                  <c:v>37986</c:v>
                </c:pt>
                <c:pt idx="129">
                  <c:v>38077</c:v>
                </c:pt>
                <c:pt idx="130">
                  <c:v>38168</c:v>
                </c:pt>
                <c:pt idx="131">
                  <c:v>38260</c:v>
                </c:pt>
                <c:pt idx="132">
                  <c:v>38352</c:v>
                </c:pt>
                <c:pt idx="133">
                  <c:v>38442</c:v>
                </c:pt>
                <c:pt idx="134">
                  <c:v>38533</c:v>
                </c:pt>
                <c:pt idx="135">
                  <c:v>38625</c:v>
                </c:pt>
                <c:pt idx="136">
                  <c:v>38717</c:v>
                </c:pt>
                <c:pt idx="137">
                  <c:v>38807</c:v>
                </c:pt>
                <c:pt idx="138">
                  <c:v>38898</c:v>
                </c:pt>
                <c:pt idx="139">
                  <c:v>38990</c:v>
                </c:pt>
                <c:pt idx="140">
                  <c:v>39082</c:v>
                </c:pt>
                <c:pt idx="141">
                  <c:v>39172</c:v>
                </c:pt>
                <c:pt idx="142">
                  <c:v>39263</c:v>
                </c:pt>
                <c:pt idx="143">
                  <c:v>39355</c:v>
                </c:pt>
                <c:pt idx="144">
                  <c:v>39447</c:v>
                </c:pt>
                <c:pt idx="145">
                  <c:v>39538</c:v>
                </c:pt>
                <c:pt idx="146">
                  <c:v>39629</c:v>
                </c:pt>
                <c:pt idx="147">
                  <c:v>39721</c:v>
                </c:pt>
                <c:pt idx="148">
                  <c:v>39813</c:v>
                </c:pt>
                <c:pt idx="149">
                  <c:v>39903</c:v>
                </c:pt>
                <c:pt idx="150">
                  <c:v>39994</c:v>
                </c:pt>
                <c:pt idx="151">
                  <c:v>40086</c:v>
                </c:pt>
                <c:pt idx="152">
                  <c:v>40178</c:v>
                </c:pt>
                <c:pt idx="153">
                  <c:v>40268</c:v>
                </c:pt>
                <c:pt idx="154">
                  <c:v>40359</c:v>
                </c:pt>
                <c:pt idx="155">
                  <c:v>40451</c:v>
                </c:pt>
                <c:pt idx="156">
                  <c:v>40543</c:v>
                </c:pt>
                <c:pt idx="157">
                  <c:v>40633</c:v>
                </c:pt>
                <c:pt idx="158">
                  <c:v>40724</c:v>
                </c:pt>
                <c:pt idx="159">
                  <c:v>40816</c:v>
                </c:pt>
                <c:pt idx="160">
                  <c:v>40908</c:v>
                </c:pt>
                <c:pt idx="161">
                  <c:v>40999</c:v>
                </c:pt>
                <c:pt idx="162">
                  <c:v>41090</c:v>
                </c:pt>
                <c:pt idx="163">
                  <c:v>41182</c:v>
                </c:pt>
                <c:pt idx="164">
                  <c:v>41274</c:v>
                </c:pt>
                <c:pt idx="165">
                  <c:v>41364</c:v>
                </c:pt>
                <c:pt idx="166">
                  <c:v>41455</c:v>
                </c:pt>
                <c:pt idx="167">
                  <c:v>41547</c:v>
                </c:pt>
                <c:pt idx="168">
                  <c:v>41639</c:v>
                </c:pt>
                <c:pt idx="169">
                  <c:v>41729</c:v>
                </c:pt>
                <c:pt idx="170">
                  <c:v>41820</c:v>
                </c:pt>
                <c:pt idx="171">
                  <c:v>41912</c:v>
                </c:pt>
                <c:pt idx="172">
                  <c:v>42004</c:v>
                </c:pt>
                <c:pt idx="173">
                  <c:v>42094</c:v>
                </c:pt>
                <c:pt idx="174">
                  <c:v>42185</c:v>
                </c:pt>
                <c:pt idx="175">
                  <c:v>42277</c:v>
                </c:pt>
                <c:pt idx="176">
                  <c:v>42369</c:v>
                </c:pt>
                <c:pt idx="177">
                  <c:v>42460</c:v>
                </c:pt>
                <c:pt idx="178">
                  <c:v>42551</c:v>
                </c:pt>
                <c:pt idx="179">
                  <c:v>42643</c:v>
                </c:pt>
                <c:pt idx="180">
                  <c:v>42735</c:v>
                </c:pt>
                <c:pt idx="181">
                  <c:v>42825</c:v>
                </c:pt>
                <c:pt idx="182">
                  <c:v>42916</c:v>
                </c:pt>
                <c:pt idx="183">
                  <c:v>43008</c:v>
                </c:pt>
                <c:pt idx="184">
                  <c:v>43100</c:v>
                </c:pt>
                <c:pt idx="185">
                  <c:v>43190</c:v>
                </c:pt>
                <c:pt idx="186">
                  <c:v>43281</c:v>
                </c:pt>
                <c:pt idx="187">
                  <c:v>43373</c:v>
                </c:pt>
                <c:pt idx="188">
                  <c:v>43465</c:v>
                </c:pt>
                <c:pt idx="189">
                  <c:v>43555</c:v>
                </c:pt>
                <c:pt idx="190">
                  <c:v>43646</c:v>
                </c:pt>
                <c:pt idx="191">
                  <c:v>43738</c:v>
                </c:pt>
                <c:pt idx="192">
                  <c:v>43830</c:v>
                </c:pt>
                <c:pt idx="193">
                  <c:v>43921</c:v>
                </c:pt>
                <c:pt idx="194">
                  <c:v>44012</c:v>
                </c:pt>
                <c:pt idx="195">
                  <c:v>44104</c:v>
                </c:pt>
                <c:pt idx="196">
                  <c:v>44196</c:v>
                </c:pt>
                <c:pt idx="197">
                  <c:v>44286</c:v>
                </c:pt>
                <c:pt idx="198">
                  <c:v>44377</c:v>
                </c:pt>
                <c:pt idx="199">
                  <c:v>44469</c:v>
                </c:pt>
                <c:pt idx="200">
                  <c:v>44561</c:v>
                </c:pt>
                <c:pt idx="201">
                  <c:v>44651</c:v>
                </c:pt>
                <c:pt idx="202">
                  <c:v>44742</c:v>
                </c:pt>
                <c:pt idx="203">
                  <c:v>44834</c:v>
                </c:pt>
                <c:pt idx="204">
                  <c:v>44926</c:v>
                </c:pt>
                <c:pt idx="205">
                  <c:v>45016</c:v>
                </c:pt>
                <c:pt idx="206">
                  <c:v>45107</c:v>
                </c:pt>
                <c:pt idx="207">
                  <c:v>45199</c:v>
                </c:pt>
                <c:pt idx="208">
                  <c:v>45291</c:v>
                </c:pt>
                <c:pt idx="209">
                  <c:v>45382</c:v>
                </c:pt>
                <c:pt idx="210">
                  <c:v>45473</c:v>
                </c:pt>
                <c:pt idx="211">
                  <c:v>45565</c:v>
                </c:pt>
                <c:pt idx="212">
                  <c:v>45657</c:v>
                </c:pt>
              </c:numCache>
            </c:numRef>
          </c:cat>
          <c:val>
            <c:numRef>
              <c:f>Betalingsbalancen!$B$7:$B$219</c:f>
              <c:numCache>
                <c:formatCode>0.00</c:formatCode>
                <c:ptCount val="213"/>
                <c:pt idx="0">
                  <c:v>-2.3558138699</c:v>
                </c:pt>
                <c:pt idx="1">
                  <c:v>-1.6401431624</c:v>
                </c:pt>
                <c:pt idx="2">
                  <c:v>-0.90778452526999998</c:v>
                </c:pt>
                <c:pt idx="3">
                  <c:v>-0.97053230805000001</c:v>
                </c:pt>
                <c:pt idx="4">
                  <c:v>-0.73452060674999997</c:v>
                </c:pt>
                <c:pt idx="5">
                  <c:v>-1.0388183633000001</c:v>
                </c:pt>
                <c:pt idx="6">
                  <c:v>-1.776299654</c:v>
                </c:pt>
                <c:pt idx="7">
                  <c:v>-1.3459651696999999</c:v>
                </c:pt>
                <c:pt idx="8">
                  <c:v>-1.8159610129999999</c:v>
                </c:pt>
                <c:pt idx="9">
                  <c:v>-2.9706651871999998</c:v>
                </c:pt>
                <c:pt idx="10">
                  <c:v>-3.4469161267000001</c:v>
                </c:pt>
                <c:pt idx="11">
                  <c:v>-4.1241250942000001</c:v>
                </c:pt>
                <c:pt idx="12">
                  <c:v>-3.5544458443</c:v>
                </c:pt>
                <c:pt idx="13">
                  <c:v>-2.1183522296000001</c:v>
                </c:pt>
                <c:pt idx="14">
                  <c:v>-1.0434540057999999</c:v>
                </c:pt>
                <c:pt idx="15">
                  <c:v>-0.75974679649999999</c:v>
                </c:pt>
                <c:pt idx="16">
                  <c:v>-1.5749409551</c:v>
                </c:pt>
                <c:pt idx="17">
                  <c:v>-2.7219127632000002</c:v>
                </c:pt>
                <c:pt idx="18">
                  <c:v>-3.8430152244000002</c:v>
                </c:pt>
                <c:pt idx="19">
                  <c:v>-4.6642842387999996</c:v>
                </c:pt>
                <c:pt idx="20">
                  <c:v>-4.8266245118000004</c:v>
                </c:pt>
                <c:pt idx="21">
                  <c:v>-4.9951112126000003</c:v>
                </c:pt>
                <c:pt idx="22">
                  <c:v>-4.7697230833999997</c:v>
                </c:pt>
                <c:pt idx="23">
                  <c:v>-4.3847073962999996</c:v>
                </c:pt>
                <c:pt idx="24">
                  <c:v>-3.7771922885999998</c:v>
                </c:pt>
                <c:pt idx="25">
                  <c:v>-2.9347124191999998</c:v>
                </c:pt>
                <c:pt idx="26">
                  <c:v>-2.4073378166000001</c:v>
                </c:pt>
                <c:pt idx="27">
                  <c:v>-2.1258996432999999</c:v>
                </c:pt>
                <c:pt idx="28">
                  <c:v>-2.3144944628999999</c:v>
                </c:pt>
                <c:pt idx="29">
                  <c:v>-2.8893334614000001</c:v>
                </c:pt>
                <c:pt idx="30">
                  <c:v>-3.6300780468</c:v>
                </c:pt>
                <c:pt idx="31">
                  <c:v>-4.2736999014999997</c:v>
                </c:pt>
                <c:pt idx="32">
                  <c:v>-4.5267740285000002</c:v>
                </c:pt>
                <c:pt idx="33">
                  <c:v>-4.9281763785999999</c:v>
                </c:pt>
                <c:pt idx="34">
                  <c:v>-4.8183688518999999</c:v>
                </c:pt>
                <c:pt idx="35">
                  <c:v>-4.1485046546</c:v>
                </c:pt>
                <c:pt idx="36">
                  <c:v>-3.2819047749000001</c:v>
                </c:pt>
                <c:pt idx="37">
                  <c:v>-2.2436816750999999</c:v>
                </c:pt>
                <c:pt idx="38">
                  <c:v>-1.6300025096999999</c:v>
                </c:pt>
                <c:pt idx="39">
                  <c:v>-1.7604037935000001</c:v>
                </c:pt>
                <c:pt idx="40">
                  <c:v>-2.4142466746000002</c:v>
                </c:pt>
                <c:pt idx="41">
                  <c:v>-2.8566219717000001</c:v>
                </c:pt>
                <c:pt idx="42">
                  <c:v>-3.3963200622</c:v>
                </c:pt>
                <c:pt idx="43">
                  <c:v>-3.7151460776</c:v>
                </c:pt>
                <c:pt idx="44">
                  <c:v>-3.7792738709</c:v>
                </c:pt>
                <c:pt idx="45">
                  <c:v>-3.318918933</c:v>
                </c:pt>
                <c:pt idx="46">
                  <c:v>-2.9624628585999999</c:v>
                </c:pt>
                <c:pt idx="47">
                  <c:v>-2.5686153819999999</c:v>
                </c:pt>
                <c:pt idx="48">
                  <c:v>-2.3420246535000002</c:v>
                </c:pt>
                <c:pt idx="49">
                  <c:v>-2.7643135638</c:v>
                </c:pt>
                <c:pt idx="50">
                  <c:v>-2.8926341595</c:v>
                </c:pt>
                <c:pt idx="51">
                  <c:v>-3.0043396341999999</c:v>
                </c:pt>
                <c:pt idx="52">
                  <c:v>-3.0592234166000001</c:v>
                </c:pt>
                <c:pt idx="53">
                  <c:v>-3.3892581394999999</c:v>
                </c:pt>
                <c:pt idx="54">
                  <c:v>-3.4634448653000001</c:v>
                </c:pt>
                <c:pt idx="55">
                  <c:v>-3.7102167158000001</c:v>
                </c:pt>
                <c:pt idx="56">
                  <c:v>-4.2366546071000002</c:v>
                </c:pt>
                <c:pt idx="57">
                  <c:v>-4.3157115370000003</c:v>
                </c:pt>
                <c:pt idx="58">
                  <c:v>-5.0222828663000003</c:v>
                </c:pt>
                <c:pt idx="59">
                  <c:v>-5.4257694703999997</c:v>
                </c:pt>
                <c:pt idx="60">
                  <c:v>-5.241977189</c:v>
                </c:pt>
                <c:pt idx="61">
                  <c:v>-4.5599497576000001</c:v>
                </c:pt>
                <c:pt idx="62">
                  <c:v>-3.7069136649000001</c:v>
                </c:pt>
                <c:pt idx="63">
                  <c:v>-3.0329957999000001</c:v>
                </c:pt>
                <c:pt idx="64">
                  <c:v>-2.7681260399999998</c:v>
                </c:pt>
                <c:pt idx="65">
                  <c:v>-2.4295255205999999</c:v>
                </c:pt>
                <c:pt idx="66">
                  <c:v>-2.2562715839999998</c:v>
                </c:pt>
                <c:pt idx="67">
                  <c:v>-1.8728334162</c:v>
                </c:pt>
                <c:pt idx="68">
                  <c:v>-1.1693633516999999</c:v>
                </c:pt>
                <c:pt idx="69">
                  <c:v>-1.3257104126999999</c:v>
                </c:pt>
                <c:pt idx="70">
                  <c:v>-1.0589560328000001</c:v>
                </c:pt>
                <c:pt idx="71">
                  <c:v>-1.2146682419999999</c:v>
                </c:pt>
                <c:pt idx="72">
                  <c:v>-1.2361998234</c:v>
                </c:pt>
                <c:pt idx="73">
                  <c:v>-0.77287373975999996</c:v>
                </c:pt>
                <c:pt idx="74">
                  <c:v>-0.37451020675000002</c:v>
                </c:pt>
                <c:pt idx="75">
                  <c:v>0.10910676062999999</c:v>
                </c:pt>
                <c:pt idx="76">
                  <c:v>0.67291523357000005</c:v>
                </c:pt>
                <c:pt idx="77">
                  <c:v>0.75283751226999995</c:v>
                </c:pt>
                <c:pt idx="78">
                  <c:v>0.71520149452000004</c:v>
                </c:pt>
                <c:pt idx="79">
                  <c:v>0.91793689379999999</c:v>
                </c:pt>
                <c:pt idx="80">
                  <c:v>0.83162667990000005</c:v>
                </c:pt>
                <c:pt idx="81">
                  <c:v>1.4073821005</c:v>
                </c:pt>
                <c:pt idx="82">
                  <c:v>1.8265864304999999</c:v>
                </c:pt>
                <c:pt idx="83">
                  <c:v>2.0943964559000001</c:v>
                </c:pt>
                <c:pt idx="84">
                  <c:v>2.1435487817999999</c:v>
                </c:pt>
                <c:pt idx="85">
                  <c:v>2.1772809332</c:v>
                </c:pt>
                <c:pt idx="86">
                  <c:v>2.4798807763999999</c:v>
                </c:pt>
                <c:pt idx="87">
                  <c:v>2.6097119480000002</c:v>
                </c:pt>
                <c:pt idx="88">
                  <c:v>3.0767957182000001</c:v>
                </c:pt>
                <c:pt idx="89">
                  <c:v>3.091081135</c:v>
                </c:pt>
                <c:pt idx="90">
                  <c:v>2.6159741025000001</c:v>
                </c:pt>
                <c:pt idx="91">
                  <c:v>2.2064075451999998</c:v>
                </c:pt>
                <c:pt idx="92">
                  <c:v>1.6684949775</c:v>
                </c:pt>
                <c:pt idx="93">
                  <c:v>1.9321154516000001</c:v>
                </c:pt>
                <c:pt idx="94">
                  <c:v>1.5906745554999999</c:v>
                </c:pt>
                <c:pt idx="95">
                  <c:v>1.1952606823</c:v>
                </c:pt>
                <c:pt idx="96">
                  <c:v>0.88785445670999996</c:v>
                </c:pt>
                <c:pt idx="97">
                  <c:v>0.68995130921000003</c:v>
                </c:pt>
                <c:pt idx="98">
                  <c:v>1.2436646124999999</c:v>
                </c:pt>
                <c:pt idx="99">
                  <c:v>1.3553791011</c:v>
                </c:pt>
                <c:pt idx="100">
                  <c:v>1.4320978836</c:v>
                </c:pt>
                <c:pt idx="101">
                  <c:v>1.1371209351</c:v>
                </c:pt>
                <c:pt idx="102">
                  <c:v>0.63984949824000004</c:v>
                </c:pt>
                <c:pt idx="103">
                  <c:v>0.79756934383</c:v>
                </c:pt>
                <c:pt idx="104">
                  <c:v>0.74941715258999997</c:v>
                </c:pt>
                <c:pt idx="105">
                  <c:v>0.19312641581000001</c:v>
                </c:pt>
                <c:pt idx="106">
                  <c:v>-0.21313201167000001</c:v>
                </c:pt>
                <c:pt idx="107">
                  <c:v>-2.5807177300000001E-2</c:v>
                </c:pt>
                <c:pt idx="108">
                  <c:v>-0.60105584682000002</c:v>
                </c:pt>
                <c:pt idx="109">
                  <c:v>0.13955005639000001</c:v>
                </c:pt>
                <c:pt idx="110">
                  <c:v>1.1463747169</c:v>
                </c:pt>
                <c:pt idx="111">
                  <c:v>1.231022034</c:v>
                </c:pt>
                <c:pt idx="112">
                  <c:v>2.3096007886000001</c:v>
                </c:pt>
                <c:pt idx="113">
                  <c:v>1.8365853452000001</c:v>
                </c:pt>
                <c:pt idx="114">
                  <c:v>1.2963158883999999</c:v>
                </c:pt>
                <c:pt idx="115">
                  <c:v>1.4191494296</c:v>
                </c:pt>
                <c:pt idx="116">
                  <c:v>1.7091006669</c:v>
                </c:pt>
                <c:pt idx="117">
                  <c:v>2.6916601059</c:v>
                </c:pt>
                <c:pt idx="118">
                  <c:v>3.4091201822000001</c:v>
                </c:pt>
                <c:pt idx="119">
                  <c:v>3.5926977095999999</c:v>
                </c:pt>
                <c:pt idx="120">
                  <c:v>3.3127194046000001</c:v>
                </c:pt>
                <c:pt idx="121">
                  <c:v>2.7082010249000001</c:v>
                </c:pt>
                <c:pt idx="122">
                  <c:v>2.8400568133999999</c:v>
                </c:pt>
                <c:pt idx="123">
                  <c:v>2.8516550982000002</c:v>
                </c:pt>
                <c:pt idx="124">
                  <c:v>3.1018976200999999</c:v>
                </c:pt>
                <c:pt idx="125">
                  <c:v>3.4511901793000002</c:v>
                </c:pt>
                <c:pt idx="126">
                  <c:v>3.3202917988</c:v>
                </c:pt>
                <c:pt idx="127">
                  <c:v>3.6386896624</c:v>
                </c:pt>
                <c:pt idx="128">
                  <c:v>3.6137634788000002</c:v>
                </c:pt>
                <c:pt idx="129">
                  <c:v>3.8733124665999998</c:v>
                </c:pt>
                <c:pt idx="130">
                  <c:v>3.8838550256</c:v>
                </c:pt>
                <c:pt idx="131">
                  <c:v>3.4129553369000001</c:v>
                </c:pt>
                <c:pt idx="132">
                  <c:v>3.2458039081000001</c:v>
                </c:pt>
                <c:pt idx="133">
                  <c:v>2.8935371969000001</c:v>
                </c:pt>
                <c:pt idx="134">
                  <c:v>3.0119854782000002</c:v>
                </c:pt>
                <c:pt idx="135">
                  <c:v>3.4119491627</c:v>
                </c:pt>
                <c:pt idx="136">
                  <c:v>4.1146306898000002</c:v>
                </c:pt>
                <c:pt idx="137">
                  <c:v>4.3427349702000004</c:v>
                </c:pt>
                <c:pt idx="138">
                  <c:v>3.9504222895000001</c:v>
                </c:pt>
                <c:pt idx="139">
                  <c:v>3.8854746768999999</c:v>
                </c:pt>
                <c:pt idx="140">
                  <c:v>3.2524132957999998</c:v>
                </c:pt>
                <c:pt idx="141">
                  <c:v>2.0177370107999999</c:v>
                </c:pt>
                <c:pt idx="142">
                  <c:v>1.6803910265999999</c:v>
                </c:pt>
                <c:pt idx="143">
                  <c:v>1.0370635591999999</c:v>
                </c:pt>
                <c:pt idx="144">
                  <c:v>1.3284012134000001</c:v>
                </c:pt>
                <c:pt idx="145">
                  <c:v>1.9419836059</c:v>
                </c:pt>
                <c:pt idx="146">
                  <c:v>2.5605506926000001</c:v>
                </c:pt>
                <c:pt idx="147">
                  <c:v>3.1599475722000001</c:v>
                </c:pt>
                <c:pt idx="148">
                  <c:v>2.8667542800999999</c:v>
                </c:pt>
                <c:pt idx="149">
                  <c:v>3.2688318654000001</c:v>
                </c:pt>
                <c:pt idx="150">
                  <c:v>3.2692827143000001</c:v>
                </c:pt>
                <c:pt idx="151">
                  <c:v>3.0351694490000001</c:v>
                </c:pt>
                <c:pt idx="152">
                  <c:v>3.5823455931999999</c:v>
                </c:pt>
                <c:pt idx="153">
                  <c:v>4.2711118878000001</c:v>
                </c:pt>
                <c:pt idx="154">
                  <c:v>4.8525402058999996</c:v>
                </c:pt>
                <c:pt idx="155">
                  <c:v>5.9146406063999999</c:v>
                </c:pt>
                <c:pt idx="156">
                  <c:v>6.4073132294999997</c:v>
                </c:pt>
                <c:pt idx="157">
                  <c:v>6.8736034209000003</c:v>
                </c:pt>
                <c:pt idx="158">
                  <c:v>6.8549918905</c:v>
                </c:pt>
                <c:pt idx="159">
                  <c:v>6.5835215847999997</c:v>
                </c:pt>
                <c:pt idx="160">
                  <c:v>6.3449644621000001</c:v>
                </c:pt>
                <c:pt idx="161">
                  <c:v>5.5401852221999999</c:v>
                </c:pt>
                <c:pt idx="162">
                  <c:v>5.9440360137999999</c:v>
                </c:pt>
                <c:pt idx="163">
                  <c:v>6.1044671772000001</c:v>
                </c:pt>
                <c:pt idx="164">
                  <c:v>6.0609463292000001</c:v>
                </c:pt>
                <c:pt idx="165">
                  <c:v>6.5260802108</c:v>
                </c:pt>
                <c:pt idx="166">
                  <c:v>6.6827518144000004</c:v>
                </c:pt>
                <c:pt idx="167">
                  <c:v>6.8904151849000002</c:v>
                </c:pt>
                <c:pt idx="168">
                  <c:v>7.3659193878</c:v>
                </c:pt>
                <c:pt idx="169">
                  <c:v>7.6425428390999999</c:v>
                </c:pt>
                <c:pt idx="170">
                  <c:v>7.5042732839999999</c:v>
                </c:pt>
                <c:pt idx="171">
                  <c:v>7.978782646</c:v>
                </c:pt>
                <c:pt idx="172">
                  <c:v>8.3939765484999995</c:v>
                </c:pt>
                <c:pt idx="173">
                  <c:v>8.9251381078000005</c:v>
                </c:pt>
                <c:pt idx="174">
                  <c:v>8.8958983698999994</c:v>
                </c:pt>
                <c:pt idx="175">
                  <c:v>8.7019979552999995</c:v>
                </c:pt>
                <c:pt idx="176">
                  <c:v>7.962405575</c:v>
                </c:pt>
                <c:pt idx="177">
                  <c:v>7.2708920126000001</c:v>
                </c:pt>
                <c:pt idx="178">
                  <c:v>7.2559676933999997</c:v>
                </c:pt>
                <c:pt idx="179">
                  <c:v>6.5936915808999998</c:v>
                </c:pt>
                <c:pt idx="180">
                  <c:v>7.0821750644000003</c:v>
                </c:pt>
                <c:pt idx="181">
                  <c:v>7.4225257148999999</c:v>
                </c:pt>
                <c:pt idx="182">
                  <c:v>7.6556701918999996</c:v>
                </c:pt>
                <c:pt idx="183">
                  <c:v>7.9090166288999999</c:v>
                </c:pt>
                <c:pt idx="184">
                  <c:v>7.3274165776000002</c:v>
                </c:pt>
                <c:pt idx="185">
                  <c:v>6.7723620975000003</c:v>
                </c:pt>
                <c:pt idx="186">
                  <c:v>5.8040451266000002</c:v>
                </c:pt>
                <c:pt idx="187">
                  <c:v>6.0123196508000003</c:v>
                </c:pt>
                <c:pt idx="188">
                  <c:v>6.2995389318999999</c:v>
                </c:pt>
                <c:pt idx="189">
                  <c:v>6.2258619931999997</c:v>
                </c:pt>
                <c:pt idx="190">
                  <c:v>7.3296236633999996</c:v>
                </c:pt>
                <c:pt idx="191">
                  <c:v>7.4572111058999999</c:v>
                </c:pt>
                <c:pt idx="192">
                  <c:v>7.4419265351000004</c:v>
                </c:pt>
                <c:pt idx="193">
                  <c:v>7.8578811676999996</c:v>
                </c:pt>
                <c:pt idx="194">
                  <c:v>7.9207809626000003</c:v>
                </c:pt>
                <c:pt idx="195">
                  <c:v>7.9528477953000003</c:v>
                </c:pt>
                <c:pt idx="196">
                  <c:v>7.2653554107999998</c:v>
                </c:pt>
                <c:pt idx="197">
                  <c:v>7.7179922356999997</c:v>
                </c:pt>
                <c:pt idx="198">
                  <c:v>7.558307031</c:v>
                </c:pt>
                <c:pt idx="199">
                  <c:v>7.6884790374999996</c:v>
                </c:pt>
                <c:pt idx="200">
                  <c:v>8.6905747734999998</c:v>
                </c:pt>
                <c:pt idx="201">
                  <c:v>9.1310202842999999</c:v>
                </c:pt>
                <c:pt idx="202">
                  <c:v>9.8677308890000006</c:v>
                </c:pt>
                <c:pt idx="203">
                  <c:v>11.418139889000001</c:v>
                </c:pt>
                <c:pt idx="204">
                  <c:v>11.636269058</c:v>
                </c:pt>
                <c:pt idx="205">
                  <c:v>11.470015983</c:v>
                </c:pt>
                <c:pt idx="206">
                  <c:v>11.25951521</c:v>
                </c:pt>
                <c:pt idx="207">
                  <c:v>9.6913471435999998</c:v>
                </c:pt>
                <c:pt idx="208">
                  <c:v>9.8287707386999994</c:v>
                </c:pt>
                <c:pt idx="209">
                  <c:v>10.196716149</c:v>
                </c:pt>
                <c:pt idx="210">
                  <c:v>10.679043428</c:v>
                </c:pt>
                <c:pt idx="211">
                  <c:v>12.169012671000001</c:v>
                </c:pt>
                <c:pt idx="212">
                  <c:v>13.856869842</c:v>
                </c:pt>
              </c:numCache>
            </c:numRef>
          </c:val>
          <c:smooth val="0"/>
          <c:extLst>
            <c:ext xmlns:c16="http://schemas.microsoft.com/office/drawing/2014/chart" uri="{C3380CC4-5D6E-409C-BE32-E72D297353CC}">
              <c16:uniqueId val="{00000000-6955-42CF-A75E-F12C4E5D38F4}"/>
            </c:ext>
          </c:extLst>
        </c:ser>
        <c:dLbls>
          <c:showLegendKey val="0"/>
          <c:showVal val="0"/>
          <c:showCatName val="0"/>
          <c:showSerName val="0"/>
          <c:showPercent val="0"/>
          <c:showBubbleSize val="0"/>
        </c:dLbls>
        <c:smooth val="0"/>
        <c:axId val="708099456"/>
        <c:axId val="705303680"/>
      </c:lineChart>
      <c:dateAx>
        <c:axId val="708099456"/>
        <c:scaling>
          <c:orientation val="minMax"/>
          <c:max val="45747"/>
          <c:min val="25934"/>
        </c:scaling>
        <c:delete val="0"/>
        <c:axPos val="b"/>
        <c:numFmt formatCode="yyyy" sourceLinked="0"/>
        <c:majorTickMark val="out"/>
        <c:minorTickMark val="out"/>
        <c:tickLblPos val="nextTo"/>
        <c:spPr>
          <a:ln/>
        </c:spPr>
        <c:crossAx val="705303680"/>
        <c:crossesAt val="-50"/>
        <c:auto val="1"/>
        <c:lblOffset val="100"/>
        <c:baseTimeUnit val="months"/>
        <c:majorUnit val="36"/>
        <c:majorTimeUnit val="months"/>
        <c:minorUnit val="12"/>
        <c:minorTimeUnit val="months"/>
      </c:dateAx>
      <c:valAx>
        <c:axId val="705303680"/>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8099456"/>
        <c:crosses val="autoZero"/>
        <c:crossBetween val="between"/>
      </c:valAx>
    </c:plotArea>
    <c:legend>
      <c:legendPos val="r"/>
      <c:layout>
        <c:manualLayout>
          <c:xMode val="edge"/>
          <c:yMode val="edge"/>
          <c:x val="8.0734663935509471E-4"/>
          <c:y val="0.94104725186790561"/>
          <c:w val="0.2847562823877784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25891094874091E-2"/>
          <c:y val="6.9573770546049879E-2"/>
          <c:w val="0.90934480078119495"/>
          <c:h val="0.81681390525715802"/>
        </c:manualLayout>
      </c:layout>
      <c:lineChart>
        <c:grouping val="standard"/>
        <c:varyColors val="0"/>
        <c:ser>
          <c:idx val="0"/>
          <c:order val="2"/>
          <c:tx>
            <c:v>Udlånsgab</c:v>
          </c:tx>
          <c:marker>
            <c:symbol val="none"/>
          </c:marker>
          <c:cat>
            <c:numRef>
              <c:f>Referencesats!$A$7:$A$226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Referencesats!$B$7:$B$226</c:f>
              <c:numCache>
                <c:formatCode>0.00</c:formatCode>
                <c:ptCount val="220"/>
                <c:pt idx="0">
                  <c:v>2.6744610174649921</c:v>
                </c:pt>
                <c:pt idx="1">
                  <c:v>1.7908705203664965</c:v>
                </c:pt>
                <c:pt idx="2">
                  <c:v>1.1452105289346406</c:v>
                </c:pt>
                <c:pt idx="3">
                  <c:v>0.41416808573865183</c:v>
                </c:pt>
                <c:pt idx="4">
                  <c:v>0.23524386055855473</c:v>
                </c:pt>
                <c:pt idx="5">
                  <c:v>0.45486590427432816</c:v>
                </c:pt>
                <c:pt idx="6">
                  <c:v>-0.68177000177561808</c:v>
                </c:pt>
                <c:pt idx="7">
                  <c:v>-1.9900167201184331</c:v>
                </c:pt>
                <c:pt idx="8">
                  <c:v>-2.0157208143211278</c:v>
                </c:pt>
                <c:pt idx="9">
                  <c:v>-2.2185996257612288</c:v>
                </c:pt>
                <c:pt idx="10">
                  <c:v>-2.2840316221296462</c:v>
                </c:pt>
                <c:pt idx="11">
                  <c:v>-2.0955613490231428</c:v>
                </c:pt>
                <c:pt idx="12">
                  <c:v>-1.8091351877340429</c:v>
                </c:pt>
                <c:pt idx="13">
                  <c:v>-1.1295842320332952</c:v>
                </c:pt>
                <c:pt idx="14">
                  <c:v>0.55344249036812698</c:v>
                </c:pt>
                <c:pt idx="15">
                  <c:v>0.76236221952305527</c:v>
                </c:pt>
                <c:pt idx="16">
                  <c:v>1.4956530114797886</c:v>
                </c:pt>
                <c:pt idx="17">
                  <c:v>1.4666866147431108</c:v>
                </c:pt>
                <c:pt idx="18">
                  <c:v>1.5848919156572805</c:v>
                </c:pt>
                <c:pt idx="19">
                  <c:v>1.6465633877282073</c:v>
                </c:pt>
                <c:pt idx="20">
                  <c:v>1.3071838332547543</c:v>
                </c:pt>
                <c:pt idx="21">
                  <c:v>1.1185361483731953</c:v>
                </c:pt>
                <c:pt idx="22">
                  <c:v>0.63986830143669238</c:v>
                </c:pt>
                <c:pt idx="23">
                  <c:v>-0.64367171475312546</c:v>
                </c:pt>
                <c:pt idx="24">
                  <c:v>-2.3975183452303384</c:v>
                </c:pt>
                <c:pt idx="25">
                  <c:v>-4.6491496005550488</c:v>
                </c:pt>
                <c:pt idx="26">
                  <c:v>-5.0132980902944553</c:v>
                </c:pt>
                <c:pt idx="27">
                  <c:v>-5.1652703070019896</c:v>
                </c:pt>
                <c:pt idx="28">
                  <c:v>-4.4565366045124648</c:v>
                </c:pt>
                <c:pt idx="29">
                  <c:v>-3.5877714720289475</c:v>
                </c:pt>
                <c:pt idx="30">
                  <c:v>-4.9560211299750847</c:v>
                </c:pt>
                <c:pt idx="31">
                  <c:v>-5.6793015612112185</c:v>
                </c:pt>
                <c:pt idx="32">
                  <c:v>-6.0542482701684861</c:v>
                </c:pt>
                <c:pt idx="33">
                  <c:v>-6.6216224105841377</c:v>
                </c:pt>
                <c:pt idx="34">
                  <c:v>-6.4136432126779255</c:v>
                </c:pt>
                <c:pt idx="35">
                  <c:v>-5.9941448082500699</c:v>
                </c:pt>
                <c:pt idx="36">
                  <c:v>-6.0186952824452362</c:v>
                </c:pt>
                <c:pt idx="37">
                  <c:v>-5.7068908286322539</c:v>
                </c:pt>
                <c:pt idx="38">
                  <c:v>-5.1034910767739348</c:v>
                </c:pt>
                <c:pt idx="39">
                  <c:v>-5.5553085968193159</c:v>
                </c:pt>
                <c:pt idx="40">
                  <c:v>-6.1569413822844297</c:v>
                </c:pt>
                <c:pt idx="41">
                  <c:v>-6.2506508675622001</c:v>
                </c:pt>
                <c:pt idx="42">
                  <c:v>-5.6005054906618454</c:v>
                </c:pt>
                <c:pt idx="43">
                  <c:v>-4.7818272076890196</c:v>
                </c:pt>
                <c:pt idx="44">
                  <c:v>-3.7265047520242689</c:v>
                </c:pt>
                <c:pt idx="45">
                  <c:v>-2.2228093584838007</c:v>
                </c:pt>
                <c:pt idx="46">
                  <c:v>-3.5447506312583954</c:v>
                </c:pt>
                <c:pt idx="47">
                  <c:v>-4.861516191648434</c:v>
                </c:pt>
                <c:pt idx="48">
                  <c:v>-5.9289473461941782</c:v>
                </c:pt>
                <c:pt idx="49">
                  <c:v>-6.580194789787555</c:v>
                </c:pt>
                <c:pt idx="50">
                  <c:v>-8.376038295169721</c:v>
                </c:pt>
                <c:pt idx="51">
                  <c:v>-10.177256641907107</c:v>
                </c:pt>
                <c:pt idx="52">
                  <c:v>-10.410820308256177</c:v>
                </c:pt>
                <c:pt idx="53">
                  <c:v>-8.6776873172904629</c:v>
                </c:pt>
                <c:pt idx="54">
                  <c:v>-7.8252951145325937</c:v>
                </c:pt>
                <c:pt idx="55">
                  <c:v>-6.395243147414007</c:v>
                </c:pt>
                <c:pt idx="56">
                  <c:v>-4.9145530914916549</c:v>
                </c:pt>
                <c:pt idx="57">
                  <c:v>-2.0368405460897918</c:v>
                </c:pt>
                <c:pt idx="58">
                  <c:v>-1.5978049234591083</c:v>
                </c:pt>
                <c:pt idx="59">
                  <c:v>0.44053896149220861</c:v>
                </c:pt>
                <c:pt idx="60">
                  <c:v>1.9718384765590145</c:v>
                </c:pt>
                <c:pt idx="61">
                  <c:v>4.709658070302595</c:v>
                </c:pt>
                <c:pt idx="62">
                  <c:v>5.0867884408404365</c:v>
                </c:pt>
                <c:pt idx="63">
                  <c:v>13.127351055619997</c:v>
                </c:pt>
                <c:pt idx="64">
                  <c:v>14.380059314518448</c:v>
                </c:pt>
                <c:pt idx="65">
                  <c:v>17.739109242697154</c:v>
                </c:pt>
                <c:pt idx="66">
                  <c:v>17.907445817762849</c:v>
                </c:pt>
                <c:pt idx="67">
                  <c:v>21.840242809233672</c:v>
                </c:pt>
                <c:pt idx="68">
                  <c:v>20.623615224906402</c:v>
                </c:pt>
                <c:pt idx="69">
                  <c:v>22.232481196719363</c:v>
                </c:pt>
                <c:pt idx="70">
                  <c:v>22.073446766233673</c:v>
                </c:pt>
                <c:pt idx="71">
                  <c:v>25.65869126588322</c:v>
                </c:pt>
                <c:pt idx="72">
                  <c:v>22.537620766472145</c:v>
                </c:pt>
                <c:pt idx="73">
                  <c:v>22.815209571894883</c:v>
                </c:pt>
                <c:pt idx="74">
                  <c:v>22.314890460518313</c:v>
                </c:pt>
                <c:pt idx="75">
                  <c:v>25.444797967365872</c:v>
                </c:pt>
                <c:pt idx="76">
                  <c:v>21.705277724467152</c:v>
                </c:pt>
                <c:pt idx="77">
                  <c:v>20.799950935694199</c:v>
                </c:pt>
                <c:pt idx="78">
                  <c:v>18.402459286540136</c:v>
                </c:pt>
                <c:pt idx="79">
                  <c:v>20.536857984624532</c:v>
                </c:pt>
                <c:pt idx="80">
                  <c:v>18.647099983006569</c:v>
                </c:pt>
                <c:pt idx="81">
                  <c:v>15.672015452080586</c:v>
                </c:pt>
                <c:pt idx="82">
                  <c:v>13.620747820113849</c:v>
                </c:pt>
                <c:pt idx="83">
                  <c:v>12.973877586990881</c:v>
                </c:pt>
                <c:pt idx="84">
                  <c:v>13.613510075133547</c:v>
                </c:pt>
                <c:pt idx="85">
                  <c:v>13.100284850515976</c:v>
                </c:pt>
                <c:pt idx="86">
                  <c:v>8.0617295155327042</c:v>
                </c:pt>
                <c:pt idx="87">
                  <c:v>7.7521469336397786</c:v>
                </c:pt>
                <c:pt idx="88">
                  <c:v>4.1897017381946284</c:v>
                </c:pt>
                <c:pt idx="89">
                  <c:v>1.2870018241205798</c:v>
                </c:pt>
                <c:pt idx="90">
                  <c:v>-3.2193274042130895</c:v>
                </c:pt>
                <c:pt idx="91">
                  <c:v>-7.8200403687785354</c:v>
                </c:pt>
                <c:pt idx="92">
                  <c:v>-10.457844944615573</c:v>
                </c:pt>
                <c:pt idx="93">
                  <c:v>-11.442046836128924</c:v>
                </c:pt>
                <c:pt idx="94">
                  <c:v>-12.515015982950331</c:v>
                </c:pt>
                <c:pt idx="95">
                  <c:v>-14.19485607173516</c:v>
                </c:pt>
                <c:pt idx="96">
                  <c:v>-14.256811187263537</c:v>
                </c:pt>
                <c:pt idx="97">
                  <c:v>-17.625706163432795</c:v>
                </c:pt>
                <c:pt idx="98">
                  <c:v>-21.509721249121242</c:v>
                </c:pt>
                <c:pt idx="99">
                  <c:v>-24.076986056041306</c:v>
                </c:pt>
                <c:pt idx="100">
                  <c:v>-25.026699615654621</c:v>
                </c:pt>
                <c:pt idx="101">
                  <c:v>-24.590496137920979</c:v>
                </c:pt>
                <c:pt idx="102">
                  <c:v>-24.475857040900166</c:v>
                </c:pt>
                <c:pt idx="103">
                  <c:v>-22.243272567071415</c:v>
                </c:pt>
                <c:pt idx="104">
                  <c:v>-20.008998558079668</c:v>
                </c:pt>
                <c:pt idx="105">
                  <c:v>-20.170130843809545</c:v>
                </c:pt>
                <c:pt idx="106">
                  <c:v>-19.87368325400891</c:v>
                </c:pt>
                <c:pt idx="107">
                  <c:v>-19.953293907988296</c:v>
                </c:pt>
                <c:pt idx="108">
                  <c:v>-18.279073458978985</c:v>
                </c:pt>
                <c:pt idx="109">
                  <c:v>-17.151783284300166</c:v>
                </c:pt>
                <c:pt idx="110">
                  <c:v>-15.272379789408262</c:v>
                </c:pt>
                <c:pt idx="111">
                  <c:v>-14.432300576300833</c:v>
                </c:pt>
                <c:pt idx="112">
                  <c:v>-11.984519449759489</c:v>
                </c:pt>
                <c:pt idx="113">
                  <c:v>-8.3660309177595593</c:v>
                </c:pt>
                <c:pt idx="114">
                  <c:v>-6.3709067214854258</c:v>
                </c:pt>
                <c:pt idx="115">
                  <c:v>-5.4741126124618518</c:v>
                </c:pt>
                <c:pt idx="116">
                  <c:v>-1.7136437252332541</c:v>
                </c:pt>
                <c:pt idx="117">
                  <c:v>-0.50361898303455632</c:v>
                </c:pt>
                <c:pt idx="118">
                  <c:v>-1.5703793726071353</c:v>
                </c:pt>
                <c:pt idx="119">
                  <c:v>-0.112111106720306</c:v>
                </c:pt>
                <c:pt idx="120">
                  <c:v>5.5968919183270316</c:v>
                </c:pt>
                <c:pt idx="121">
                  <c:v>3.0195812721416075</c:v>
                </c:pt>
                <c:pt idx="122">
                  <c:v>7.3851693455789018</c:v>
                </c:pt>
                <c:pt idx="123">
                  <c:v>5.4127140221815466</c:v>
                </c:pt>
                <c:pt idx="124">
                  <c:v>5.9482280191844268</c:v>
                </c:pt>
                <c:pt idx="125">
                  <c:v>7.7263537999163248</c:v>
                </c:pt>
                <c:pt idx="126">
                  <c:v>9.4950170185921365</c:v>
                </c:pt>
                <c:pt idx="127">
                  <c:v>12.932507334851749</c:v>
                </c:pt>
                <c:pt idx="128">
                  <c:v>11.428968107840149</c:v>
                </c:pt>
                <c:pt idx="129">
                  <c:v>9.6692108366719935</c:v>
                </c:pt>
                <c:pt idx="130">
                  <c:v>10.830857565266257</c:v>
                </c:pt>
                <c:pt idx="131">
                  <c:v>8.9507660678551133</c:v>
                </c:pt>
                <c:pt idx="132">
                  <c:v>12.601617869903237</c:v>
                </c:pt>
                <c:pt idx="133">
                  <c:v>13.916452466921982</c:v>
                </c:pt>
                <c:pt idx="134">
                  <c:v>14.816544890487648</c:v>
                </c:pt>
                <c:pt idx="135">
                  <c:v>12.509440456297909</c:v>
                </c:pt>
                <c:pt idx="136">
                  <c:v>16.90500802868732</c:v>
                </c:pt>
                <c:pt idx="137">
                  <c:v>16.567538897277217</c:v>
                </c:pt>
                <c:pt idx="138">
                  <c:v>17.230516979471446</c:v>
                </c:pt>
                <c:pt idx="139">
                  <c:v>18.332471511531395</c:v>
                </c:pt>
                <c:pt idx="140">
                  <c:v>23.256614640843566</c:v>
                </c:pt>
                <c:pt idx="141">
                  <c:v>25.13571063979262</c:v>
                </c:pt>
                <c:pt idx="142">
                  <c:v>26.196145815852077</c:v>
                </c:pt>
                <c:pt idx="143">
                  <c:v>30.507213773908006</c:v>
                </c:pt>
                <c:pt idx="144">
                  <c:v>34.271839689253653</c:v>
                </c:pt>
                <c:pt idx="145">
                  <c:v>37.824115469737706</c:v>
                </c:pt>
                <c:pt idx="146">
                  <c:v>40.008164917414888</c:v>
                </c:pt>
                <c:pt idx="147">
                  <c:v>42.899745088819088</c:v>
                </c:pt>
                <c:pt idx="148">
                  <c:v>41.632131998186935</c:v>
                </c:pt>
                <c:pt idx="149">
                  <c:v>40.93273137087769</c:v>
                </c:pt>
                <c:pt idx="150">
                  <c:v>40.952035932478111</c:v>
                </c:pt>
                <c:pt idx="151">
                  <c:v>42.666102185781199</c:v>
                </c:pt>
                <c:pt idx="152">
                  <c:v>42.125812999561674</c:v>
                </c:pt>
                <c:pt idx="153">
                  <c:v>39.44352586212753</c:v>
                </c:pt>
                <c:pt idx="154">
                  <c:v>36.68393574517745</c:v>
                </c:pt>
                <c:pt idx="155">
                  <c:v>35.11719826803423</c:v>
                </c:pt>
                <c:pt idx="156">
                  <c:v>36.936727614263106</c:v>
                </c:pt>
                <c:pt idx="157">
                  <c:v>36.921186756078527</c:v>
                </c:pt>
                <c:pt idx="158">
                  <c:v>40.259890921539778</c:v>
                </c:pt>
                <c:pt idx="159">
                  <c:v>41.287917541653712</c:v>
                </c:pt>
                <c:pt idx="160">
                  <c:v>38.46817018209353</c:v>
                </c:pt>
                <c:pt idx="161">
                  <c:v>30.865202892892313</c:v>
                </c:pt>
                <c:pt idx="162">
                  <c:v>22.757446307895123</c:v>
                </c:pt>
                <c:pt idx="163">
                  <c:v>15.611332108854725</c:v>
                </c:pt>
                <c:pt idx="164">
                  <c:v>12.422183906407554</c:v>
                </c:pt>
                <c:pt idx="165">
                  <c:v>10.421870045119874</c:v>
                </c:pt>
                <c:pt idx="166">
                  <c:v>14.376231687984841</c:v>
                </c:pt>
                <c:pt idx="167">
                  <c:v>13.723616146926474</c:v>
                </c:pt>
                <c:pt idx="168">
                  <c:v>13.639058896526024</c:v>
                </c:pt>
                <c:pt idx="169">
                  <c:v>11.088244792679859</c:v>
                </c:pt>
                <c:pt idx="170">
                  <c:v>5.4374226632840532</c:v>
                </c:pt>
                <c:pt idx="171">
                  <c:v>5.9023298709972778</c:v>
                </c:pt>
                <c:pt idx="172">
                  <c:v>1.7657827647122986</c:v>
                </c:pt>
                <c:pt idx="173">
                  <c:v>-2.9581601039816974</c:v>
                </c:pt>
                <c:pt idx="174">
                  <c:v>-6.2011196062467775</c:v>
                </c:pt>
                <c:pt idx="175">
                  <c:v>-14.337314989297568</c:v>
                </c:pt>
                <c:pt idx="176">
                  <c:v>-15.91212271099397</c:v>
                </c:pt>
                <c:pt idx="177">
                  <c:v>-18.964110898563831</c:v>
                </c:pt>
                <c:pt idx="178">
                  <c:v>-14.280757817770393</c:v>
                </c:pt>
                <c:pt idx="179">
                  <c:v>-16.06975912695242</c:v>
                </c:pt>
                <c:pt idx="180">
                  <c:v>-16.30507786901552</c:v>
                </c:pt>
                <c:pt idx="181">
                  <c:v>-20.114993753200679</c:v>
                </c:pt>
                <c:pt idx="182">
                  <c:v>-17.921563423307987</c:v>
                </c:pt>
                <c:pt idx="183">
                  <c:v>-20.040928647835642</c:v>
                </c:pt>
                <c:pt idx="184">
                  <c:v>-21.087723426845344</c:v>
                </c:pt>
                <c:pt idx="185">
                  <c:v>-21.070150320120433</c:v>
                </c:pt>
                <c:pt idx="186">
                  <c:v>-19.587482913410781</c:v>
                </c:pt>
                <c:pt idx="187">
                  <c:v>-24.514493162192366</c:v>
                </c:pt>
                <c:pt idx="188">
                  <c:v>-27.842880245135575</c:v>
                </c:pt>
                <c:pt idx="189">
                  <c:v>-30.092538968353779</c:v>
                </c:pt>
                <c:pt idx="190">
                  <c:v>-33.306801546733823</c:v>
                </c:pt>
                <c:pt idx="191">
                  <c:v>-32.74323814077988</c:v>
                </c:pt>
                <c:pt idx="192">
                  <c:v>-31.804978810710963</c:v>
                </c:pt>
                <c:pt idx="193">
                  <c:v>-29.597828085863227</c:v>
                </c:pt>
                <c:pt idx="194">
                  <c:v>-29.696614029807705</c:v>
                </c:pt>
                <c:pt idx="195">
                  <c:v>-31.096119979348202</c:v>
                </c:pt>
                <c:pt idx="196">
                  <c:v>-26.895659220463585</c:v>
                </c:pt>
                <c:pt idx="197">
                  <c:v>-24.234552011391941</c:v>
                </c:pt>
                <c:pt idx="198">
                  <c:v>-21.495019334038886</c:v>
                </c:pt>
                <c:pt idx="199">
                  <c:v>-20.117511153858004</c:v>
                </c:pt>
                <c:pt idx="200">
                  <c:v>-19.359411701664897</c:v>
                </c:pt>
                <c:pt idx="201">
                  <c:v>-14.46225553305095</c:v>
                </c:pt>
                <c:pt idx="202">
                  <c:v>-30.014424292753802</c:v>
                </c:pt>
                <c:pt idx="203">
                  <c:v>-30.502043161414747</c:v>
                </c:pt>
                <c:pt idx="204">
                  <c:v>-41.521129777445935</c:v>
                </c:pt>
                <c:pt idx="205">
                  <c:v>-44.606344555706812</c:v>
                </c:pt>
                <c:pt idx="206">
                  <c:v>-44.340749689089904</c:v>
                </c:pt>
                <c:pt idx="207">
                  <c:v>-46.464156816141127</c:v>
                </c:pt>
                <c:pt idx="208">
                  <c:v>-48.663182857540193</c:v>
                </c:pt>
                <c:pt idx="209">
                  <c:v>-50.375694213142793</c:v>
                </c:pt>
                <c:pt idx="210">
                  <c:v>-48.823206517124646</c:v>
                </c:pt>
                <c:pt idx="211">
                  <c:v>-47.526776228338065</c:v>
                </c:pt>
                <c:pt idx="212">
                  <c:v>-48.638644220031722</c:v>
                </c:pt>
                <c:pt idx="213">
                  <c:v>-51.755164718695681</c:v>
                </c:pt>
                <c:pt idx="214">
                  <c:v>-44.696677642951414</c:v>
                </c:pt>
                <c:pt idx="215">
                  <c:v>-36.791592809993972</c:v>
                </c:pt>
                <c:pt idx="216">
                  <c:v>-34.27371953977169</c:v>
                </c:pt>
                <c:pt idx="217">
                  <c:v>-33.596386297691765</c:v>
                </c:pt>
                <c:pt idx="218">
                  <c:v>-33.958993255529464</c:v>
                </c:pt>
                <c:pt idx="219">
                  <c:v>-36.040990698768184</c:v>
                </c:pt>
              </c:numCache>
            </c:numRef>
          </c:val>
          <c:smooth val="0"/>
          <c:extLst>
            <c:ext xmlns:c16="http://schemas.microsoft.com/office/drawing/2014/chart" uri="{C3380CC4-5D6E-409C-BE32-E72D297353CC}">
              <c16:uniqueId val="{00000000-C404-41D2-BD34-7FE7727145C3}"/>
            </c:ext>
          </c:extLst>
        </c:ser>
        <c:dLbls>
          <c:showLegendKey val="0"/>
          <c:showVal val="0"/>
          <c:showCatName val="0"/>
          <c:showSerName val="0"/>
          <c:showPercent val="0"/>
          <c:showBubbleSize val="0"/>
        </c:dLbls>
        <c:marker val="1"/>
        <c:smooth val="0"/>
        <c:axId val="708821376"/>
        <c:axId val="708822912"/>
      </c:lineChart>
      <c:lineChart>
        <c:grouping val="standard"/>
        <c:varyColors val="0"/>
        <c:ser>
          <c:idx val="2"/>
          <c:order val="0"/>
          <c:tx>
            <c:strRef>
              <c:f>Referencesats!$D$6</c:f>
              <c:strCache>
                <c:ptCount val="1"/>
                <c:pt idx="0">
                  <c:v>Nedre grænse for referencesats</c:v>
                </c:pt>
              </c:strCache>
            </c:strRef>
          </c:tx>
          <c:spPr>
            <a:ln>
              <a:prstDash val="dash"/>
            </a:ln>
          </c:spPr>
          <c:marker>
            <c:symbol val="none"/>
          </c:marker>
          <c:cat>
            <c:numRef>
              <c:f>Referencesats!$A$7:$A$226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Referencesats!$D$7:$D$226</c:f>
              <c:numCache>
                <c:formatCode>General</c:formatCode>
                <c:ptCount val="2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9">
                  <c:v>0</c:v>
                </c:pt>
              </c:numCache>
            </c:numRef>
          </c:val>
          <c:smooth val="0"/>
          <c:extLst>
            <c:ext xmlns:c16="http://schemas.microsoft.com/office/drawing/2014/chart" uri="{C3380CC4-5D6E-409C-BE32-E72D297353CC}">
              <c16:uniqueId val="{00000001-C404-41D2-BD34-7FE7727145C3}"/>
            </c:ext>
          </c:extLst>
        </c:ser>
        <c:ser>
          <c:idx val="3"/>
          <c:order val="1"/>
          <c:tx>
            <c:strRef>
              <c:f>Referencesats!$E$6</c:f>
              <c:strCache>
                <c:ptCount val="1"/>
                <c:pt idx="0">
                  <c:v>Øvre grænse for referencesats</c:v>
                </c:pt>
              </c:strCache>
            </c:strRef>
          </c:tx>
          <c:spPr>
            <a:ln>
              <a:prstDash val="dash"/>
            </a:ln>
          </c:spPr>
          <c:marker>
            <c:symbol val="none"/>
          </c:marker>
          <c:cat>
            <c:numRef>
              <c:f>Referencesats!$A$7:$A$226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Referencesats!$E$7:$E$226</c:f>
              <c:numCache>
                <c:formatCode>General</c:formatCode>
                <c:ptCount val="2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2.5</c:v>
                </c:pt>
                <c:pt idx="219">
                  <c:v>2.5</c:v>
                </c:pt>
              </c:numCache>
            </c:numRef>
          </c:val>
          <c:smooth val="0"/>
          <c:extLst>
            <c:ext xmlns:c16="http://schemas.microsoft.com/office/drawing/2014/chart" uri="{C3380CC4-5D6E-409C-BE32-E72D297353CC}">
              <c16:uniqueId val="{00000002-C404-41D2-BD34-7FE7727145C3}"/>
            </c:ext>
          </c:extLst>
        </c:ser>
        <c:ser>
          <c:idx val="1"/>
          <c:order val="3"/>
          <c:tx>
            <c:v>Referencesats (højre akse)</c:v>
          </c:tx>
          <c:marker>
            <c:symbol val="none"/>
          </c:marker>
          <c:cat>
            <c:numRef>
              <c:f>Referencesats!$A$7:$A$226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Referencesats!$C$7:$C$226</c:f>
              <c:numCache>
                <c:formatCode>0.00</c:formatCode>
                <c:ptCount val="220"/>
                <c:pt idx="0">
                  <c:v>0.21076906795781003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0.84676814696956093</c:v>
                </c:pt>
                <c:pt idx="62">
                  <c:v>0.9646213877626364</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1.8942904736039701</c:v>
                </c:pt>
                <c:pt idx="87">
                  <c:v>1.7975459167624308</c:v>
                </c:pt>
                <c:pt idx="88">
                  <c:v>0.68428179318582139</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1.1240287244771974</c:v>
                </c:pt>
                <c:pt idx="121">
                  <c:v>0.31861914754425236</c:v>
                </c:pt>
                <c:pt idx="122">
                  <c:v>1.6828654204934068</c:v>
                </c:pt>
                <c:pt idx="123">
                  <c:v>1.0664731319317333</c:v>
                </c:pt>
                <c:pt idx="124">
                  <c:v>1.2338212559951334</c:v>
                </c:pt>
                <c:pt idx="125">
                  <c:v>1.7894855624738515</c:v>
                </c:pt>
                <c:pt idx="126">
                  <c:v>2.3421928183100427</c:v>
                </c:pt>
                <c:pt idx="127">
                  <c:v>2.5</c:v>
                </c:pt>
                <c:pt idx="128">
                  <c:v>2.5</c:v>
                </c:pt>
                <c:pt idx="129">
                  <c:v>2.396628386459998</c:v>
                </c:pt>
                <c:pt idx="130">
                  <c:v>2.5</c:v>
                </c:pt>
                <c:pt idx="131">
                  <c:v>2.1721143962047229</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1.0741945822762666</c:v>
                </c:pt>
                <c:pt idx="171">
                  <c:v>1.2194780846866493</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numCache>
            </c:numRef>
          </c:val>
          <c:smooth val="0"/>
          <c:extLst>
            <c:ext xmlns:c16="http://schemas.microsoft.com/office/drawing/2014/chart" uri="{C3380CC4-5D6E-409C-BE32-E72D297353CC}">
              <c16:uniqueId val="{00000003-C404-41D2-BD34-7FE7727145C3}"/>
            </c:ext>
          </c:extLst>
        </c:ser>
        <c:dLbls>
          <c:showLegendKey val="0"/>
          <c:showVal val="0"/>
          <c:showCatName val="0"/>
          <c:showSerName val="0"/>
          <c:showPercent val="0"/>
          <c:showBubbleSize val="0"/>
        </c:dLbls>
        <c:marker val="1"/>
        <c:smooth val="0"/>
        <c:axId val="708830336"/>
        <c:axId val="708824448"/>
      </c:lineChart>
      <c:dateAx>
        <c:axId val="708821376"/>
        <c:scaling>
          <c:orientation val="minMax"/>
          <c:max val="45657"/>
          <c:min val="29587"/>
        </c:scaling>
        <c:delete val="0"/>
        <c:axPos val="b"/>
        <c:numFmt formatCode="yyyy" sourceLinked="0"/>
        <c:majorTickMark val="out"/>
        <c:minorTickMark val="out"/>
        <c:tickLblPos val="nextTo"/>
        <c:crossAx val="708822912"/>
        <c:crossesAt val="-60"/>
        <c:auto val="1"/>
        <c:lblOffset val="100"/>
        <c:baseTimeUnit val="months"/>
        <c:majorUnit val="24"/>
        <c:majorTimeUnit val="months"/>
        <c:minorUnit val="12"/>
        <c:minorTimeUnit val="months"/>
      </c:dateAx>
      <c:valAx>
        <c:axId val="708822912"/>
        <c:scaling>
          <c:orientation val="minMax"/>
          <c:max val="60"/>
          <c:min val="-60"/>
        </c:scaling>
        <c:delete val="0"/>
        <c:axPos val="l"/>
        <c:majorGridlines>
          <c:spPr>
            <a:ln>
              <a:solidFill>
                <a:schemeClr val="accent6"/>
              </a:solidFill>
            </a:ln>
          </c:spPr>
        </c:majorGridlines>
        <c:numFmt formatCode="0" sourceLinked="0"/>
        <c:majorTickMark val="out"/>
        <c:minorTickMark val="none"/>
        <c:tickLblPos val="nextTo"/>
        <c:spPr>
          <a:ln>
            <a:noFill/>
          </a:ln>
        </c:spPr>
        <c:crossAx val="708821376"/>
        <c:crosses val="autoZero"/>
        <c:crossBetween val="between"/>
        <c:majorUnit val="10"/>
        <c:minorUnit val="4"/>
      </c:valAx>
      <c:valAx>
        <c:axId val="708824448"/>
        <c:scaling>
          <c:orientation val="minMax"/>
          <c:max val="12.5"/>
          <c:min val="-12.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da-DK"/>
          </a:p>
        </c:txPr>
        <c:crossAx val="708830336"/>
        <c:crosses val="max"/>
        <c:crossBetween val="between"/>
        <c:majorUnit val="2.5"/>
      </c:valAx>
      <c:dateAx>
        <c:axId val="708830336"/>
        <c:scaling>
          <c:orientation val="minMax"/>
        </c:scaling>
        <c:delete val="1"/>
        <c:axPos val="b"/>
        <c:numFmt formatCode="m/d/yyyy" sourceLinked="1"/>
        <c:majorTickMark val="out"/>
        <c:minorTickMark val="none"/>
        <c:tickLblPos val="nextTo"/>
        <c:crossAx val="708824448"/>
        <c:crosses val="autoZero"/>
        <c:auto val="1"/>
        <c:lblOffset val="100"/>
        <c:baseTimeUnit val="months"/>
      </c:dateAx>
    </c:plotArea>
    <c:legend>
      <c:legendPos val="r"/>
      <c:legendEntry>
        <c:idx val="1"/>
        <c:delete val="1"/>
      </c:legendEntry>
      <c:legendEntry>
        <c:idx val="2"/>
        <c:delete val="1"/>
      </c:legendEntry>
      <c:layout>
        <c:manualLayout>
          <c:xMode val="edge"/>
          <c:yMode val="edge"/>
          <c:x val="8.0734663935509471E-4"/>
          <c:y val="0.94104725186790561"/>
          <c:w val="0.4049968369338447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537797376"/>
        <c:axId val="537798912"/>
      </c:barChart>
      <c:catAx>
        <c:axId val="537797376"/>
        <c:scaling>
          <c:orientation val="minMax"/>
        </c:scaling>
        <c:delete val="0"/>
        <c:axPos val="b"/>
        <c:majorTickMark val="out"/>
        <c:minorTickMark val="none"/>
        <c:tickLblPos val="nextTo"/>
        <c:crossAx val="537798912"/>
        <c:crosses val="autoZero"/>
        <c:auto val="1"/>
        <c:lblAlgn val="ctr"/>
        <c:lblOffset val="100"/>
        <c:noMultiLvlLbl val="0"/>
      </c:catAx>
      <c:valAx>
        <c:axId val="537798912"/>
        <c:scaling>
          <c:orientation val="minMax"/>
        </c:scaling>
        <c:delete val="0"/>
        <c:axPos val="l"/>
        <c:majorGridlines/>
        <c:majorTickMark val="out"/>
        <c:minorTickMark val="none"/>
        <c:tickLblPos val="nextTo"/>
        <c:crossAx val="537797376"/>
        <c:crosses val="autoZero"/>
        <c:crossBetween val="between"/>
      </c:valAx>
    </c:plotArea>
    <c:legend>
      <c:legendPos val="r"/>
      <c:overlay val="0"/>
    </c:legend>
    <c:plotVisOnly val="1"/>
    <c:dispBlanksAs val="gap"/>
    <c:showDLblsOverMax val="0"/>
  </c:chart>
  <c:spPr>
    <a:noFill/>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052150931983523E-2"/>
          <c:y val="7.1675012346863728E-2"/>
          <c:w val="0.90308770498552127"/>
          <c:h val="0.81891514705797197"/>
        </c:manualLayout>
      </c:layout>
      <c:lineChart>
        <c:grouping val="standard"/>
        <c:varyColors val="0"/>
        <c:ser>
          <c:idx val="0"/>
          <c:order val="0"/>
          <c:tx>
            <c:strRef>
              <c:f>Ejendomspriser!$B$7</c:f>
              <c:strCache>
                <c:ptCount val="1"/>
                <c:pt idx="0">
                  <c:v>Enfamiliehuse</c:v>
                </c:pt>
              </c:strCache>
            </c:strRef>
          </c:tx>
          <c:marker>
            <c:symbol val="none"/>
          </c:marker>
          <c:cat>
            <c:numRef>
              <c:f>Ejendomspriser!$A$8:$A$187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Ejendomspriser!$B$8:$B$187</c:f>
              <c:numCache>
                <c:formatCode>0.00</c:formatCode>
                <c:ptCount val="180"/>
                <c:pt idx="0">
                  <c:v>-7.5787616163455196</c:v>
                </c:pt>
                <c:pt idx="1">
                  <c:v>-12.66928996020339</c:v>
                </c:pt>
                <c:pt idx="2">
                  <c:v>-10.814235118168259</c:v>
                </c:pt>
                <c:pt idx="3">
                  <c:v>-11.172269184696903</c:v>
                </c:pt>
                <c:pt idx="4">
                  <c:v>-11.11324390889834</c:v>
                </c:pt>
                <c:pt idx="5">
                  <c:v>-13.574138735206498</c:v>
                </c:pt>
                <c:pt idx="6">
                  <c:v>-17.451379203494355</c:v>
                </c:pt>
                <c:pt idx="7">
                  <c:v>-16.890419299725668</c:v>
                </c:pt>
                <c:pt idx="8">
                  <c:v>-16.806303144905776</c:v>
                </c:pt>
                <c:pt idx="9">
                  <c:v>-10.902993096460111</c:v>
                </c:pt>
                <c:pt idx="10">
                  <c:v>-9.232860123969111</c:v>
                </c:pt>
                <c:pt idx="11">
                  <c:v>-8.0155954332081443</c:v>
                </c:pt>
                <c:pt idx="12">
                  <c:v>1.9363488676560348</c:v>
                </c:pt>
                <c:pt idx="13">
                  <c:v>14.327434782315374</c:v>
                </c:pt>
                <c:pt idx="14">
                  <c:v>19.04479488017332</c:v>
                </c:pt>
                <c:pt idx="15">
                  <c:v>20.114766228730563</c:v>
                </c:pt>
                <c:pt idx="16">
                  <c:v>16.060149438058204</c:v>
                </c:pt>
                <c:pt idx="17">
                  <c:v>4.8828316292821361</c:v>
                </c:pt>
                <c:pt idx="18">
                  <c:v>4.3950758271234625</c:v>
                </c:pt>
                <c:pt idx="19">
                  <c:v>7.4176493208228056</c:v>
                </c:pt>
                <c:pt idx="20">
                  <c:v>5.8550887634722271</c:v>
                </c:pt>
                <c:pt idx="21">
                  <c:v>9.8810448521110992</c:v>
                </c:pt>
                <c:pt idx="22">
                  <c:v>18.011181633820449</c:v>
                </c:pt>
                <c:pt idx="23">
                  <c:v>17.493118924424643</c:v>
                </c:pt>
                <c:pt idx="24">
                  <c:v>22.833351615334418</c:v>
                </c:pt>
                <c:pt idx="25">
                  <c:v>16.510044814162672</c:v>
                </c:pt>
                <c:pt idx="26">
                  <c:v>4.1614446339669486</c:v>
                </c:pt>
                <c:pt idx="27">
                  <c:v>1.6591064952684587</c:v>
                </c:pt>
                <c:pt idx="28">
                  <c:v>-11.320441294315808</c:v>
                </c:pt>
                <c:pt idx="29">
                  <c:v>-11.538503910450547</c:v>
                </c:pt>
                <c:pt idx="30">
                  <c:v>-10.42808422377054</c:v>
                </c:pt>
                <c:pt idx="31">
                  <c:v>-12.329695307408151</c:v>
                </c:pt>
                <c:pt idx="32">
                  <c:v>-5.4449637367768755</c:v>
                </c:pt>
                <c:pt idx="33">
                  <c:v>-4.3377217283036007</c:v>
                </c:pt>
                <c:pt idx="34">
                  <c:v>-1.4419915479656265</c:v>
                </c:pt>
                <c:pt idx="35">
                  <c:v>-0.13297294984113694</c:v>
                </c:pt>
                <c:pt idx="36">
                  <c:v>-2.541673758388252</c:v>
                </c:pt>
                <c:pt idx="37">
                  <c:v>-3.3352804915112277</c:v>
                </c:pt>
                <c:pt idx="38">
                  <c:v>-6.7817093233318744</c:v>
                </c:pt>
                <c:pt idx="39">
                  <c:v>-8.2878026802963749</c:v>
                </c:pt>
                <c:pt idx="40">
                  <c:v>-11.343260675295831</c:v>
                </c:pt>
                <c:pt idx="41">
                  <c:v>-8.8326060855404727</c:v>
                </c:pt>
                <c:pt idx="42">
                  <c:v>-7.6923614886405423</c:v>
                </c:pt>
                <c:pt idx="43">
                  <c:v>-8.3480442287875434</c:v>
                </c:pt>
                <c:pt idx="44">
                  <c:v>-1.8427028425459624</c:v>
                </c:pt>
                <c:pt idx="45">
                  <c:v>-2.7816211462907914</c:v>
                </c:pt>
                <c:pt idx="46">
                  <c:v>-1.3124401540872688</c:v>
                </c:pt>
                <c:pt idx="47">
                  <c:v>1.7537963806261825</c:v>
                </c:pt>
                <c:pt idx="48">
                  <c:v>0.32008957541826977</c:v>
                </c:pt>
                <c:pt idx="49">
                  <c:v>-1.1488438783094024</c:v>
                </c:pt>
                <c:pt idx="50">
                  <c:v>-3.2578933840800683</c:v>
                </c:pt>
                <c:pt idx="51">
                  <c:v>-6.4510224283034656</c:v>
                </c:pt>
                <c:pt idx="52">
                  <c:v>-6.9354640571952508</c:v>
                </c:pt>
                <c:pt idx="53">
                  <c:v>-6.6816930029547805</c:v>
                </c:pt>
                <c:pt idx="54">
                  <c:v>-0.49810085097323764</c:v>
                </c:pt>
                <c:pt idx="55">
                  <c:v>7.4724884145141779</c:v>
                </c:pt>
                <c:pt idx="56">
                  <c:v>13.908307167067724</c:v>
                </c:pt>
                <c:pt idx="57">
                  <c:v>13.776069947404967</c:v>
                </c:pt>
                <c:pt idx="58">
                  <c:v>7.5815850068996049</c:v>
                </c:pt>
                <c:pt idx="59">
                  <c:v>2.5813395215941615</c:v>
                </c:pt>
                <c:pt idx="60">
                  <c:v>-0.25567821413060576</c:v>
                </c:pt>
                <c:pt idx="61">
                  <c:v>4.0770668164702428</c:v>
                </c:pt>
                <c:pt idx="62">
                  <c:v>8.1496752511705637</c:v>
                </c:pt>
                <c:pt idx="63">
                  <c:v>10.875595261597383</c:v>
                </c:pt>
                <c:pt idx="64">
                  <c:v>10.620230810257247</c:v>
                </c:pt>
                <c:pt idx="65">
                  <c:v>7.8930046776978235</c:v>
                </c:pt>
                <c:pt idx="66">
                  <c:v>7.5614004066673512</c:v>
                </c:pt>
                <c:pt idx="67">
                  <c:v>8.791425310848755</c:v>
                </c:pt>
                <c:pt idx="68">
                  <c:v>10.430195080958903</c:v>
                </c:pt>
                <c:pt idx="69">
                  <c:v>10.993011942600939</c:v>
                </c:pt>
                <c:pt idx="70">
                  <c:v>10.491172814973805</c:v>
                </c:pt>
                <c:pt idx="71">
                  <c:v>7.4139745882377373</c:v>
                </c:pt>
                <c:pt idx="72">
                  <c:v>6.1117763420307059</c:v>
                </c:pt>
                <c:pt idx="73">
                  <c:v>7.4409769658134284</c:v>
                </c:pt>
                <c:pt idx="74">
                  <c:v>6.5548241396235163</c:v>
                </c:pt>
                <c:pt idx="75">
                  <c:v>8.168290294118119</c:v>
                </c:pt>
                <c:pt idx="76">
                  <c:v>7.2478771717538581</c:v>
                </c:pt>
                <c:pt idx="77">
                  <c:v>4.9581496712906459</c:v>
                </c:pt>
                <c:pt idx="78">
                  <c:v>4.5370644198804655</c:v>
                </c:pt>
                <c:pt idx="79">
                  <c:v>1.9729770611027764</c:v>
                </c:pt>
                <c:pt idx="80">
                  <c:v>2.3498758546959708</c:v>
                </c:pt>
                <c:pt idx="81">
                  <c:v>3.2762636784643639</c:v>
                </c:pt>
                <c:pt idx="82">
                  <c:v>3.7441315061125024</c:v>
                </c:pt>
                <c:pt idx="83">
                  <c:v>5.3707378835890607</c:v>
                </c:pt>
                <c:pt idx="84">
                  <c:v>5.9032235273109412</c:v>
                </c:pt>
                <c:pt idx="85">
                  <c:v>3.6147654200945789</c:v>
                </c:pt>
                <c:pt idx="86">
                  <c:v>2.4958188175458584</c:v>
                </c:pt>
                <c:pt idx="87">
                  <c:v>1.6589016406672208</c:v>
                </c:pt>
                <c:pt idx="88">
                  <c:v>0.28161026038111547</c:v>
                </c:pt>
                <c:pt idx="89">
                  <c:v>1.2336554300968805</c:v>
                </c:pt>
                <c:pt idx="90">
                  <c:v>0.93220705847081309</c:v>
                </c:pt>
                <c:pt idx="91">
                  <c:v>1.4316657094341156</c:v>
                </c:pt>
                <c:pt idx="92">
                  <c:v>0.67846668414912603</c:v>
                </c:pt>
                <c:pt idx="93">
                  <c:v>1.5232703284566718</c:v>
                </c:pt>
                <c:pt idx="94">
                  <c:v>2.1950973754211622</c:v>
                </c:pt>
                <c:pt idx="95">
                  <c:v>2.7170149425043588</c:v>
                </c:pt>
                <c:pt idx="96">
                  <c:v>5.0549174587577683</c:v>
                </c:pt>
                <c:pt idx="97">
                  <c:v>6.4091069695914937</c:v>
                </c:pt>
                <c:pt idx="98">
                  <c:v>8.5644353826833441</c:v>
                </c:pt>
                <c:pt idx="99">
                  <c:v>10.196882903484372</c:v>
                </c:pt>
                <c:pt idx="100">
                  <c:v>11.940442983611899</c:v>
                </c:pt>
                <c:pt idx="101">
                  <c:v>13.868416578341879</c:v>
                </c:pt>
                <c:pt idx="102">
                  <c:v>17.320892004247156</c:v>
                </c:pt>
                <c:pt idx="103">
                  <c:v>20.205062399863749</c:v>
                </c:pt>
                <c:pt idx="104">
                  <c:v>24.500432230772983</c:v>
                </c:pt>
                <c:pt idx="105">
                  <c:v>23.934922698371519</c:v>
                </c:pt>
                <c:pt idx="106">
                  <c:v>19.379642124970211</c:v>
                </c:pt>
                <c:pt idx="107">
                  <c:v>14.568840881469502</c:v>
                </c:pt>
                <c:pt idx="108">
                  <c:v>8.0189823455178768</c:v>
                </c:pt>
                <c:pt idx="109">
                  <c:v>2.6171467165998052</c:v>
                </c:pt>
                <c:pt idx="110">
                  <c:v>0.83197435766766414</c:v>
                </c:pt>
                <c:pt idx="111">
                  <c:v>-1.9275409548991096</c:v>
                </c:pt>
                <c:pt idx="112">
                  <c:v>-4.602595859634329</c:v>
                </c:pt>
                <c:pt idx="113">
                  <c:v>-4.5662675099915395</c:v>
                </c:pt>
                <c:pt idx="114">
                  <c:v>-8.7777908831751734</c:v>
                </c:pt>
                <c:pt idx="115">
                  <c:v>-13.411210039160204</c:v>
                </c:pt>
                <c:pt idx="116">
                  <c:v>-16.371346618357187</c:v>
                </c:pt>
                <c:pt idx="117">
                  <c:v>-16.787538418693448</c:v>
                </c:pt>
                <c:pt idx="118">
                  <c:v>-12.816165348176966</c:v>
                </c:pt>
                <c:pt idx="119">
                  <c:v>-6.1136090246151191</c:v>
                </c:pt>
                <c:pt idx="120">
                  <c:v>-0.7270225961861887</c:v>
                </c:pt>
                <c:pt idx="121">
                  <c:v>0.43947091117837456</c:v>
                </c:pt>
                <c:pt idx="122">
                  <c:v>4.4467904481915177E-2</c:v>
                </c:pt>
                <c:pt idx="123">
                  <c:v>0.19062790128687723</c:v>
                </c:pt>
                <c:pt idx="124">
                  <c:v>-2.9217387315353616</c:v>
                </c:pt>
                <c:pt idx="125">
                  <c:v>-3.3763777622731528</c:v>
                </c:pt>
                <c:pt idx="126">
                  <c:v>-5.2029383991602955</c:v>
                </c:pt>
                <c:pt idx="127">
                  <c:v>-8.6849854241647826</c:v>
                </c:pt>
                <c:pt idx="128">
                  <c:v>-7.8810044554720848</c:v>
                </c:pt>
                <c:pt idx="129">
                  <c:v>-8.1010439342307112</c:v>
                </c:pt>
                <c:pt idx="130">
                  <c:v>-5.6387421500088797</c:v>
                </c:pt>
                <c:pt idx="131">
                  <c:v>-2.1754589369583299</c:v>
                </c:pt>
                <c:pt idx="132">
                  <c:v>0.85333112163987757</c:v>
                </c:pt>
                <c:pt idx="133">
                  <c:v>2.0042376014673069</c:v>
                </c:pt>
                <c:pt idx="134">
                  <c:v>1.3154898823687144</c:v>
                </c:pt>
                <c:pt idx="135">
                  <c:v>1.7523302775090732</c:v>
                </c:pt>
                <c:pt idx="136">
                  <c:v>0.54313871682958315</c:v>
                </c:pt>
                <c:pt idx="137">
                  <c:v>2.3476090506958425</c:v>
                </c:pt>
                <c:pt idx="138">
                  <c:v>2.8732675894682425</c:v>
                </c:pt>
                <c:pt idx="139">
                  <c:v>3.137463288076181</c:v>
                </c:pt>
                <c:pt idx="140">
                  <c:v>5.3981588249806034</c:v>
                </c:pt>
                <c:pt idx="141">
                  <c:v>5.6089653952923646</c:v>
                </c:pt>
                <c:pt idx="142">
                  <c:v>6.4550801929422308</c:v>
                </c:pt>
                <c:pt idx="143">
                  <c:v>5.7868261995378978</c:v>
                </c:pt>
                <c:pt idx="144">
                  <c:v>5.2720402225688856</c:v>
                </c:pt>
                <c:pt idx="145">
                  <c:v>2.8801631565775976</c:v>
                </c:pt>
                <c:pt idx="146">
                  <c:v>4.2737989901885598</c:v>
                </c:pt>
                <c:pt idx="147">
                  <c:v>2.9225493946967607</c:v>
                </c:pt>
                <c:pt idx="148">
                  <c:v>1.5632971850236155</c:v>
                </c:pt>
                <c:pt idx="149">
                  <c:v>4.047464613373819</c:v>
                </c:pt>
                <c:pt idx="150">
                  <c:v>2.9283274057929187</c:v>
                </c:pt>
                <c:pt idx="151">
                  <c:v>3.7120061320990771</c:v>
                </c:pt>
                <c:pt idx="152">
                  <c:v>5.6341569327694296</c:v>
                </c:pt>
                <c:pt idx="153">
                  <c:v>3.7889213099953301</c:v>
                </c:pt>
                <c:pt idx="154">
                  <c:v>2.5057618685418559</c:v>
                </c:pt>
                <c:pt idx="155">
                  <c:v>3.2472652934116608</c:v>
                </c:pt>
                <c:pt idx="156">
                  <c:v>1.3842593856598251</c:v>
                </c:pt>
                <c:pt idx="157">
                  <c:v>1.9967053934811574</c:v>
                </c:pt>
                <c:pt idx="158">
                  <c:v>2.4801931696373014</c:v>
                </c:pt>
                <c:pt idx="159">
                  <c:v>2.6230099986408684</c:v>
                </c:pt>
                <c:pt idx="160">
                  <c:v>2.1202506224298645</c:v>
                </c:pt>
                <c:pt idx="161">
                  <c:v>2.1124091738427442</c:v>
                </c:pt>
                <c:pt idx="162">
                  <c:v>4.5698835989440578</c:v>
                </c:pt>
                <c:pt idx="163">
                  <c:v>7.1680471461053497</c:v>
                </c:pt>
                <c:pt idx="164">
                  <c:v>9.9781561018534184</c:v>
                </c:pt>
                <c:pt idx="165">
                  <c:v>11.383320169817956</c:v>
                </c:pt>
                <c:pt idx="166">
                  <c:v>10.960367345302458</c:v>
                </c:pt>
                <c:pt idx="167">
                  <c:v>7.0165394354436916</c:v>
                </c:pt>
                <c:pt idx="168">
                  <c:v>4.0317347899041511</c:v>
                </c:pt>
                <c:pt idx="169">
                  <c:v>-2.2080978316211475</c:v>
                </c:pt>
                <c:pt idx="170">
                  <c:v>-8.2163765179766202</c:v>
                </c:pt>
                <c:pt idx="171">
                  <c:v>-12.128848387267199</c:v>
                </c:pt>
                <c:pt idx="172">
                  <c:v>-12.762927264922098</c:v>
                </c:pt>
                <c:pt idx="173">
                  <c:v>-7.8463251857166743</c:v>
                </c:pt>
                <c:pt idx="174">
                  <c:v>-3.2063507165894123</c:v>
                </c:pt>
                <c:pt idx="175">
                  <c:v>2.9774641479526354</c:v>
                </c:pt>
                <c:pt idx="176">
                  <c:v>3.0682193531593738</c:v>
                </c:pt>
                <c:pt idx="177">
                  <c:v>2.4570018863970366</c:v>
                </c:pt>
                <c:pt idx="178">
                  <c:v>0.80436762447513299</c:v>
                </c:pt>
                <c:pt idx="179">
                  <c:v>1.7643287510105798</c:v>
                </c:pt>
              </c:numCache>
            </c:numRef>
          </c:val>
          <c:smooth val="0"/>
          <c:extLst>
            <c:ext xmlns:c16="http://schemas.microsoft.com/office/drawing/2014/chart" uri="{C3380CC4-5D6E-409C-BE32-E72D297353CC}">
              <c16:uniqueId val="{00000000-CC6A-4B0D-AA7A-8DA8CB68648B}"/>
            </c:ext>
          </c:extLst>
        </c:ser>
        <c:dLbls>
          <c:showLegendKey val="0"/>
          <c:showVal val="0"/>
          <c:showCatName val="0"/>
          <c:showSerName val="0"/>
          <c:showPercent val="0"/>
          <c:showBubbleSize val="0"/>
        </c:dLbls>
        <c:marker val="1"/>
        <c:smooth val="0"/>
        <c:axId val="700663680"/>
        <c:axId val="700665216"/>
      </c:lineChart>
      <c:lineChart>
        <c:grouping val="standard"/>
        <c:varyColors val="0"/>
        <c:ser>
          <c:idx val="1"/>
          <c:order val="1"/>
          <c:tx>
            <c:strRef>
              <c:f>Ejendomspriser!$C$7</c:f>
              <c:strCache>
                <c:ptCount val="1"/>
                <c:pt idx="0">
                  <c:v>Ejerlejligheder</c:v>
                </c:pt>
              </c:strCache>
            </c:strRef>
          </c:tx>
          <c:marker>
            <c:symbol val="none"/>
          </c:marker>
          <c:cat>
            <c:numRef>
              <c:f>Ejendomspriser!$A$8:$A$187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Ejendomspriser!$C$8:$C$187</c:f>
              <c:numCache>
                <c:formatCode>0.00</c:formatCode>
                <c:ptCount val="180"/>
                <c:pt idx="52">
                  <c:v>-11.502742309088465</c:v>
                </c:pt>
                <c:pt idx="53">
                  <c:v>-9.997014362576051</c:v>
                </c:pt>
                <c:pt idx="54">
                  <c:v>-2.8716468145604246</c:v>
                </c:pt>
                <c:pt idx="55">
                  <c:v>3.9497265171267504</c:v>
                </c:pt>
                <c:pt idx="56">
                  <c:v>12.597503262625963</c:v>
                </c:pt>
                <c:pt idx="57">
                  <c:v>10.549947513737923</c:v>
                </c:pt>
                <c:pt idx="58">
                  <c:v>3.8447852479991607</c:v>
                </c:pt>
                <c:pt idx="59">
                  <c:v>-0.1830185002472895</c:v>
                </c:pt>
                <c:pt idx="60">
                  <c:v>-4.1683626767499593</c:v>
                </c:pt>
                <c:pt idx="61">
                  <c:v>2.5146089654548565</c:v>
                </c:pt>
                <c:pt idx="62">
                  <c:v>7.3217423801005488</c:v>
                </c:pt>
                <c:pt idx="63">
                  <c:v>10.795761547019399</c:v>
                </c:pt>
                <c:pt idx="64">
                  <c:v>11.46129356396508</c:v>
                </c:pt>
                <c:pt idx="65">
                  <c:v>8.136392592701025</c:v>
                </c:pt>
                <c:pt idx="66">
                  <c:v>8.4408144170878163</c:v>
                </c:pt>
                <c:pt idx="67">
                  <c:v>8.8365764825343085</c:v>
                </c:pt>
                <c:pt idx="68">
                  <c:v>10.051357878666888</c:v>
                </c:pt>
                <c:pt idx="69">
                  <c:v>10.966235746225305</c:v>
                </c:pt>
                <c:pt idx="70">
                  <c:v>10.623092029544413</c:v>
                </c:pt>
                <c:pt idx="71">
                  <c:v>10.366775461255973</c:v>
                </c:pt>
                <c:pt idx="72">
                  <c:v>9.3562199885320663</c:v>
                </c:pt>
                <c:pt idx="73">
                  <c:v>11.060433950472582</c:v>
                </c:pt>
                <c:pt idx="74">
                  <c:v>11.431762107123333</c:v>
                </c:pt>
                <c:pt idx="75">
                  <c:v>13.298491381524723</c:v>
                </c:pt>
                <c:pt idx="76">
                  <c:v>13.5418335324756</c:v>
                </c:pt>
                <c:pt idx="77">
                  <c:v>12.271479355883951</c:v>
                </c:pt>
                <c:pt idx="78">
                  <c:v>12.232715535085692</c:v>
                </c:pt>
                <c:pt idx="79">
                  <c:v>8.1868765758279061</c:v>
                </c:pt>
                <c:pt idx="80">
                  <c:v>9.3018813923189789</c:v>
                </c:pt>
                <c:pt idx="81">
                  <c:v>8.8949736376437105</c:v>
                </c:pt>
                <c:pt idx="82">
                  <c:v>8.1126028974290776</c:v>
                </c:pt>
                <c:pt idx="83">
                  <c:v>10.913489414809586</c:v>
                </c:pt>
                <c:pt idx="84">
                  <c:v>10.711343208868595</c:v>
                </c:pt>
                <c:pt idx="85">
                  <c:v>10.006523367996923</c:v>
                </c:pt>
                <c:pt idx="86">
                  <c:v>10.404171240678561</c:v>
                </c:pt>
                <c:pt idx="87">
                  <c:v>9.3929641104403281</c:v>
                </c:pt>
                <c:pt idx="88">
                  <c:v>8.032826394385161</c:v>
                </c:pt>
                <c:pt idx="89">
                  <c:v>8.2080807436763372</c:v>
                </c:pt>
                <c:pt idx="90">
                  <c:v>7.1061498781396004</c:v>
                </c:pt>
                <c:pt idx="91">
                  <c:v>6.1927856749708798</c:v>
                </c:pt>
                <c:pt idx="92">
                  <c:v>7.2613249408287395</c:v>
                </c:pt>
                <c:pt idx="93">
                  <c:v>6.5180016944318631</c:v>
                </c:pt>
                <c:pt idx="94">
                  <c:v>5.9591751934117587</c:v>
                </c:pt>
                <c:pt idx="95">
                  <c:v>4.657604449563868</c:v>
                </c:pt>
                <c:pt idx="96">
                  <c:v>3.5961188853720127</c:v>
                </c:pt>
                <c:pt idx="97">
                  <c:v>5.4390875813673079</c:v>
                </c:pt>
                <c:pt idx="98">
                  <c:v>7.7201588339476324</c:v>
                </c:pt>
                <c:pt idx="99">
                  <c:v>13.233433934970208</c:v>
                </c:pt>
                <c:pt idx="100">
                  <c:v>16.328567614077372</c:v>
                </c:pt>
                <c:pt idx="101">
                  <c:v>19.973728688178415</c:v>
                </c:pt>
                <c:pt idx="102">
                  <c:v>25.101517430666775</c:v>
                </c:pt>
                <c:pt idx="103">
                  <c:v>26.712041762530813</c:v>
                </c:pt>
                <c:pt idx="104">
                  <c:v>30.173345742681022</c:v>
                </c:pt>
                <c:pt idx="105">
                  <c:v>29.030384478127669</c:v>
                </c:pt>
                <c:pt idx="106">
                  <c:v>20.979376483986222</c:v>
                </c:pt>
                <c:pt idx="107">
                  <c:v>12.513356736679704</c:v>
                </c:pt>
                <c:pt idx="108">
                  <c:v>1.1374312351514426</c:v>
                </c:pt>
                <c:pt idx="109">
                  <c:v>-7.1118183305757476</c:v>
                </c:pt>
                <c:pt idx="110">
                  <c:v>-9.3343444715233144</c:v>
                </c:pt>
                <c:pt idx="111">
                  <c:v>-11.613968250547357</c:v>
                </c:pt>
                <c:pt idx="112">
                  <c:v>-10.222106333885073</c:v>
                </c:pt>
                <c:pt idx="113">
                  <c:v>-10.537182209231077</c:v>
                </c:pt>
                <c:pt idx="114">
                  <c:v>-13.458836374115679</c:v>
                </c:pt>
                <c:pt idx="115">
                  <c:v>-14.237151000938653</c:v>
                </c:pt>
                <c:pt idx="116">
                  <c:v>-19.880985262300999</c:v>
                </c:pt>
                <c:pt idx="117">
                  <c:v>-16.69636031944971</c:v>
                </c:pt>
                <c:pt idx="118">
                  <c:v>-12.134384207648807</c:v>
                </c:pt>
                <c:pt idx="119">
                  <c:v>-6.6161230630703223</c:v>
                </c:pt>
                <c:pt idx="120">
                  <c:v>3.1432726042794012</c:v>
                </c:pt>
                <c:pt idx="121">
                  <c:v>3.5237900878951844</c:v>
                </c:pt>
                <c:pt idx="122">
                  <c:v>3.6381255995271866</c:v>
                </c:pt>
                <c:pt idx="123">
                  <c:v>3.2684414358437275</c:v>
                </c:pt>
                <c:pt idx="124">
                  <c:v>0.63348592609235865</c:v>
                </c:pt>
                <c:pt idx="125">
                  <c:v>-1.1660315771698238</c:v>
                </c:pt>
                <c:pt idx="126">
                  <c:v>-4.6463596736895934</c:v>
                </c:pt>
                <c:pt idx="127">
                  <c:v>-6.8255086754861356</c:v>
                </c:pt>
                <c:pt idx="128">
                  <c:v>-6.5393368468333772</c:v>
                </c:pt>
                <c:pt idx="129">
                  <c:v>-6.269555217690681</c:v>
                </c:pt>
                <c:pt idx="130">
                  <c:v>6.5717491654826432E-2</c:v>
                </c:pt>
                <c:pt idx="131">
                  <c:v>2.2010573200257344</c:v>
                </c:pt>
                <c:pt idx="132">
                  <c:v>5.1660970222135782</c:v>
                </c:pt>
                <c:pt idx="133">
                  <c:v>8.0696813062451014</c:v>
                </c:pt>
                <c:pt idx="134">
                  <c:v>5.7440839518829057</c:v>
                </c:pt>
                <c:pt idx="135">
                  <c:v>6.7522071061006494</c:v>
                </c:pt>
                <c:pt idx="136">
                  <c:v>5.9395370423242833</c:v>
                </c:pt>
                <c:pt idx="137">
                  <c:v>6.7001812786505077</c:v>
                </c:pt>
                <c:pt idx="138">
                  <c:v>7.0773483178877106</c:v>
                </c:pt>
                <c:pt idx="139">
                  <c:v>6.7751775150640681</c:v>
                </c:pt>
                <c:pt idx="140">
                  <c:v>8.5295326071187727</c:v>
                </c:pt>
                <c:pt idx="141">
                  <c:v>9.4634457619178214</c:v>
                </c:pt>
                <c:pt idx="142">
                  <c:v>10.870715889757076</c:v>
                </c:pt>
                <c:pt idx="143">
                  <c:v>10.235714601114299</c:v>
                </c:pt>
                <c:pt idx="144">
                  <c:v>10.822858694096871</c:v>
                </c:pt>
                <c:pt idx="145">
                  <c:v>7.4598999140836453</c:v>
                </c:pt>
                <c:pt idx="146">
                  <c:v>6.8062397741009972</c:v>
                </c:pt>
                <c:pt idx="147">
                  <c:v>6.6282766051165121</c:v>
                </c:pt>
                <c:pt idx="148">
                  <c:v>4.2220008476344439</c:v>
                </c:pt>
                <c:pt idx="149">
                  <c:v>5.9861073233722584</c:v>
                </c:pt>
                <c:pt idx="150">
                  <c:v>6.5465154004691106</c:v>
                </c:pt>
                <c:pt idx="151">
                  <c:v>6.5343146988017242</c:v>
                </c:pt>
                <c:pt idx="152">
                  <c:v>7.6643001050617388</c:v>
                </c:pt>
                <c:pt idx="153">
                  <c:v>6.4108039374796144</c:v>
                </c:pt>
                <c:pt idx="154">
                  <c:v>3.2027232309802756</c:v>
                </c:pt>
                <c:pt idx="155">
                  <c:v>2.0561636634654157</c:v>
                </c:pt>
                <c:pt idx="156">
                  <c:v>-0.29133254354272164</c:v>
                </c:pt>
                <c:pt idx="157">
                  <c:v>-0.25013284846084893</c:v>
                </c:pt>
                <c:pt idx="158">
                  <c:v>-0.38013673082786248</c:v>
                </c:pt>
                <c:pt idx="159">
                  <c:v>1.0316365910522984</c:v>
                </c:pt>
                <c:pt idx="160">
                  <c:v>1.9415105616384043</c:v>
                </c:pt>
                <c:pt idx="161">
                  <c:v>2.1496633206717686</c:v>
                </c:pt>
                <c:pt idx="162">
                  <c:v>5.1750605838418728</c:v>
                </c:pt>
                <c:pt idx="163">
                  <c:v>7.0811984635797298</c:v>
                </c:pt>
                <c:pt idx="164">
                  <c:v>9.4252775773623565</c:v>
                </c:pt>
                <c:pt idx="165">
                  <c:v>9.6641218787165037</c:v>
                </c:pt>
                <c:pt idx="166">
                  <c:v>10.139338289598609</c:v>
                </c:pt>
                <c:pt idx="167">
                  <c:v>5.9376316525160178</c:v>
                </c:pt>
                <c:pt idx="168">
                  <c:v>2.6546442151442085</c:v>
                </c:pt>
                <c:pt idx="169">
                  <c:v>-1.801001891273446</c:v>
                </c:pt>
                <c:pt idx="170">
                  <c:v>-9.6131172347290175</c:v>
                </c:pt>
                <c:pt idx="171">
                  <c:v>-12.360747789322978</c:v>
                </c:pt>
                <c:pt idx="172">
                  <c:v>-13.256376283860384</c:v>
                </c:pt>
                <c:pt idx="173">
                  <c:v>-8.3403338792365833</c:v>
                </c:pt>
                <c:pt idx="174">
                  <c:v>-2.0897711734308988</c:v>
                </c:pt>
                <c:pt idx="175">
                  <c:v>3.4866743592034455</c:v>
                </c:pt>
                <c:pt idx="176">
                  <c:v>3.224298603703768</c:v>
                </c:pt>
                <c:pt idx="177">
                  <c:v>1.0615527637462874</c:v>
                </c:pt>
                <c:pt idx="178">
                  <c:v>1.8270126344423154</c:v>
                </c:pt>
                <c:pt idx="179">
                  <c:v>2.7345694085794792</c:v>
                </c:pt>
              </c:numCache>
            </c:numRef>
          </c:val>
          <c:smooth val="0"/>
          <c:extLst>
            <c:ext xmlns:c16="http://schemas.microsoft.com/office/drawing/2014/chart" uri="{C3380CC4-5D6E-409C-BE32-E72D297353CC}">
              <c16:uniqueId val="{00000001-CC6A-4B0D-AA7A-8DA8CB68648B}"/>
            </c:ext>
          </c:extLst>
        </c:ser>
        <c:ser>
          <c:idx val="2"/>
          <c:order val="2"/>
          <c:tx>
            <c:strRef>
              <c:f>Ejendomspriser!$D$7</c:f>
              <c:strCache>
                <c:ptCount val="1"/>
                <c:pt idx="0">
                  <c:v>Erhvervsejendomme</c:v>
                </c:pt>
              </c:strCache>
            </c:strRef>
          </c:tx>
          <c:marker>
            <c:symbol val="none"/>
          </c:marker>
          <c:cat>
            <c:numRef>
              <c:f>Ejendomspriser!$A$8:$A$187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Ejendomspriser!$D$8:$D$187</c:f>
              <c:numCache>
                <c:formatCode>0.00</c:formatCode>
                <c:ptCount val="180"/>
                <c:pt idx="55">
                  <c:v>-6.7020812711600204</c:v>
                </c:pt>
                <c:pt idx="56">
                  <c:v>-4.8707748409164697</c:v>
                </c:pt>
                <c:pt idx="57">
                  <c:v>-3.8931946039144849</c:v>
                </c:pt>
                <c:pt idx="58">
                  <c:v>-1.2142083878284193</c:v>
                </c:pt>
                <c:pt idx="59">
                  <c:v>1.3613074066296971</c:v>
                </c:pt>
                <c:pt idx="60">
                  <c:v>-1.8381204150213715</c:v>
                </c:pt>
                <c:pt idx="61">
                  <c:v>-0.61104320640402721</c:v>
                </c:pt>
                <c:pt idx="62">
                  <c:v>-1.3820511827812743</c:v>
                </c:pt>
                <c:pt idx="63">
                  <c:v>-1.8805054269233068E-2</c:v>
                </c:pt>
                <c:pt idx="64">
                  <c:v>3.2867258741743344</c:v>
                </c:pt>
                <c:pt idx="65">
                  <c:v>3.4319363666872382</c:v>
                </c:pt>
                <c:pt idx="66">
                  <c:v>4.5387615594415065</c:v>
                </c:pt>
                <c:pt idx="67">
                  <c:v>3.0602185943650717</c:v>
                </c:pt>
                <c:pt idx="68">
                  <c:v>5.1824105322183289</c:v>
                </c:pt>
                <c:pt idx="69">
                  <c:v>4.6325503161716686</c:v>
                </c:pt>
                <c:pt idx="70">
                  <c:v>5.7932427455281932</c:v>
                </c:pt>
                <c:pt idx="71">
                  <c:v>7.168513210055738</c:v>
                </c:pt>
                <c:pt idx="72">
                  <c:v>4.7263913696349302</c:v>
                </c:pt>
                <c:pt idx="73">
                  <c:v>5.9567874842780366</c:v>
                </c:pt>
                <c:pt idx="74">
                  <c:v>6.2540690531063925</c:v>
                </c:pt>
                <c:pt idx="75">
                  <c:v>7.982668829286621</c:v>
                </c:pt>
                <c:pt idx="76">
                  <c:v>9.1751872774140217</c:v>
                </c:pt>
                <c:pt idx="77">
                  <c:v>8.873506214586202</c:v>
                </c:pt>
                <c:pt idx="78">
                  <c:v>7.6897828574552962</c:v>
                </c:pt>
                <c:pt idx="79">
                  <c:v>4.8108812433454773</c:v>
                </c:pt>
                <c:pt idx="80">
                  <c:v>7.0356311214681222</c:v>
                </c:pt>
                <c:pt idx="81">
                  <c:v>9.6410225019236897</c:v>
                </c:pt>
                <c:pt idx="82">
                  <c:v>11.186063566280957</c:v>
                </c:pt>
                <c:pt idx="83">
                  <c:v>12.83870239296645</c:v>
                </c:pt>
                <c:pt idx="84">
                  <c:v>10.347574080895061</c:v>
                </c:pt>
                <c:pt idx="85">
                  <c:v>7.3415830585701114</c:v>
                </c:pt>
                <c:pt idx="86">
                  <c:v>5.564388527309494</c:v>
                </c:pt>
                <c:pt idx="87">
                  <c:v>5.7997633044561292</c:v>
                </c:pt>
                <c:pt idx="88">
                  <c:v>4.0876324600924052</c:v>
                </c:pt>
                <c:pt idx="89">
                  <c:v>3.1613381916971495</c:v>
                </c:pt>
                <c:pt idx="90">
                  <c:v>3.7075327279735504</c:v>
                </c:pt>
                <c:pt idx="91">
                  <c:v>2.0827941343245948</c:v>
                </c:pt>
                <c:pt idx="92">
                  <c:v>3.772911476035512</c:v>
                </c:pt>
                <c:pt idx="93">
                  <c:v>4.0186199738901252</c:v>
                </c:pt>
                <c:pt idx="94">
                  <c:v>3.5062988837983866</c:v>
                </c:pt>
                <c:pt idx="95">
                  <c:v>3.2959127661268628</c:v>
                </c:pt>
                <c:pt idx="96">
                  <c:v>3.3029301214537066</c:v>
                </c:pt>
                <c:pt idx="97">
                  <c:v>5.4582132336849387</c:v>
                </c:pt>
                <c:pt idx="98">
                  <c:v>6.5727739583888001</c:v>
                </c:pt>
                <c:pt idx="99">
                  <c:v>10.214367297143912</c:v>
                </c:pt>
                <c:pt idx="100">
                  <c:v>11.425044628477444</c:v>
                </c:pt>
                <c:pt idx="101">
                  <c:v>13.181529596396825</c:v>
                </c:pt>
                <c:pt idx="102">
                  <c:v>16.400877401712854</c:v>
                </c:pt>
                <c:pt idx="103">
                  <c:v>16.354960223791835</c:v>
                </c:pt>
                <c:pt idx="104">
                  <c:v>20.766290246999631</c:v>
                </c:pt>
                <c:pt idx="105">
                  <c:v>22.084304123898701</c:v>
                </c:pt>
                <c:pt idx="106">
                  <c:v>21.736632360029674</c:v>
                </c:pt>
                <c:pt idx="107">
                  <c:v>22.007179704296377</c:v>
                </c:pt>
                <c:pt idx="108">
                  <c:v>18.176492368774277</c:v>
                </c:pt>
                <c:pt idx="109">
                  <c:v>14.247506419168454</c:v>
                </c:pt>
                <c:pt idx="110">
                  <c:v>13.60643077985204</c:v>
                </c:pt>
                <c:pt idx="111">
                  <c:v>8.5388541033284859</c:v>
                </c:pt>
                <c:pt idx="112">
                  <c:v>4.0756724335277994</c:v>
                </c:pt>
                <c:pt idx="113">
                  <c:v>2.8357987242763505</c:v>
                </c:pt>
                <c:pt idx="114">
                  <c:v>-4.8934090715089029</c:v>
                </c:pt>
                <c:pt idx="115">
                  <c:v>-6.2415663270587896</c:v>
                </c:pt>
                <c:pt idx="116">
                  <c:v>-6.5015365827152287</c:v>
                </c:pt>
                <c:pt idx="117">
                  <c:v>-9.9257305990674958</c:v>
                </c:pt>
                <c:pt idx="118">
                  <c:v>-9.7402219986263088</c:v>
                </c:pt>
                <c:pt idx="119">
                  <c:v>-9.3465397313460699</c:v>
                </c:pt>
                <c:pt idx="120">
                  <c:v>-8.5472672252733144</c:v>
                </c:pt>
                <c:pt idx="121">
                  <c:v>-8.4678425117643119</c:v>
                </c:pt>
                <c:pt idx="122">
                  <c:v>-4.6963278829612936</c:v>
                </c:pt>
                <c:pt idx="123">
                  <c:v>-2.8413922480865494</c:v>
                </c:pt>
                <c:pt idx="124">
                  <c:v>-4.2045936075642221</c:v>
                </c:pt>
                <c:pt idx="125">
                  <c:v>-3.1902698300357857</c:v>
                </c:pt>
                <c:pt idx="126">
                  <c:v>-5.0378704867641506</c:v>
                </c:pt>
                <c:pt idx="127">
                  <c:v>-7.5587580706082065</c:v>
                </c:pt>
                <c:pt idx="128">
                  <c:v>-7.9291831898395166</c:v>
                </c:pt>
                <c:pt idx="129">
                  <c:v>-5.7300434022514501</c:v>
                </c:pt>
                <c:pt idx="130">
                  <c:v>-2.7902810130337352</c:v>
                </c:pt>
                <c:pt idx="131">
                  <c:v>-1.0432255972288584</c:v>
                </c:pt>
                <c:pt idx="132">
                  <c:v>2.5752048758842516</c:v>
                </c:pt>
                <c:pt idx="133">
                  <c:v>3.6714583946528823</c:v>
                </c:pt>
                <c:pt idx="134">
                  <c:v>1.0483104467513993</c:v>
                </c:pt>
                <c:pt idx="135">
                  <c:v>1.8724755450835628</c:v>
                </c:pt>
                <c:pt idx="136">
                  <c:v>3.9566807001900628E-4</c:v>
                </c:pt>
                <c:pt idx="137">
                  <c:v>-3.4031492112024941</c:v>
                </c:pt>
                <c:pt idx="138">
                  <c:v>-1.7528335570201503</c:v>
                </c:pt>
                <c:pt idx="139">
                  <c:v>-0.23113981765311431</c:v>
                </c:pt>
                <c:pt idx="140">
                  <c:v>-0.77645084977979728</c:v>
                </c:pt>
                <c:pt idx="141">
                  <c:v>4.1553716930949447</c:v>
                </c:pt>
                <c:pt idx="142">
                  <c:v>5.9775862195917018</c:v>
                </c:pt>
                <c:pt idx="143">
                  <c:v>5.8178293197011621</c:v>
                </c:pt>
                <c:pt idx="144">
                  <c:v>10.473925398048213</c:v>
                </c:pt>
                <c:pt idx="145">
                  <c:v>8.7341521127953783</c:v>
                </c:pt>
                <c:pt idx="146">
                  <c:v>8.6769143239473721</c:v>
                </c:pt>
                <c:pt idx="147">
                  <c:v>6.3106900465543347</c:v>
                </c:pt>
                <c:pt idx="148">
                  <c:v>4.2554801238432027</c:v>
                </c:pt>
                <c:pt idx="149">
                  <c:v>4.4182909166327278</c:v>
                </c:pt>
                <c:pt idx="150">
                  <c:v>3.5933709002577086</c:v>
                </c:pt>
                <c:pt idx="151">
                  <c:v>7.2501363785884676</c:v>
                </c:pt>
                <c:pt idx="152">
                  <c:v>7.3819951985686139</c:v>
                </c:pt>
                <c:pt idx="153">
                  <c:v>5.1079307497387871</c:v>
                </c:pt>
                <c:pt idx="154">
                  <c:v>4.5421286464463417</c:v>
                </c:pt>
                <c:pt idx="155">
                  <c:v>0.63787479737629216</c:v>
                </c:pt>
                <c:pt idx="156">
                  <c:v>-0.85420397994848685</c:v>
                </c:pt>
                <c:pt idx="157">
                  <c:v>0.83141873235492714</c:v>
                </c:pt>
                <c:pt idx="158">
                  <c:v>-2.0435912419190627</c:v>
                </c:pt>
                <c:pt idx="159">
                  <c:v>-1.3641743374539828</c:v>
                </c:pt>
                <c:pt idx="160">
                  <c:v>-1.8868056860706472</c:v>
                </c:pt>
                <c:pt idx="161">
                  <c:v>-3.0171303496401736</c:v>
                </c:pt>
                <c:pt idx="162">
                  <c:v>-0.77795901542164758</c:v>
                </c:pt>
                <c:pt idx="163">
                  <c:v>0.68958611267293524</c:v>
                </c:pt>
                <c:pt idx="164">
                  <c:v>2.395037659197774</c:v>
                </c:pt>
                <c:pt idx="165">
                  <c:v>4.5105228458848234</c:v>
                </c:pt>
                <c:pt idx="166">
                  <c:v>7.0990325125264819</c:v>
                </c:pt>
                <c:pt idx="167">
                  <c:v>5.8325105984866177</c:v>
                </c:pt>
                <c:pt idx="168">
                  <c:v>3.1090909114648513</c:v>
                </c:pt>
                <c:pt idx="169">
                  <c:v>-0.67726001902818078</c:v>
                </c:pt>
                <c:pt idx="170">
                  <c:v>-2.3081903514370117</c:v>
                </c:pt>
                <c:pt idx="171">
                  <c:v>-5.3768961420324501</c:v>
                </c:pt>
                <c:pt idx="172">
                  <c:v>-3.8467539388234329</c:v>
                </c:pt>
                <c:pt idx="173">
                  <c:v>-4.1121707406267411</c:v>
                </c:pt>
                <c:pt idx="174">
                  <c:v>-8.1078454796211332</c:v>
                </c:pt>
                <c:pt idx="175">
                  <c:v>-4.3917419366858113</c:v>
                </c:pt>
                <c:pt idx="176">
                  <c:v>-5.7021602213359728</c:v>
                </c:pt>
                <c:pt idx="177">
                  <c:v>-2.7258914101686127</c:v>
                </c:pt>
                <c:pt idx="178">
                  <c:v>2.8337447722185383</c:v>
                </c:pt>
                <c:pt idx="179">
                  <c:v>2.4141706900878468</c:v>
                </c:pt>
              </c:numCache>
            </c:numRef>
          </c:val>
          <c:smooth val="0"/>
          <c:extLst>
            <c:ext xmlns:c16="http://schemas.microsoft.com/office/drawing/2014/chart" uri="{C3380CC4-5D6E-409C-BE32-E72D297353CC}">
              <c16:uniqueId val="{00000002-CC6A-4B0D-AA7A-8DA8CB68648B}"/>
            </c:ext>
          </c:extLst>
        </c:ser>
        <c:ser>
          <c:idx val="3"/>
          <c:order val="3"/>
          <c:tx>
            <c:strRef>
              <c:f>Ejendomspriser!$E$7</c:f>
              <c:strCache>
                <c:ptCount val="1"/>
                <c:pt idx="0">
                  <c:v>Boligprisgab</c:v>
                </c:pt>
              </c:strCache>
            </c:strRef>
          </c:tx>
          <c:spPr>
            <a:ln>
              <a:solidFill>
                <a:schemeClr val="accent1"/>
              </a:solidFill>
              <a:prstDash val="sysDot"/>
            </a:ln>
          </c:spPr>
          <c:marker>
            <c:symbol val="none"/>
          </c:marker>
          <c:cat>
            <c:numRef>
              <c:f>Ejendomspriser!$A$8:$A$187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Ejendomspriser!$E$8:$E$187</c:f>
              <c:numCache>
                <c:formatCode>0.00</c:formatCode>
                <c:ptCount val="180"/>
                <c:pt idx="0">
                  <c:v>-2.6852240453358101</c:v>
                </c:pt>
                <c:pt idx="1">
                  <c:v>-7.0298366513314665</c:v>
                </c:pt>
                <c:pt idx="2">
                  <c:v>-5.5966333068770302</c:v>
                </c:pt>
                <c:pt idx="3">
                  <c:v>-5.9858111137074506</c:v>
                </c:pt>
                <c:pt idx="4">
                  <c:v>-7.0178510222202117</c:v>
                </c:pt>
                <c:pt idx="5">
                  <c:v>-11.025908815960184</c:v>
                </c:pt>
                <c:pt idx="6">
                  <c:v>-12.830164381186526</c:v>
                </c:pt>
                <c:pt idx="7">
                  <c:v>-12.154249112182647</c:v>
                </c:pt>
                <c:pt idx="8">
                  <c:v>-14.140097944839836</c:v>
                </c:pt>
                <c:pt idx="9">
                  <c:v>-14.857427895382857</c:v>
                </c:pt>
                <c:pt idx="10">
                  <c:v>-16.272535042738678</c:v>
                </c:pt>
                <c:pt idx="11">
                  <c:v>-14.757463570810014</c:v>
                </c:pt>
                <c:pt idx="12">
                  <c:v>-8.2859079882109832</c:v>
                </c:pt>
                <c:pt idx="13">
                  <c:v>2.9002490718001761</c:v>
                </c:pt>
                <c:pt idx="14">
                  <c:v>5.7175246592827689</c:v>
                </c:pt>
                <c:pt idx="15">
                  <c:v>8.7125872813022873</c:v>
                </c:pt>
                <c:pt idx="16">
                  <c:v>11.361055283588017</c:v>
                </c:pt>
                <c:pt idx="17">
                  <c:v>10.769815944847739</c:v>
                </c:pt>
                <c:pt idx="18">
                  <c:v>10.618984622298511</c:v>
                </c:pt>
                <c:pt idx="19">
                  <c:v>13.152422362577475</c:v>
                </c:pt>
                <c:pt idx="20">
                  <c:v>15.202799877564633</c:v>
                </c:pt>
                <c:pt idx="21">
                  <c:v>18.86435060958307</c:v>
                </c:pt>
                <c:pt idx="22">
                  <c:v>25.348431001906913</c:v>
                </c:pt>
                <c:pt idx="23">
                  <c:v>25.394924320242218</c:v>
                </c:pt>
                <c:pt idx="24">
                  <c:v>25.793946296023449</c:v>
                </c:pt>
                <c:pt idx="25">
                  <c:v>22.909477371512345</c:v>
                </c:pt>
                <c:pt idx="26">
                  <c:v>17.408994115389586</c:v>
                </c:pt>
                <c:pt idx="27">
                  <c:v>17.204514372495549</c:v>
                </c:pt>
                <c:pt idx="28">
                  <c:v>7.5987574135306213</c:v>
                </c:pt>
                <c:pt idx="29">
                  <c:v>6.7081184654362191</c:v>
                </c:pt>
                <c:pt idx="30">
                  <c:v>5.5006991125513771</c:v>
                </c:pt>
                <c:pt idx="31">
                  <c:v>3.8768147356501803</c:v>
                </c:pt>
                <c:pt idx="32">
                  <c:v>4.219155703287969</c:v>
                </c:pt>
                <c:pt idx="33">
                  <c:v>2.9439254871513665</c:v>
                </c:pt>
                <c:pt idx="34">
                  <c:v>3.3335255754017634</c:v>
                </c:pt>
                <c:pt idx="35">
                  <c:v>2.1493006980853657</c:v>
                </c:pt>
                <c:pt idx="36">
                  <c:v>-1.2519290485442758</c:v>
                </c:pt>
                <c:pt idx="37">
                  <c:v>-2.7749520606653255</c:v>
                </c:pt>
                <c:pt idx="38">
                  <c:v>-4.9699022206439398</c:v>
                </c:pt>
                <c:pt idx="39">
                  <c:v>-6.2273160909833809</c:v>
                </c:pt>
                <c:pt idx="40">
                  <c:v>-10.70298823036323</c:v>
                </c:pt>
                <c:pt idx="41">
                  <c:v>-10.385083307932897</c:v>
                </c:pt>
                <c:pt idx="42">
                  <c:v>-11.936768900169902</c:v>
                </c:pt>
                <c:pt idx="43">
                  <c:v>-12.724110968502067</c:v>
                </c:pt>
                <c:pt idx="44">
                  <c:v>-10.676095344319281</c:v>
                </c:pt>
                <c:pt idx="45">
                  <c:v>-9.9601508569239883</c:v>
                </c:pt>
                <c:pt idx="46">
                  <c:v>-9.894675011366461</c:v>
                </c:pt>
                <c:pt idx="47">
                  <c:v>-9.1358572895287153</c:v>
                </c:pt>
                <c:pt idx="48">
                  <c:v>-9.2827611704905166</c:v>
                </c:pt>
                <c:pt idx="49">
                  <c:v>-9.0597110141439572</c:v>
                </c:pt>
                <c:pt idx="50">
                  <c:v>-9.7838520559123907</c:v>
                </c:pt>
                <c:pt idx="51">
                  <c:v>-12.000454867672417</c:v>
                </c:pt>
                <c:pt idx="52">
                  <c:v>-12.887996809449941</c:v>
                </c:pt>
                <c:pt idx="53">
                  <c:v>-12.949698387608688</c:v>
                </c:pt>
                <c:pt idx="54">
                  <c:v>-7.4695748019245833</c:v>
                </c:pt>
                <c:pt idx="55">
                  <c:v>-1.2175207236192254</c:v>
                </c:pt>
                <c:pt idx="56">
                  <c:v>4.4820569335522586</c:v>
                </c:pt>
                <c:pt idx="57">
                  <c:v>4.3413852481231308</c:v>
                </c:pt>
                <c:pt idx="58">
                  <c:v>3.0604659849485127</c:v>
                </c:pt>
                <c:pt idx="59">
                  <c:v>2.0643775614866966</c:v>
                </c:pt>
                <c:pt idx="60">
                  <c:v>3.1882068728350088</c:v>
                </c:pt>
                <c:pt idx="61">
                  <c:v>5.4234514705842285</c:v>
                </c:pt>
                <c:pt idx="62">
                  <c:v>7.2637636724639076</c:v>
                </c:pt>
                <c:pt idx="63">
                  <c:v>8.9563751609406772</c:v>
                </c:pt>
                <c:pt idx="64">
                  <c:v>10.153778965997141</c:v>
                </c:pt>
                <c:pt idx="65">
                  <c:v>12.035717073232565</c:v>
                </c:pt>
                <c:pt idx="66">
                  <c:v>15.200540778628069</c:v>
                </c:pt>
                <c:pt idx="67">
                  <c:v>19.130781665923369</c:v>
                </c:pt>
                <c:pt idx="68">
                  <c:v>21.836763831145255</c:v>
                </c:pt>
                <c:pt idx="69">
                  <c:v>23.22234284589473</c:v>
                </c:pt>
                <c:pt idx="70">
                  <c:v>24.06176674486953</c:v>
                </c:pt>
                <c:pt idx="71">
                  <c:v>23.684299519891084</c:v>
                </c:pt>
                <c:pt idx="72">
                  <c:v>23.583423019879767</c:v>
                </c:pt>
                <c:pt idx="73">
                  <c:v>25.657886819010002</c:v>
                </c:pt>
                <c:pt idx="74">
                  <c:v>24.694140753211524</c:v>
                </c:pt>
                <c:pt idx="75">
                  <c:v>24.210686789408541</c:v>
                </c:pt>
                <c:pt idx="76">
                  <c:v>25.31798537364589</c:v>
                </c:pt>
                <c:pt idx="77">
                  <c:v>25.354555486501074</c:v>
                </c:pt>
                <c:pt idx="78">
                  <c:v>25.115954202704472</c:v>
                </c:pt>
                <c:pt idx="79">
                  <c:v>24.641872135500797</c:v>
                </c:pt>
                <c:pt idx="80">
                  <c:v>23.677169845084833</c:v>
                </c:pt>
                <c:pt idx="81">
                  <c:v>22.439606304608194</c:v>
                </c:pt>
                <c:pt idx="82">
                  <c:v>22.896228867864821</c:v>
                </c:pt>
                <c:pt idx="83">
                  <c:v>22.782282577577796</c:v>
                </c:pt>
                <c:pt idx="84">
                  <c:v>21.288523993170362</c:v>
                </c:pt>
                <c:pt idx="85">
                  <c:v>18.827145499813302</c:v>
                </c:pt>
                <c:pt idx="86">
                  <c:v>17.130510958177283</c:v>
                </c:pt>
                <c:pt idx="87">
                  <c:v>14.842910510756058</c:v>
                </c:pt>
                <c:pt idx="88">
                  <c:v>13.870347941546846</c:v>
                </c:pt>
                <c:pt idx="89">
                  <c:v>12.686962046596829</c:v>
                </c:pt>
                <c:pt idx="90">
                  <c:v>10.649838866699568</c:v>
                </c:pt>
                <c:pt idx="91">
                  <c:v>9.9038472645690767</c:v>
                </c:pt>
                <c:pt idx="92">
                  <c:v>7.5060521314463946</c:v>
                </c:pt>
                <c:pt idx="93">
                  <c:v>6.7080243597926748</c:v>
                </c:pt>
                <c:pt idx="94">
                  <c:v>6.3807532007554402</c:v>
                </c:pt>
                <c:pt idx="95">
                  <c:v>6.9582068158729804</c:v>
                </c:pt>
                <c:pt idx="96">
                  <c:v>8.4519072375023541</c:v>
                </c:pt>
                <c:pt idx="97">
                  <c:v>10.100699693064819</c:v>
                </c:pt>
                <c:pt idx="98">
                  <c:v>10.355449118146009</c:v>
                </c:pt>
                <c:pt idx="99">
                  <c:v>11.567720964636985</c:v>
                </c:pt>
                <c:pt idx="100">
                  <c:v>12.72335104067257</c:v>
                </c:pt>
                <c:pt idx="101">
                  <c:v>14.986230898890174</c:v>
                </c:pt>
                <c:pt idx="102">
                  <c:v>20.09880952408183</c:v>
                </c:pt>
                <c:pt idx="103">
                  <c:v>25.489967447797124</c:v>
                </c:pt>
                <c:pt idx="104">
                  <c:v>30.434736292403585</c:v>
                </c:pt>
                <c:pt idx="105">
                  <c:v>30.698973814960894</c:v>
                </c:pt>
                <c:pt idx="106">
                  <c:v>29.773774520563645</c:v>
                </c:pt>
                <c:pt idx="107">
                  <c:v>27.567787118779741</c:v>
                </c:pt>
                <c:pt idx="108">
                  <c:v>26.363918345997782</c:v>
                </c:pt>
                <c:pt idx="109">
                  <c:v>23.861689449761258</c:v>
                </c:pt>
                <c:pt idx="110">
                  <c:v>21.161351042478227</c:v>
                </c:pt>
                <c:pt idx="111">
                  <c:v>17.396936235572458</c:v>
                </c:pt>
                <c:pt idx="112">
                  <c:v>12.741544995819654</c:v>
                </c:pt>
                <c:pt idx="113">
                  <c:v>9.8549564814682356</c:v>
                </c:pt>
                <c:pt idx="114">
                  <c:v>4.4424755349173894</c:v>
                </c:pt>
                <c:pt idx="115">
                  <c:v>-1.6948214673428108</c:v>
                </c:pt>
                <c:pt idx="116">
                  <c:v>-7.8138660725317273</c:v>
                </c:pt>
                <c:pt idx="117">
                  <c:v>-9.3638887067327374</c:v>
                </c:pt>
                <c:pt idx="118">
                  <c:v>-9.2241112010524535</c:v>
                </c:pt>
                <c:pt idx="119">
                  <c:v>-10.351643523204912</c:v>
                </c:pt>
                <c:pt idx="120">
                  <c:v>-9.2487728744894646</c:v>
                </c:pt>
                <c:pt idx="121">
                  <c:v>-10.10752980816979</c:v>
                </c:pt>
                <c:pt idx="122">
                  <c:v>-11.919844664769652</c:v>
                </c:pt>
                <c:pt idx="123">
                  <c:v>-12.205453601433714</c:v>
                </c:pt>
                <c:pt idx="124">
                  <c:v>-15.200762593116323</c:v>
                </c:pt>
                <c:pt idx="125">
                  <c:v>-17.320340106147604</c:v>
                </c:pt>
                <c:pt idx="126">
                  <c:v>-18.833942327365417</c:v>
                </c:pt>
                <c:pt idx="127">
                  <c:v>-19.765058668397906</c:v>
                </c:pt>
                <c:pt idx="128">
                  <c:v>-20.307545445996254</c:v>
                </c:pt>
                <c:pt idx="129">
                  <c:v>-20.135220805064847</c:v>
                </c:pt>
                <c:pt idx="130">
                  <c:v>-19.505520509957908</c:v>
                </c:pt>
                <c:pt idx="131">
                  <c:v>-18.600111913416207</c:v>
                </c:pt>
                <c:pt idx="132">
                  <c:v>-17.185968596916233</c:v>
                </c:pt>
                <c:pt idx="133">
                  <c:v>-17.101629026226796</c:v>
                </c:pt>
                <c:pt idx="134">
                  <c:v>-16.457425363384882</c:v>
                </c:pt>
                <c:pt idx="135">
                  <c:v>-16.65329149508683</c:v>
                </c:pt>
                <c:pt idx="136">
                  <c:v>-16.914208631641479</c:v>
                </c:pt>
                <c:pt idx="137">
                  <c:v>-16.32538033679992</c:v>
                </c:pt>
                <c:pt idx="138">
                  <c:v>-15.730544989292072</c:v>
                </c:pt>
                <c:pt idx="139">
                  <c:v>-13.921828791279545</c:v>
                </c:pt>
                <c:pt idx="140">
                  <c:v>-12.186397995119268</c:v>
                </c:pt>
                <c:pt idx="141">
                  <c:v>-11.023530262719838</c:v>
                </c:pt>
                <c:pt idx="142">
                  <c:v>-10.184282439836034</c:v>
                </c:pt>
                <c:pt idx="143">
                  <c:v>-8.734720403745321</c:v>
                </c:pt>
                <c:pt idx="144">
                  <c:v>-8.0217426298308858</c:v>
                </c:pt>
                <c:pt idx="145">
                  <c:v>-7.5620340879797299</c:v>
                </c:pt>
                <c:pt idx="146">
                  <c:v>-6.1453516329047941</c:v>
                </c:pt>
                <c:pt idx="147">
                  <c:v>-7.1135417208442515</c:v>
                </c:pt>
                <c:pt idx="148">
                  <c:v>-6.7058827748228573</c:v>
                </c:pt>
                <c:pt idx="149">
                  <c:v>-5.6587891954571701</c:v>
                </c:pt>
                <c:pt idx="150">
                  <c:v>-5.4313319277633054</c:v>
                </c:pt>
                <c:pt idx="151">
                  <c:v>-4.8597128252532373</c:v>
                </c:pt>
                <c:pt idx="152">
                  <c:v>-3.3094263879504759</c:v>
                </c:pt>
                <c:pt idx="153">
                  <c:v>-4.5724763837346138</c:v>
                </c:pt>
                <c:pt idx="154">
                  <c:v>-4.6986806531641001</c:v>
                </c:pt>
                <c:pt idx="155">
                  <c:v>-3.9091842058446513</c:v>
                </c:pt>
                <c:pt idx="156">
                  <c:v>-4.0769372888569961</c:v>
                </c:pt>
                <c:pt idx="157">
                  <c:v>-3.2487309876607084</c:v>
                </c:pt>
                <c:pt idx="158">
                  <c:v>-2.5625698479256109</c:v>
                </c:pt>
                <c:pt idx="159">
                  <c:v>-2.4060363237170757</c:v>
                </c:pt>
                <c:pt idx="160">
                  <c:v>-3.1802603891594172</c:v>
                </c:pt>
                <c:pt idx="161">
                  <c:v>-2.8156553295878184</c:v>
                </c:pt>
                <c:pt idx="162">
                  <c:v>-0.11564620143885707</c:v>
                </c:pt>
                <c:pt idx="163">
                  <c:v>0.77726635868136107</c:v>
                </c:pt>
                <c:pt idx="164">
                  <c:v>2.2736239378150058</c:v>
                </c:pt>
                <c:pt idx="165">
                  <c:v>4.1863322554178684</c:v>
                </c:pt>
                <c:pt idx="166">
                  <c:v>5.3300637809908569</c:v>
                </c:pt>
                <c:pt idx="167">
                  <c:v>7.9726740277882513</c:v>
                </c:pt>
                <c:pt idx="168">
                  <c:v>7.3620493038733859</c:v>
                </c:pt>
                <c:pt idx="169">
                  <c:v>5.5337942735014689</c:v>
                </c:pt>
                <c:pt idx="170">
                  <c:v>1.9126563836565857</c:v>
                </c:pt>
                <c:pt idx="171">
                  <c:v>-2.7302016355389758</c:v>
                </c:pt>
                <c:pt idx="172">
                  <c:v>-5.6743523120283861</c:v>
                </c:pt>
                <c:pt idx="173">
                  <c:v>-5.7085825769202847</c:v>
                </c:pt>
                <c:pt idx="174">
                  <c:v>-5.1219490882480017</c:v>
                </c:pt>
                <c:pt idx="175">
                  <c:v>-3.2260213247302882</c:v>
                </c:pt>
                <c:pt idx="176">
                  <c:v>-1.9486823958748567</c:v>
                </c:pt>
                <c:pt idx="177">
                  <c:v>-2.5443657134752051</c:v>
                </c:pt>
                <c:pt idx="178">
                  <c:v>-3.3224225199047108</c:v>
                </c:pt>
                <c:pt idx="179">
                  <c:v>-1.7095228298283804</c:v>
                </c:pt>
              </c:numCache>
            </c:numRef>
          </c:val>
          <c:smooth val="0"/>
          <c:extLst>
            <c:ext xmlns:c16="http://schemas.microsoft.com/office/drawing/2014/chart" uri="{C3380CC4-5D6E-409C-BE32-E72D297353CC}">
              <c16:uniqueId val="{00000003-CC6A-4B0D-AA7A-8DA8CB68648B}"/>
            </c:ext>
          </c:extLst>
        </c:ser>
        <c:dLbls>
          <c:showLegendKey val="0"/>
          <c:showVal val="0"/>
          <c:showCatName val="0"/>
          <c:showSerName val="0"/>
          <c:showPercent val="0"/>
          <c:showBubbleSize val="0"/>
        </c:dLbls>
        <c:marker val="1"/>
        <c:smooth val="0"/>
        <c:axId val="700672640"/>
        <c:axId val="700671104"/>
      </c:lineChart>
      <c:dateAx>
        <c:axId val="700663680"/>
        <c:scaling>
          <c:orientation val="minMax"/>
          <c:max val="45657"/>
          <c:min val="29221"/>
        </c:scaling>
        <c:delete val="0"/>
        <c:axPos val="b"/>
        <c:numFmt formatCode="yyyy" sourceLinked="0"/>
        <c:majorTickMark val="out"/>
        <c:minorTickMark val="out"/>
        <c:tickLblPos val="nextTo"/>
        <c:crossAx val="700665216"/>
        <c:crossesAt val="-50"/>
        <c:auto val="1"/>
        <c:lblOffset val="100"/>
        <c:baseTimeUnit val="months"/>
        <c:majorUnit val="24"/>
        <c:majorTimeUnit val="months"/>
        <c:minorUnit val="1"/>
        <c:minorTimeUnit val="years"/>
      </c:dateAx>
      <c:valAx>
        <c:axId val="700665216"/>
        <c:scaling>
          <c:orientation val="minMax"/>
          <c:max val="35"/>
          <c:min val="-30"/>
        </c:scaling>
        <c:delete val="0"/>
        <c:axPos val="l"/>
        <c:majorGridlines>
          <c:spPr>
            <a:ln>
              <a:solidFill>
                <a:schemeClr val="accent6"/>
              </a:solidFill>
            </a:ln>
          </c:spPr>
        </c:majorGridlines>
        <c:numFmt formatCode="0" sourceLinked="0"/>
        <c:majorTickMark val="out"/>
        <c:minorTickMark val="none"/>
        <c:tickLblPos val="nextTo"/>
        <c:spPr>
          <a:ln>
            <a:noFill/>
          </a:ln>
        </c:spPr>
        <c:crossAx val="700663680"/>
        <c:crosses val="autoZero"/>
        <c:crossBetween val="between"/>
      </c:valAx>
      <c:valAx>
        <c:axId val="700671104"/>
        <c:scaling>
          <c:orientation val="minMax"/>
          <c:max val="35"/>
          <c:min val="-30"/>
        </c:scaling>
        <c:delete val="0"/>
        <c:axPos val="r"/>
        <c:numFmt formatCode="0" sourceLinked="0"/>
        <c:majorTickMark val="out"/>
        <c:minorTickMark val="none"/>
        <c:tickLblPos val="nextTo"/>
        <c:spPr>
          <a:ln>
            <a:noFill/>
          </a:ln>
        </c:spPr>
        <c:crossAx val="700672640"/>
        <c:crosses val="max"/>
        <c:crossBetween val="between"/>
      </c:valAx>
      <c:dateAx>
        <c:axId val="700672640"/>
        <c:scaling>
          <c:orientation val="minMax"/>
        </c:scaling>
        <c:delete val="1"/>
        <c:axPos val="b"/>
        <c:numFmt formatCode="m/d/yyyy" sourceLinked="1"/>
        <c:majorTickMark val="out"/>
        <c:minorTickMark val="none"/>
        <c:tickLblPos val="nextTo"/>
        <c:crossAx val="700671104"/>
        <c:crosses val="autoZero"/>
        <c:auto val="1"/>
        <c:lblOffset val="100"/>
        <c:baseTimeUnit val="months"/>
      </c:dateAx>
    </c:plotArea>
    <c:legend>
      <c:legendPos val="b"/>
      <c:layout>
        <c:manualLayout>
          <c:xMode val="edge"/>
          <c:yMode val="edge"/>
          <c:x val="0"/>
          <c:y val="0.94728265366576969"/>
          <c:w val="0.75442046037348776"/>
          <c:h val="3.800528244183852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050135047066E-2"/>
          <c:y val="7.1675012346863728E-2"/>
          <c:w val="0.9230136457004231"/>
          <c:h val="0.81891514705797197"/>
        </c:manualLayout>
      </c:layout>
      <c:lineChart>
        <c:grouping val="standard"/>
        <c:varyColors val="0"/>
        <c:ser>
          <c:idx val="0"/>
          <c:order val="0"/>
          <c:tx>
            <c:v>Merrente på nyudlån, husholdninger</c:v>
          </c:tx>
          <c:marker>
            <c:symbol val="none"/>
          </c:marker>
          <c:cat>
            <c:numRef>
              <c:f>'Pengeinstitutternes merrente'!$A$8:$A$275</c:f>
              <c:numCache>
                <c:formatCode>m/d/yyyy</c:formatCode>
                <c:ptCount val="268"/>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numCache>
            </c:numRef>
          </c:cat>
          <c:val>
            <c:numRef>
              <c:f>'Pengeinstitutternes merrente'!$G$8:$G$275</c:f>
              <c:numCache>
                <c:formatCode>0.00</c:formatCode>
                <c:ptCount val="268"/>
                <c:pt idx="2">
                  <c:v>5.3261269841269829</c:v>
                </c:pt>
                <c:pt idx="3">
                  <c:v>5.3174603174603163</c:v>
                </c:pt>
                <c:pt idx="4">
                  <c:v>5.4102936507936503</c:v>
                </c:pt>
                <c:pt idx="5">
                  <c:v>5.492850877192982</c:v>
                </c:pt>
                <c:pt idx="6">
                  <c:v>5.4651842105263162</c:v>
                </c:pt>
                <c:pt idx="7">
                  <c:v>5.3386842105263161</c:v>
                </c:pt>
                <c:pt idx="8">
                  <c:v>5.2196666666666669</c:v>
                </c:pt>
                <c:pt idx="9">
                  <c:v>5.1116666666666672</c:v>
                </c:pt>
                <c:pt idx="10">
                  <c:v>5.0260000000000007</c:v>
                </c:pt>
                <c:pt idx="11">
                  <c:v>4.865333333333334</c:v>
                </c:pt>
                <c:pt idx="12">
                  <c:v>4.7413333333333343</c:v>
                </c:pt>
                <c:pt idx="13">
                  <c:v>4.7253333333333343</c:v>
                </c:pt>
                <c:pt idx="14">
                  <c:v>4.6893333333333338</c:v>
                </c:pt>
                <c:pt idx="15">
                  <c:v>4.6240000000000006</c:v>
                </c:pt>
                <c:pt idx="16">
                  <c:v>4.5043333333333342</c:v>
                </c:pt>
                <c:pt idx="17">
                  <c:v>4.4103333333333339</c:v>
                </c:pt>
                <c:pt idx="18">
                  <c:v>4.3160000000000007</c:v>
                </c:pt>
                <c:pt idx="19">
                  <c:v>4.221000000000001</c:v>
                </c:pt>
                <c:pt idx="20">
                  <c:v>4.1530000000000014</c:v>
                </c:pt>
                <c:pt idx="21">
                  <c:v>4.1100000000000003</c:v>
                </c:pt>
                <c:pt idx="22">
                  <c:v>4.073666666666667</c:v>
                </c:pt>
                <c:pt idx="23">
                  <c:v>3.951666666666668</c:v>
                </c:pt>
                <c:pt idx="24">
                  <c:v>3.9203333333333341</c:v>
                </c:pt>
                <c:pt idx="25">
                  <c:v>3.8996666666666671</c:v>
                </c:pt>
                <c:pt idx="26">
                  <c:v>3.9380000000000002</c:v>
                </c:pt>
                <c:pt idx="27">
                  <c:v>3.9710000000000005</c:v>
                </c:pt>
                <c:pt idx="28">
                  <c:v>4.0120000000000005</c:v>
                </c:pt>
                <c:pt idx="29">
                  <c:v>3.9783333333333339</c:v>
                </c:pt>
                <c:pt idx="30">
                  <c:v>3.9433333333333338</c:v>
                </c:pt>
                <c:pt idx="31">
                  <c:v>3.9053333333333344</c:v>
                </c:pt>
                <c:pt idx="32">
                  <c:v>3.9556666666666676</c:v>
                </c:pt>
                <c:pt idx="33">
                  <c:v>3.9230000000000005</c:v>
                </c:pt>
                <c:pt idx="34">
                  <c:v>3.8890000000000007</c:v>
                </c:pt>
                <c:pt idx="35">
                  <c:v>3.7396349206349213</c:v>
                </c:pt>
                <c:pt idx="36">
                  <c:v>3.6539682539682548</c:v>
                </c:pt>
                <c:pt idx="37">
                  <c:v>3.5493015873015881</c:v>
                </c:pt>
                <c:pt idx="38">
                  <c:v>3.5205797101449279</c:v>
                </c:pt>
                <c:pt idx="39">
                  <c:v>3.4949130434782609</c:v>
                </c:pt>
                <c:pt idx="40">
                  <c:v>3.4655797101449277</c:v>
                </c:pt>
                <c:pt idx="41">
                  <c:v>3.4775079365079367</c:v>
                </c:pt>
                <c:pt idx="42">
                  <c:v>3.45284126984127</c:v>
                </c:pt>
                <c:pt idx="43">
                  <c:v>3.4497108350586614</c:v>
                </c:pt>
                <c:pt idx="44">
                  <c:v>3.4792028985507244</c:v>
                </c:pt>
                <c:pt idx="45">
                  <c:v>3.4800210803689064</c:v>
                </c:pt>
                <c:pt idx="46">
                  <c:v>3.4508181818181818</c:v>
                </c:pt>
                <c:pt idx="47">
                  <c:v>3.2774146730462519</c:v>
                </c:pt>
                <c:pt idx="48">
                  <c:v>3.2342631578947363</c:v>
                </c:pt>
                <c:pt idx="49">
                  <c:v>3.1732631578947363</c:v>
                </c:pt>
                <c:pt idx="50">
                  <c:v>3.1573939393939394</c:v>
                </c:pt>
                <c:pt idx="51">
                  <c:v>3.1150606060606059</c:v>
                </c:pt>
                <c:pt idx="52">
                  <c:v>3.0693939393939389</c:v>
                </c:pt>
                <c:pt idx="53">
                  <c:v>3.1494999999999997</c:v>
                </c:pt>
                <c:pt idx="54">
                  <c:v>3.1651666666666665</c:v>
                </c:pt>
                <c:pt idx="55">
                  <c:v>3.1698333333333331</c:v>
                </c:pt>
                <c:pt idx="56">
                  <c:v>3.1456666666666666</c:v>
                </c:pt>
                <c:pt idx="57">
                  <c:v>3.1793333333333336</c:v>
                </c:pt>
                <c:pt idx="58">
                  <c:v>3.2616666666666667</c:v>
                </c:pt>
                <c:pt idx="59">
                  <c:v>3.250666666666667</c:v>
                </c:pt>
                <c:pt idx="60">
                  <c:v>3.2613333333333334</c:v>
                </c:pt>
                <c:pt idx="61">
                  <c:v>3.3103333333333338</c:v>
                </c:pt>
                <c:pt idx="62">
                  <c:v>3.3859999999999997</c:v>
                </c:pt>
                <c:pt idx="63">
                  <c:v>3.4596666666666667</c:v>
                </c:pt>
                <c:pt idx="64">
                  <c:v>3.4760000000000004</c:v>
                </c:pt>
                <c:pt idx="65">
                  <c:v>3.598333333333334</c:v>
                </c:pt>
                <c:pt idx="66">
                  <c:v>3.5702028985507255</c:v>
                </c:pt>
                <c:pt idx="67">
                  <c:v>3.5652028985507251</c:v>
                </c:pt>
                <c:pt idx="68">
                  <c:v>3.5065362318840592</c:v>
                </c:pt>
                <c:pt idx="69">
                  <c:v>3.5635072463768123</c:v>
                </c:pt>
                <c:pt idx="70">
                  <c:v>3.7245072463768119</c:v>
                </c:pt>
                <c:pt idx="71">
                  <c:v>4.0960686498855834</c:v>
                </c:pt>
                <c:pt idx="72">
                  <c:v>4.6241804511278195</c:v>
                </c:pt>
                <c:pt idx="73">
                  <c:v>4.9515137844611532</c:v>
                </c:pt>
                <c:pt idx="74">
                  <c:v>5.1608311688311685</c:v>
                </c:pt>
                <c:pt idx="75">
                  <c:v>5.2601068580542263</c:v>
                </c:pt>
                <c:pt idx="76">
                  <c:v>5.4456994506468197</c:v>
                </c:pt>
                <c:pt idx="77">
                  <c:v>5.543487329434698</c:v>
                </c:pt>
                <c:pt idx="78">
                  <c:v>5.6599259259259265</c:v>
                </c:pt>
                <c:pt idx="79">
                  <c:v>5.7365555555555554</c:v>
                </c:pt>
                <c:pt idx="80">
                  <c:v>5.8334949494949493</c:v>
                </c:pt>
                <c:pt idx="81">
                  <c:v>6.0484949494949491</c:v>
                </c:pt>
                <c:pt idx="82">
                  <c:v>6.1226060606060608</c:v>
                </c:pt>
                <c:pt idx="83">
                  <c:v>6.0403333333333338</c:v>
                </c:pt>
                <c:pt idx="84">
                  <c:v>5.9206666666666665</c:v>
                </c:pt>
                <c:pt idx="85">
                  <c:v>5.8810000000000002</c:v>
                </c:pt>
                <c:pt idx="86">
                  <c:v>5.8364637681159417</c:v>
                </c:pt>
                <c:pt idx="87">
                  <c:v>5.7574637681159428</c:v>
                </c:pt>
                <c:pt idx="88">
                  <c:v>5.6389822866344597</c:v>
                </c:pt>
                <c:pt idx="89">
                  <c:v>5.7195185185185187</c:v>
                </c:pt>
                <c:pt idx="90">
                  <c:v>5.6651851851851847</c:v>
                </c:pt>
                <c:pt idx="91">
                  <c:v>5.7493333333333334</c:v>
                </c:pt>
                <c:pt idx="92">
                  <c:v>5.6719999999999997</c:v>
                </c:pt>
                <c:pt idx="93">
                  <c:v>5.5786190476190471</c:v>
                </c:pt>
                <c:pt idx="94">
                  <c:v>5.503619047619047</c:v>
                </c:pt>
                <c:pt idx="95">
                  <c:v>5.3186190476190474</c:v>
                </c:pt>
                <c:pt idx="96">
                  <c:v>5.258</c:v>
                </c:pt>
                <c:pt idx="97">
                  <c:v>5.2530000000000001</c:v>
                </c:pt>
                <c:pt idx="98">
                  <c:v>5.3873333333333333</c:v>
                </c:pt>
                <c:pt idx="99">
                  <c:v>5.3774814814814818</c:v>
                </c:pt>
                <c:pt idx="100">
                  <c:v>5.353148148148148</c:v>
                </c:pt>
                <c:pt idx="101">
                  <c:v>5.3604814814814823</c:v>
                </c:pt>
                <c:pt idx="102">
                  <c:v>5.4361746031746039</c:v>
                </c:pt>
                <c:pt idx="103">
                  <c:v>5.4276383712905449</c:v>
                </c:pt>
                <c:pt idx="104">
                  <c:v>5.4129717046238781</c:v>
                </c:pt>
                <c:pt idx="105">
                  <c:v>5.4427971014492753</c:v>
                </c:pt>
                <c:pt idx="106">
                  <c:v>5.6757575757575758</c:v>
                </c:pt>
                <c:pt idx="107">
                  <c:v>5.8451544011544003</c:v>
                </c:pt>
                <c:pt idx="108">
                  <c:v>6.0994877344877336</c:v>
                </c:pt>
                <c:pt idx="109">
                  <c:v>6.2800634920634932</c:v>
                </c:pt>
                <c:pt idx="110">
                  <c:v>6.5243333333333338</c:v>
                </c:pt>
                <c:pt idx="111">
                  <c:v>6.6323333333333325</c:v>
                </c:pt>
                <c:pt idx="112">
                  <c:v>6.4626842105263158</c:v>
                </c:pt>
                <c:pt idx="113">
                  <c:v>6.4573508771929822</c:v>
                </c:pt>
                <c:pt idx="114">
                  <c:v>6.5208660287081344</c:v>
                </c:pt>
                <c:pt idx="115">
                  <c:v>6.7135151515151525</c:v>
                </c:pt>
                <c:pt idx="116">
                  <c:v>6.6971818181818179</c:v>
                </c:pt>
                <c:pt idx="117">
                  <c:v>6.7103333333333337</c:v>
                </c:pt>
                <c:pt idx="118">
                  <c:v>6.6943333333333337</c:v>
                </c:pt>
                <c:pt idx="119">
                  <c:v>6.4249999999999998</c:v>
                </c:pt>
                <c:pt idx="120">
                  <c:v>6.2530909090909086</c:v>
                </c:pt>
                <c:pt idx="121">
                  <c:v>6.3440909090909088</c:v>
                </c:pt>
                <c:pt idx="122">
                  <c:v>6.326090909090909</c:v>
                </c:pt>
                <c:pt idx="123">
                  <c:v>6.2879999999999994</c:v>
                </c:pt>
                <c:pt idx="124">
                  <c:v>6.075333333333333</c:v>
                </c:pt>
                <c:pt idx="125">
                  <c:v>6.3246666666666655</c:v>
                </c:pt>
                <c:pt idx="126">
                  <c:v>6.2873333333333328</c:v>
                </c:pt>
                <c:pt idx="127">
                  <c:v>6.262999999999999</c:v>
                </c:pt>
                <c:pt idx="128">
                  <c:v>6.0853333333333337</c:v>
                </c:pt>
                <c:pt idx="129">
                  <c:v>6.2846666666666664</c:v>
                </c:pt>
                <c:pt idx="130">
                  <c:v>6.2176666666666662</c:v>
                </c:pt>
                <c:pt idx="131">
                  <c:v>6.1153333333333322</c:v>
                </c:pt>
                <c:pt idx="132">
                  <c:v>5.8993333333333338</c:v>
                </c:pt>
                <c:pt idx="133">
                  <c:v>5.8836666666666666</c:v>
                </c:pt>
                <c:pt idx="134">
                  <c:v>5.421666666666666</c:v>
                </c:pt>
                <c:pt idx="135">
                  <c:v>5.3388070175438598</c:v>
                </c:pt>
                <c:pt idx="136">
                  <c:v>5.1721403508771928</c:v>
                </c:pt>
                <c:pt idx="137">
                  <c:v>5.5378070175438596</c:v>
                </c:pt>
                <c:pt idx="138">
                  <c:v>5.4433333333333325</c:v>
                </c:pt>
                <c:pt idx="139">
                  <c:v>5.2560000000000002</c:v>
                </c:pt>
                <c:pt idx="140">
                  <c:v>4.8866060606060602</c:v>
                </c:pt>
                <c:pt idx="141">
                  <c:v>4.8966060606060609</c:v>
                </c:pt>
                <c:pt idx="142">
                  <c:v>5.0756060606060602</c:v>
                </c:pt>
                <c:pt idx="143">
                  <c:v>5.0783333333333331</c:v>
                </c:pt>
                <c:pt idx="144">
                  <c:v>4.9404285714285718</c:v>
                </c:pt>
                <c:pt idx="145">
                  <c:v>5.0020952380952375</c:v>
                </c:pt>
                <c:pt idx="146">
                  <c:v>5.1227619047619051</c:v>
                </c:pt>
                <c:pt idx="147">
                  <c:v>5.2263333333333337</c:v>
                </c:pt>
                <c:pt idx="148">
                  <c:v>5.1346666666666669</c:v>
                </c:pt>
                <c:pt idx="149">
                  <c:v>5.3146666666666667</c:v>
                </c:pt>
                <c:pt idx="150">
                  <c:v>5.2330000000000005</c:v>
                </c:pt>
                <c:pt idx="151">
                  <c:v>5.258</c:v>
                </c:pt>
                <c:pt idx="152">
                  <c:v>5.198666666666667</c:v>
                </c:pt>
                <c:pt idx="153">
                  <c:v>5.2676666666666661</c:v>
                </c:pt>
                <c:pt idx="154">
                  <c:v>5.2216666666666667</c:v>
                </c:pt>
                <c:pt idx="155">
                  <c:v>5.2113333333333332</c:v>
                </c:pt>
                <c:pt idx="156">
                  <c:v>5.2423333333333337</c:v>
                </c:pt>
                <c:pt idx="157">
                  <c:v>5.1080000000000005</c:v>
                </c:pt>
                <c:pt idx="158">
                  <c:v>5.0146666666666668</c:v>
                </c:pt>
                <c:pt idx="159">
                  <c:v>4.9496666666666664</c:v>
                </c:pt>
                <c:pt idx="160">
                  <c:v>4.9089999999999998</c:v>
                </c:pt>
                <c:pt idx="161">
                  <c:v>4.8763333333333341</c:v>
                </c:pt>
                <c:pt idx="162">
                  <c:v>4.7113333333333332</c:v>
                </c:pt>
                <c:pt idx="163">
                  <c:v>4.6593333333333335</c:v>
                </c:pt>
                <c:pt idx="164">
                  <c:v>4.5276666666666676</c:v>
                </c:pt>
                <c:pt idx="165">
                  <c:v>4.4600000000000009</c:v>
                </c:pt>
                <c:pt idx="166">
                  <c:v>4.4336666666666673</c:v>
                </c:pt>
                <c:pt idx="167">
                  <c:v>4.4160000000000004</c:v>
                </c:pt>
                <c:pt idx="168">
                  <c:v>4.4623333333333335</c:v>
                </c:pt>
                <c:pt idx="169">
                  <c:v>4.49</c:v>
                </c:pt>
                <c:pt idx="170">
                  <c:v>4.4953333333333338</c:v>
                </c:pt>
                <c:pt idx="171">
                  <c:v>4.4643333333333333</c:v>
                </c:pt>
                <c:pt idx="172">
                  <c:v>4.4200000000000008</c:v>
                </c:pt>
                <c:pt idx="173">
                  <c:v>4.5203333333333333</c:v>
                </c:pt>
                <c:pt idx="174">
                  <c:v>4.503333333333333</c:v>
                </c:pt>
                <c:pt idx="175">
                  <c:v>4.4483333333333333</c:v>
                </c:pt>
                <c:pt idx="176">
                  <c:v>4.3586666666666671</c:v>
                </c:pt>
                <c:pt idx="177">
                  <c:v>4.3313333333333333</c:v>
                </c:pt>
                <c:pt idx="178">
                  <c:v>4.3803333333333336</c:v>
                </c:pt>
                <c:pt idx="179">
                  <c:v>4.2930000000000001</c:v>
                </c:pt>
                <c:pt idx="180">
                  <c:v>4.2473333333333336</c:v>
                </c:pt>
                <c:pt idx="181">
                  <c:v>4.0156666666666672</c:v>
                </c:pt>
                <c:pt idx="182">
                  <c:v>4.0076666666666663</c:v>
                </c:pt>
                <c:pt idx="183">
                  <c:v>3.8329999999999997</c:v>
                </c:pt>
                <c:pt idx="184">
                  <c:v>4.0293333333333337</c:v>
                </c:pt>
                <c:pt idx="185">
                  <c:v>4.1020000000000003</c:v>
                </c:pt>
                <c:pt idx="186">
                  <c:v>4.2793333333333337</c:v>
                </c:pt>
                <c:pt idx="187">
                  <c:v>4.2566666666666668</c:v>
                </c:pt>
                <c:pt idx="188">
                  <c:v>4.2793333333333337</c:v>
                </c:pt>
                <c:pt idx="189">
                  <c:v>4.2410000000000005</c:v>
                </c:pt>
                <c:pt idx="190">
                  <c:v>4.2816666666666672</c:v>
                </c:pt>
                <c:pt idx="191">
                  <c:v>4.2330000000000005</c:v>
                </c:pt>
                <c:pt idx="192">
                  <c:v>4.2736666666666672</c:v>
                </c:pt>
                <c:pt idx="193">
                  <c:v>4.2446666666666664</c:v>
                </c:pt>
                <c:pt idx="194">
                  <c:v>4.2796666666666674</c:v>
                </c:pt>
                <c:pt idx="195">
                  <c:v>4.3320000000000007</c:v>
                </c:pt>
                <c:pt idx="196">
                  <c:v>4.307666666666667</c:v>
                </c:pt>
                <c:pt idx="197">
                  <c:v>4.3690000000000007</c:v>
                </c:pt>
                <c:pt idx="198">
                  <c:v>4.2126666666666672</c:v>
                </c:pt>
                <c:pt idx="199">
                  <c:v>4.2043333333333335</c:v>
                </c:pt>
                <c:pt idx="200">
                  <c:v>4.1717142857142866</c:v>
                </c:pt>
                <c:pt idx="201">
                  <c:v>4.1307142857142862</c:v>
                </c:pt>
                <c:pt idx="202">
                  <c:v>4.1400476190476185</c:v>
                </c:pt>
                <c:pt idx="203">
                  <c:v>4.0209999999999999</c:v>
                </c:pt>
                <c:pt idx="204">
                  <c:v>4.0829999999999993</c:v>
                </c:pt>
                <c:pt idx="205">
                  <c:v>4.1533333333333333</c:v>
                </c:pt>
                <c:pt idx="206">
                  <c:v>4.1711515151515153</c:v>
                </c:pt>
                <c:pt idx="207">
                  <c:v>4.0958181818181814</c:v>
                </c:pt>
                <c:pt idx="208">
                  <c:v>3.9604848484848483</c:v>
                </c:pt>
                <c:pt idx="209">
                  <c:v>3.9766666666666666</c:v>
                </c:pt>
                <c:pt idx="210">
                  <c:v>3.9683333333333333</c:v>
                </c:pt>
                <c:pt idx="211">
                  <c:v>3.9676666666666662</c:v>
                </c:pt>
                <c:pt idx="212">
                  <c:v>3.9239999999999995</c:v>
                </c:pt>
                <c:pt idx="213">
                  <c:v>3.8769999999999993</c:v>
                </c:pt>
                <c:pt idx="214">
                  <c:v>3.7996666666666665</c:v>
                </c:pt>
                <c:pt idx="215">
                  <c:v>3.7159999999999997</c:v>
                </c:pt>
                <c:pt idx="216">
                  <c:v>3.597</c:v>
                </c:pt>
                <c:pt idx="217">
                  <c:v>3.6223333333333336</c:v>
                </c:pt>
                <c:pt idx="218">
                  <c:v>3.5806231884057973</c:v>
                </c:pt>
                <c:pt idx="219">
                  <c:v>3.6252898550724635</c:v>
                </c:pt>
                <c:pt idx="220">
                  <c:v>3.5649565217391306</c:v>
                </c:pt>
                <c:pt idx="221">
                  <c:v>3.593666666666667</c:v>
                </c:pt>
                <c:pt idx="222">
                  <c:v>3.5790000000000002</c:v>
                </c:pt>
                <c:pt idx="223">
                  <c:v>3.5516666666666663</c:v>
                </c:pt>
                <c:pt idx="224">
                  <c:v>3.5219999999999998</c:v>
                </c:pt>
                <c:pt idx="225">
                  <c:v>3.5216666666666665</c:v>
                </c:pt>
                <c:pt idx="226">
                  <c:v>3.5386666666666664</c:v>
                </c:pt>
                <c:pt idx="227">
                  <c:v>3.5363333333333329</c:v>
                </c:pt>
                <c:pt idx="228">
                  <c:v>3.5293333333333332</c:v>
                </c:pt>
                <c:pt idx="229">
                  <c:v>3.4420000000000002</c:v>
                </c:pt>
                <c:pt idx="230">
                  <c:v>3.3559999999999999</c:v>
                </c:pt>
                <c:pt idx="231">
                  <c:v>3.3089999999999997</c:v>
                </c:pt>
                <c:pt idx="232">
                  <c:v>3.2326666666666668</c:v>
                </c:pt>
                <c:pt idx="233">
                  <c:v>3.2373333333333334</c:v>
                </c:pt>
                <c:pt idx="234">
                  <c:v>3.1610476190476184</c:v>
                </c:pt>
                <c:pt idx="235">
                  <c:v>3.0597142857142856</c:v>
                </c:pt>
                <c:pt idx="236">
                  <c:v>2.8712294372294367</c:v>
                </c:pt>
                <c:pt idx="237">
                  <c:v>2.8698008658008654</c:v>
                </c:pt>
                <c:pt idx="238">
                  <c:v>2.7821341991341995</c:v>
                </c:pt>
                <c:pt idx="239">
                  <c:v>2.7525873015873015</c:v>
                </c:pt>
                <c:pt idx="240">
                  <c:v>2.6723015873015874</c:v>
                </c:pt>
                <c:pt idx="241">
                  <c:v>2.6226349206349204</c:v>
                </c:pt>
                <c:pt idx="242">
                  <c:v>2.5992898550724632</c:v>
                </c:pt>
                <c:pt idx="243">
                  <c:v>2.5392898550724632</c:v>
                </c:pt>
                <c:pt idx="244">
                  <c:v>2.5148337147215862</c:v>
                </c:pt>
                <c:pt idx="245">
                  <c:v>2.4525597326649953</c:v>
                </c:pt>
                <c:pt idx="246">
                  <c:v>2.3642898913951531</c:v>
                </c:pt>
                <c:pt idx="247">
                  <c:v>2.207412698412698</c:v>
                </c:pt>
                <c:pt idx="248">
                  <c:v>2.1550793650793647</c:v>
                </c:pt>
                <c:pt idx="249">
                  <c:v>1.9953492063492062</c:v>
                </c:pt>
                <c:pt idx="250">
                  <c:v>2.0500158730158731</c:v>
                </c:pt>
                <c:pt idx="251">
                  <c:v>1.9173333333333336</c:v>
                </c:pt>
                <c:pt idx="252">
                  <c:v>1.958666666666667</c:v>
                </c:pt>
                <c:pt idx="253">
                  <c:v>1.8506666666666671</c:v>
                </c:pt>
                <c:pt idx="254">
                  <c:v>1.9840000000000007</c:v>
                </c:pt>
                <c:pt idx="255">
                  <c:v>1.8890000000000005</c:v>
                </c:pt>
                <c:pt idx="256">
                  <c:v>1.8596666666666668</c:v>
                </c:pt>
                <c:pt idx="257">
                  <c:v>1.7531754385964911</c:v>
                </c:pt>
                <c:pt idx="258">
                  <c:v>1.7661754385964905</c:v>
                </c:pt>
                <c:pt idx="259">
                  <c:v>1.7058421052631576</c:v>
                </c:pt>
                <c:pt idx="260">
                  <c:v>1.6286190476190476</c:v>
                </c:pt>
                <c:pt idx="261">
                  <c:v>1.4831842650103517</c:v>
                </c:pt>
                <c:pt idx="262">
                  <c:v>1.5505175983436847</c:v>
                </c:pt>
                <c:pt idx="263">
                  <c:v>1.6992318840579701</c:v>
                </c:pt>
                <c:pt idx="264">
                  <c:v>1.9071212121212113</c:v>
                </c:pt>
                <c:pt idx="265">
                  <c:v>2.0111212121212114</c:v>
                </c:pt>
                <c:pt idx="266">
                  <c:v>2.0589148629148624</c:v>
                </c:pt>
                <c:pt idx="267">
                  <c:v>2.1101620718462821</c:v>
                </c:pt>
              </c:numCache>
            </c:numRef>
          </c:val>
          <c:smooth val="0"/>
          <c:extLst>
            <c:ext xmlns:c16="http://schemas.microsoft.com/office/drawing/2014/chart" uri="{C3380CC4-5D6E-409C-BE32-E72D297353CC}">
              <c16:uniqueId val="{00000000-86E1-49A5-AEE0-FEFC9308C036}"/>
            </c:ext>
          </c:extLst>
        </c:ser>
        <c:ser>
          <c:idx val="1"/>
          <c:order val="1"/>
          <c:tx>
            <c:v>Merrente på nyudlån, erhverv</c:v>
          </c:tx>
          <c:marker>
            <c:symbol val="none"/>
          </c:marker>
          <c:cat>
            <c:numRef>
              <c:f>'Pengeinstitutternes merrente'!$A$8:$A$275</c:f>
              <c:numCache>
                <c:formatCode>m/d/yyyy</c:formatCode>
                <c:ptCount val="268"/>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numCache>
            </c:numRef>
          </c:cat>
          <c:val>
            <c:numRef>
              <c:f>'Pengeinstitutternes merrente'!$H$8:$H$275</c:f>
              <c:numCache>
                <c:formatCode>0.00</c:formatCode>
                <c:ptCount val="268"/>
                <c:pt idx="2">
                  <c:v>1.200126984126983</c:v>
                </c:pt>
                <c:pt idx="3">
                  <c:v>1.1257936507936497</c:v>
                </c:pt>
                <c:pt idx="4">
                  <c:v>1.1779603174603166</c:v>
                </c:pt>
                <c:pt idx="5">
                  <c:v>1.1405175438596489</c:v>
                </c:pt>
                <c:pt idx="6">
                  <c:v>1.2031842105263162</c:v>
                </c:pt>
                <c:pt idx="7">
                  <c:v>1.2246842105263165</c:v>
                </c:pt>
                <c:pt idx="8">
                  <c:v>1.1140000000000008</c:v>
                </c:pt>
                <c:pt idx="9">
                  <c:v>1.0600000000000007</c:v>
                </c:pt>
                <c:pt idx="10">
                  <c:v>0.95666666666666744</c:v>
                </c:pt>
                <c:pt idx="11">
                  <c:v>1.0160000000000007</c:v>
                </c:pt>
                <c:pt idx="12">
                  <c:v>0.95433333333333381</c:v>
                </c:pt>
                <c:pt idx="13">
                  <c:v>0.98233333333333384</c:v>
                </c:pt>
                <c:pt idx="14">
                  <c:v>1.0050000000000006</c:v>
                </c:pt>
                <c:pt idx="15">
                  <c:v>1.010333333333334</c:v>
                </c:pt>
                <c:pt idx="16">
                  <c:v>1.0846666666666673</c:v>
                </c:pt>
                <c:pt idx="17">
                  <c:v>1.1063333333333338</c:v>
                </c:pt>
                <c:pt idx="18">
                  <c:v>1.1180000000000008</c:v>
                </c:pt>
                <c:pt idx="19">
                  <c:v>1.106000000000001</c:v>
                </c:pt>
                <c:pt idx="20">
                  <c:v>1.0236666666666678</c:v>
                </c:pt>
                <c:pt idx="21">
                  <c:v>1.0583333333333342</c:v>
                </c:pt>
                <c:pt idx="22">
                  <c:v>1.0016666666666676</c:v>
                </c:pt>
                <c:pt idx="23">
                  <c:v>1.018333333333334</c:v>
                </c:pt>
                <c:pt idx="24">
                  <c:v>0.96700000000000064</c:v>
                </c:pt>
                <c:pt idx="25">
                  <c:v>0.99933333333333385</c:v>
                </c:pt>
                <c:pt idx="26">
                  <c:v>1.0090000000000006</c:v>
                </c:pt>
                <c:pt idx="27">
                  <c:v>0.99400000000000033</c:v>
                </c:pt>
                <c:pt idx="28">
                  <c:v>0.9493333333333337</c:v>
                </c:pt>
                <c:pt idx="29">
                  <c:v>0.95433333333333392</c:v>
                </c:pt>
                <c:pt idx="30">
                  <c:v>0.99866666666666726</c:v>
                </c:pt>
                <c:pt idx="31">
                  <c:v>0.94133333333333413</c:v>
                </c:pt>
                <c:pt idx="32">
                  <c:v>0.90866666666666751</c:v>
                </c:pt>
                <c:pt idx="33">
                  <c:v>0.91433333333333433</c:v>
                </c:pt>
                <c:pt idx="34">
                  <c:v>0.95833333333333426</c:v>
                </c:pt>
                <c:pt idx="35">
                  <c:v>0.9459682539682549</c:v>
                </c:pt>
                <c:pt idx="36">
                  <c:v>0.97263492063492152</c:v>
                </c:pt>
                <c:pt idx="37">
                  <c:v>0.95396825396825458</c:v>
                </c:pt>
                <c:pt idx="38">
                  <c:v>1.0425797101449279</c:v>
                </c:pt>
                <c:pt idx="39">
                  <c:v>1.0715797101449276</c:v>
                </c:pt>
                <c:pt idx="40">
                  <c:v>1.2135797101449277</c:v>
                </c:pt>
                <c:pt idx="41">
                  <c:v>1.1785079365079365</c:v>
                </c:pt>
                <c:pt idx="42">
                  <c:v>1.1851746031746031</c:v>
                </c:pt>
                <c:pt idx="43">
                  <c:v>1.1317108350586611</c:v>
                </c:pt>
                <c:pt idx="44">
                  <c:v>1.1955362318840581</c:v>
                </c:pt>
                <c:pt idx="45">
                  <c:v>1.1656877470355733</c:v>
                </c:pt>
                <c:pt idx="46">
                  <c:v>1.1941515151515154</c:v>
                </c:pt>
                <c:pt idx="47">
                  <c:v>1.1657480063795858</c:v>
                </c:pt>
                <c:pt idx="48">
                  <c:v>1.1935964912280703</c:v>
                </c:pt>
                <c:pt idx="49">
                  <c:v>1.234263157894737</c:v>
                </c:pt>
                <c:pt idx="50">
                  <c:v>1.2150606060606062</c:v>
                </c:pt>
                <c:pt idx="51">
                  <c:v>1.2547272727272727</c:v>
                </c:pt>
                <c:pt idx="52">
                  <c:v>1.2023939393939393</c:v>
                </c:pt>
                <c:pt idx="53">
                  <c:v>1.2528333333333332</c:v>
                </c:pt>
                <c:pt idx="54">
                  <c:v>1.2474999999999998</c:v>
                </c:pt>
                <c:pt idx="55">
                  <c:v>1.3388333333333333</c:v>
                </c:pt>
                <c:pt idx="56">
                  <c:v>1.3643333333333334</c:v>
                </c:pt>
                <c:pt idx="57">
                  <c:v>1.375</c:v>
                </c:pt>
                <c:pt idx="58">
                  <c:v>1.3183333333333334</c:v>
                </c:pt>
                <c:pt idx="59">
                  <c:v>1.3896666666666666</c:v>
                </c:pt>
                <c:pt idx="60">
                  <c:v>1.3663333333333334</c:v>
                </c:pt>
                <c:pt idx="61">
                  <c:v>1.3150000000000002</c:v>
                </c:pt>
                <c:pt idx="62">
                  <c:v>1.3126666666666669</c:v>
                </c:pt>
                <c:pt idx="63">
                  <c:v>1.3743333333333334</c:v>
                </c:pt>
                <c:pt idx="64">
                  <c:v>1.5060000000000002</c:v>
                </c:pt>
                <c:pt idx="65">
                  <c:v>1.498666666666667</c:v>
                </c:pt>
                <c:pt idx="66">
                  <c:v>1.4472028985507255</c:v>
                </c:pt>
                <c:pt idx="67">
                  <c:v>1.2975362318840589</c:v>
                </c:pt>
                <c:pt idx="68">
                  <c:v>1.255202898550726</c:v>
                </c:pt>
                <c:pt idx="69">
                  <c:v>1.2415072463768124</c:v>
                </c:pt>
                <c:pt idx="70">
                  <c:v>1.3311739130434788</c:v>
                </c:pt>
                <c:pt idx="71">
                  <c:v>1.3697353165522503</c:v>
                </c:pt>
                <c:pt idx="72">
                  <c:v>1.4225137844611531</c:v>
                </c:pt>
                <c:pt idx="73">
                  <c:v>1.61318045112782</c:v>
                </c:pt>
                <c:pt idx="74">
                  <c:v>1.5871645021645022</c:v>
                </c:pt>
                <c:pt idx="75">
                  <c:v>1.5574401913875597</c:v>
                </c:pt>
                <c:pt idx="76">
                  <c:v>1.4923661173134859</c:v>
                </c:pt>
                <c:pt idx="77">
                  <c:v>1.686153996101365</c:v>
                </c:pt>
                <c:pt idx="78">
                  <c:v>2.1225925925925933</c:v>
                </c:pt>
                <c:pt idx="79">
                  <c:v>2.3832222222222224</c:v>
                </c:pt>
                <c:pt idx="80">
                  <c:v>2.4951616161616164</c:v>
                </c:pt>
                <c:pt idx="81">
                  <c:v>2.4331616161616161</c:v>
                </c:pt>
                <c:pt idx="82">
                  <c:v>2.4746060606060607</c:v>
                </c:pt>
                <c:pt idx="83">
                  <c:v>2.2656666666666667</c:v>
                </c:pt>
                <c:pt idx="84">
                  <c:v>2.1826666666666665</c:v>
                </c:pt>
                <c:pt idx="85">
                  <c:v>1.946</c:v>
                </c:pt>
                <c:pt idx="86">
                  <c:v>2.0584637681159417</c:v>
                </c:pt>
                <c:pt idx="87">
                  <c:v>1.8474637681159418</c:v>
                </c:pt>
                <c:pt idx="88">
                  <c:v>1.8386489533011272</c:v>
                </c:pt>
                <c:pt idx="89">
                  <c:v>1.9138518518518517</c:v>
                </c:pt>
                <c:pt idx="90">
                  <c:v>2.0821851851851849</c:v>
                </c:pt>
                <c:pt idx="91">
                  <c:v>2.0233333333333334</c:v>
                </c:pt>
                <c:pt idx="92">
                  <c:v>1.984</c:v>
                </c:pt>
                <c:pt idx="93">
                  <c:v>2.057952380952381</c:v>
                </c:pt>
                <c:pt idx="94">
                  <c:v>2.2199523809523813</c:v>
                </c:pt>
                <c:pt idx="95">
                  <c:v>2.2212857142857145</c:v>
                </c:pt>
                <c:pt idx="96">
                  <c:v>2.0436666666666667</c:v>
                </c:pt>
                <c:pt idx="97">
                  <c:v>1.8683333333333334</c:v>
                </c:pt>
                <c:pt idx="98">
                  <c:v>1.7613333333333336</c:v>
                </c:pt>
                <c:pt idx="99">
                  <c:v>1.7738148148148152</c:v>
                </c:pt>
                <c:pt idx="100">
                  <c:v>1.6741481481481486</c:v>
                </c:pt>
                <c:pt idx="101">
                  <c:v>1.4304814814814819</c:v>
                </c:pt>
                <c:pt idx="102">
                  <c:v>1.3581746031746036</c:v>
                </c:pt>
                <c:pt idx="103">
                  <c:v>1.3149717046238785</c:v>
                </c:pt>
                <c:pt idx="104">
                  <c:v>1.5233050379572119</c:v>
                </c:pt>
                <c:pt idx="105">
                  <c:v>1.5617971014492753</c:v>
                </c:pt>
                <c:pt idx="106">
                  <c:v>1.8437575757575757</c:v>
                </c:pt>
                <c:pt idx="107">
                  <c:v>2.141154401154401</c:v>
                </c:pt>
                <c:pt idx="108">
                  <c:v>2.5371544011544009</c:v>
                </c:pt>
                <c:pt idx="109">
                  <c:v>2.5633968253968256</c:v>
                </c:pt>
                <c:pt idx="110">
                  <c:v>2.5306666666666668</c:v>
                </c:pt>
                <c:pt idx="111">
                  <c:v>2.1603333333333339</c:v>
                </c:pt>
                <c:pt idx="112">
                  <c:v>1.9900175438596495</c:v>
                </c:pt>
                <c:pt idx="113">
                  <c:v>1.8533508771929827</c:v>
                </c:pt>
                <c:pt idx="114">
                  <c:v>1.873532695374801</c:v>
                </c:pt>
                <c:pt idx="115">
                  <c:v>2.0801818181818184</c:v>
                </c:pt>
                <c:pt idx="116">
                  <c:v>2.2548484848484853</c:v>
                </c:pt>
                <c:pt idx="117">
                  <c:v>2.4600000000000004</c:v>
                </c:pt>
                <c:pt idx="118">
                  <c:v>2.5823333333333331</c:v>
                </c:pt>
                <c:pt idx="119">
                  <c:v>2.6650000000000005</c:v>
                </c:pt>
                <c:pt idx="120">
                  <c:v>2.6270909090909091</c:v>
                </c:pt>
                <c:pt idx="121">
                  <c:v>2.455090909090909</c:v>
                </c:pt>
                <c:pt idx="122">
                  <c:v>2.302757575757576</c:v>
                </c:pt>
                <c:pt idx="123">
                  <c:v>2.0256666666666665</c:v>
                </c:pt>
                <c:pt idx="124">
                  <c:v>1.8286666666666669</c:v>
                </c:pt>
                <c:pt idx="125">
                  <c:v>1.6836666666666666</c:v>
                </c:pt>
                <c:pt idx="126">
                  <c:v>1.7690000000000001</c:v>
                </c:pt>
                <c:pt idx="127">
                  <c:v>1.7309999999999999</c:v>
                </c:pt>
                <c:pt idx="128">
                  <c:v>1.7299999999999998</c:v>
                </c:pt>
                <c:pt idx="129">
                  <c:v>1.9996666666666669</c:v>
                </c:pt>
                <c:pt idx="130">
                  <c:v>2.2633333333333336</c:v>
                </c:pt>
                <c:pt idx="131">
                  <c:v>2.2360000000000002</c:v>
                </c:pt>
                <c:pt idx="132">
                  <c:v>1.869</c:v>
                </c:pt>
                <c:pt idx="133">
                  <c:v>1.6553333333333333</c:v>
                </c:pt>
                <c:pt idx="134">
                  <c:v>1.5833333333333333</c:v>
                </c:pt>
                <c:pt idx="135">
                  <c:v>1.7764736842105264</c:v>
                </c:pt>
                <c:pt idx="136">
                  <c:v>1.8151403508771928</c:v>
                </c:pt>
                <c:pt idx="137">
                  <c:v>1.8278070175438597</c:v>
                </c:pt>
                <c:pt idx="138">
                  <c:v>1.7136666666666667</c:v>
                </c:pt>
                <c:pt idx="139">
                  <c:v>1.641</c:v>
                </c:pt>
                <c:pt idx="140">
                  <c:v>1.607939393939394</c:v>
                </c:pt>
                <c:pt idx="141">
                  <c:v>1.5329393939393938</c:v>
                </c:pt>
                <c:pt idx="142">
                  <c:v>1.464939393939394</c:v>
                </c:pt>
                <c:pt idx="143">
                  <c:v>1.5813333333333333</c:v>
                </c:pt>
                <c:pt idx="144">
                  <c:v>1.6334285714285715</c:v>
                </c:pt>
                <c:pt idx="145">
                  <c:v>1.8377619047619049</c:v>
                </c:pt>
                <c:pt idx="146">
                  <c:v>1.977095238095238</c:v>
                </c:pt>
                <c:pt idx="147">
                  <c:v>2.0750000000000002</c:v>
                </c:pt>
                <c:pt idx="148">
                  <c:v>2.3413333333333335</c:v>
                </c:pt>
                <c:pt idx="149">
                  <c:v>2.3236666666666665</c:v>
                </c:pt>
                <c:pt idx="150">
                  <c:v>2.4550000000000001</c:v>
                </c:pt>
                <c:pt idx="151">
                  <c:v>2.2526666666666668</c:v>
                </c:pt>
                <c:pt idx="152">
                  <c:v>2.0406666666666666</c:v>
                </c:pt>
                <c:pt idx="153">
                  <c:v>1.9779999999999998</c:v>
                </c:pt>
                <c:pt idx="154">
                  <c:v>2.0493333333333332</c:v>
                </c:pt>
                <c:pt idx="155">
                  <c:v>2.2513333333333332</c:v>
                </c:pt>
                <c:pt idx="156">
                  <c:v>2.3610000000000002</c:v>
                </c:pt>
                <c:pt idx="157">
                  <c:v>2.331</c:v>
                </c:pt>
                <c:pt idx="158">
                  <c:v>2.202666666666667</c:v>
                </c:pt>
                <c:pt idx="159">
                  <c:v>2.0596666666666668</c:v>
                </c:pt>
                <c:pt idx="160">
                  <c:v>1.915</c:v>
                </c:pt>
                <c:pt idx="161">
                  <c:v>1.8423333333333334</c:v>
                </c:pt>
                <c:pt idx="162">
                  <c:v>1.8803333333333334</c:v>
                </c:pt>
                <c:pt idx="163">
                  <c:v>1.907</c:v>
                </c:pt>
                <c:pt idx="164">
                  <c:v>1.909</c:v>
                </c:pt>
                <c:pt idx="165">
                  <c:v>1.8213333333333335</c:v>
                </c:pt>
                <c:pt idx="166">
                  <c:v>1.752666666666667</c:v>
                </c:pt>
                <c:pt idx="167">
                  <c:v>1.8893333333333338</c:v>
                </c:pt>
                <c:pt idx="168">
                  <c:v>1.9050000000000002</c:v>
                </c:pt>
                <c:pt idx="169">
                  <c:v>1.9686666666666668</c:v>
                </c:pt>
                <c:pt idx="170">
                  <c:v>1.8260000000000003</c:v>
                </c:pt>
                <c:pt idx="171">
                  <c:v>1.7090000000000003</c:v>
                </c:pt>
                <c:pt idx="172">
                  <c:v>1.635</c:v>
                </c:pt>
                <c:pt idx="173">
                  <c:v>1.6260000000000001</c:v>
                </c:pt>
                <c:pt idx="174">
                  <c:v>1.7426666666666668</c:v>
                </c:pt>
                <c:pt idx="175">
                  <c:v>1.6406666666666669</c:v>
                </c:pt>
                <c:pt idx="176">
                  <c:v>1.59</c:v>
                </c:pt>
                <c:pt idx="177">
                  <c:v>1.5883333333333336</c:v>
                </c:pt>
                <c:pt idx="178">
                  <c:v>1.7550000000000001</c:v>
                </c:pt>
                <c:pt idx="179">
                  <c:v>1.8670000000000002</c:v>
                </c:pt>
                <c:pt idx="180">
                  <c:v>1.9533333333333334</c:v>
                </c:pt>
                <c:pt idx="181">
                  <c:v>1.9856666666666669</c:v>
                </c:pt>
                <c:pt idx="182">
                  <c:v>1.8933333333333333</c:v>
                </c:pt>
                <c:pt idx="183">
                  <c:v>1.6736666666666669</c:v>
                </c:pt>
                <c:pt idx="184">
                  <c:v>1.4290000000000003</c:v>
                </c:pt>
                <c:pt idx="185">
                  <c:v>1.3570000000000002</c:v>
                </c:pt>
                <c:pt idx="186">
                  <c:v>1.2493333333333336</c:v>
                </c:pt>
                <c:pt idx="187">
                  <c:v>1.2833333333333337</c:v>
                </c:pt>
                <c:pt idx="188">
                  <c:v>1.238666666666667</c:v>
                </c:pt>
                <c:pt idx="189">
                  <c:v>1.2016666666666669</c:v>
                </c:pt>
                <c:pt idx="190">
                  <c:v>1.156666666666667</c:v>
                </c:pt>
                <c:pt idx="191">
                  <c:v>1.1583333333333334</c:v>
                </c:pt>
                <c:pt idx="192">
                  <c:v>1.1963333333333335</c:v>
                </c:pt>
                <c:pt idx="193">
                  <c:v>1.2970000000000002</c:v>
                </c:pt>
                <c:pt idx="194">
                  <c:v>1.3083333333333333</c:v>
                </c:pt>
                <c:pt idx="195">
                  <c:v>1.3</c:v>
                </c:pt>
                <c:pt idx="196">
                  <c:v>1.2333333333333334</c:v>
                </c:pt>
                <c:pt idx="197">
                  <c:v>1.2706666666666668</c:v>
                </c:pt>
                <c:pt idx="198">
                  <c:v>1.3993333333333335</c:v>
                </c:pt>
                <c:pt idx="199">
                  <c:v>1.4233333333333336</c:v>
                </c:pt>
                <c:pt idx="200">
                  <c:v>1.4483809523809523</c:v>
                </c:pt>
                <c:pt idx="201">
                  <c:v>1.4240476190476192</c:v>
                </c:pt>
                <c:pt idx="202">
                  <c:v>1.4460476190476192</c:v>
                </c:pt>
                <c:pt idx="203">
                  <c:v>1.4413333333333334</c:v>
                </c:pt>
                <c:pt idx="204">
                  <c:v>1.43</c:v>
                </c:pt>
                <c:pt idx="205">
                  <c:v>1.4093333333333333</c:v>
                </c:pt>
                <c:pt idx="206">
                  <c:v>1.4448181818181818</c:v>
                </c:pt>
                <c:pt idx="207">
                  <c:v>1.4321515151515152</c:v>
                </c:pt>
                <c:pt idx="208">
                  <c:v>1.502151515151515</c:v>
                </c:pt>
                <c:pt idx="209">
                  <c:v>1.6636666666666666</c:v>
                </c:pt>
                <c:pt idx="210">
                  <c:v>1.7656666666666665</c:v>
                </c:pt>
                <c:pt idx="211">
                  <c:v>1.7523333333333333</c:v>
                </c:pt>
                <c:pt idx="212">
                  <c:v>1.6596666666666664</c:v>
                </c:pt>
                <c:pt idx="213">
                  <c:v>1.6799999999999997</c:v>
                </c:pt>
                <c:pt idx="214">
                  <c:v>1.7356666666666662</c:v>
                </c:pt>
                <c:pt idx="215">
                  <c:v>1.9126666666666665</c:v>
                </c:pt>
                <c:pt idx="216">
                  <c:v>1.9233333333333331</c:v>
                </c:pt>
                <c:pt idx="217">
                  <c:v>1.9666666666666666</c:v>
                </c:pt>
                <c:pt idx="218">
                  <c:v>1.7436231884057971</c:v>
                </c:pt>
                <c:pt idx="219">
                  <c:v>1.6459565217391308</c:v>
                </c:pt>
                <c:pt idx="220">
                  <c:v>1.5279565217391304</c:v>
                </c:pt>
                <c:pt idx="221">
                  <c:v>1.5076666666666665</c:v>
                </c:pt>
                <c:pt idx="222">
                  <c:v>1.4570000000000001</c:v>
                </c:pt>
                <c:pt idx="223">
                  <c:v>1.3959999999999999</c:v>
                </c:pt>
                <c:pt idx="224">
                  <c:v>1.2876666666666667</c:v>
                </c:pt>
                <c:pt idx="225">
                  <c:v>1.2329999999999999</c:v>
                </c:pt>
                <c:pt idx="226">
                  <c:v>1.3263333333333331</c:v>
                </c:pt>
                <c:pt idx="227">
                  <c:v>1.2566666666666664</c:v>
                </c:pt>
                <c:pt idx="228">
                  <c:v>1.2379999999999998</c:v>
                </c:pt>
                <c:pt idx="229">
                  <c:v>1.200333333333333</c:v>
                </c:pt>
                <c:pt idx="230">
                  <c:v>1.2516666666666663</c:v>
                </c:pt>
                <c:pt idx="231">
                  <c:v>1.2686666666666664</c:v>
                </c:pt>
                <c:pt idx="232">
                  <c:v>1.2619999999999998</c:v>
                </c:pt>
                <c:pt idx="233">
                  <c:v>1.4156666666666666</c:v>
                </c:pt>
                <c:pt idx="234">
                  <c:v>1.4643809523809523</c:v>
                </c:pt>
                <c:pt idx="235">
                  <c:v>1.3857142857142859</c:v>
                </c:pt>
                <c:pt idx="236">
                  <c:v>1.3162294372294372</c:v>
                </c:pt>
                <c:pt idx="237">
                  <c:v>1.4161341991341991</c:v>
                </c:pt>
                <c:pt idx="238">
                  <c:v>1.5044675324675323</c:v>
                </c:pt>
                <c:pt idx="239">
                  <c:v>1.552253968253968</c:v>
                </c:pt>
                <c:pt idx="240">
                  <c:v>1.5656349206349205</c:v>
                </c:pt>
                <c:pt idx="241">
                  <c:v>1.5309682539682539</c:v>
                </c:pt>
                <c:pt idx="242">
                  <c:v>1.4446231884057967</c:v>
                </c:pt>
                <c:pt idx="243">
                  <c:v>1.3256231884057965</c:v>
                </c:pt>
                <c:pt idx="244">
                  <c:v>1.4185003813882524</c:v>
                </c:pt>
                <c:pt idx="245">
                  <c:v>1.5045597326649951</c:v>
                </c:pt>
                <c:pt idx="246">
                  <c:v>1.6092898913951537</c:v>
                </c:pt>
                <c:pt idx="247">
                  <c:v>1.4760793650793644</c:v>
                </c:pt>
                <c:pt idx="248">
                  <c:v>1.4584126984126982</c:v>
                </c:pt>
                <c:pt idx="249">
                  <c:v>1.3893492063492063</c:v>
                </c:pt>
                <c:pt idx="250">
                  <c:v>1.5153492063492067</c:v>
                </c:pt>
                <c:pt idx="251">
                  <c:v>1.5576666666666668</c:v>
                </c:pt>
                <c:pt idx="252">
                  <c:v>1.6146666666666671</c:v>
                </c:pt>
                <c:pt idx="253">
                  <c:v>1.583666666666667</c:v>
                </c:pt>
                <c:pt idx="254">
                  <c:v>1.4843333333333337</c:v>
                </c:pt>
                <c:pt idx="255">
                  <c:v>1.3516666666666666</c:v>
                </c:pt>
                <c:pt idx="256">
                  <c:v>1.2489999999999999</c:v>
                </c:pt>
                <c:pt idx="257">
                  <c:v>1.2535087719298244</c:v>
                </c:pt>
                <c:pt idx="258">
                  <c:v>1.2481754385964909</c:v>
                </c:pt>
                <c:pt idx="259">
                  <c:v>1.2738421052631577</c:v>
                </c:pt>
                <c:pt idx="260">
                  <c:v>1.1886190476190472</c:v>
                </c:pt>
                <c:pt idx="261">
                  <c:v>1.0288509316770182</c:v>
                </c:pt>
                <c:pt idx="262">
                  <c:v>0.98085093167701798</c:v>
                </c:pt>
                <c:pt idx="263">
                  <c:v>0.93389855072463701</c:v>
                </c:pt>
                <c:pt idx="264">
                  <c:v>1.0624545454545447</c:v>
                </c:pt>
                <c:pt idx="265">
                  <c:v>1.1364545454545447</c:v>
                </c:pt>
                <c:pt idx="266">
                  <c:v>1.2282481962481955</c:v>
                </c:pt>
                <c:pt idx="267">
                  <c:v>1.2561620718462818</c:v>
                </c:pt>
              </c:numCache>
            </c:numRef>
          </c:val>
          <c:smooth val="0"/>
          <c:extLst>
            <c:ext xmlns:c16="http://schemas.microsoft.com/office/drawing/2014/chart" uri="{C3380CC4-5D6E-409C-BE32-E72D297353CC}">
              <c16:uniqueId val="{00000001-86E1-49A5-AEE0-FEFC9308C036}"/>
            </c:ext>
          </c:extLst>
        </c:ser>
        <c:dLbls>
          <c:showLegendKey val="0"/>
          <c:showVal val="0"/>
          <c:showCatName val="0"/>
          <c:showSerName val="0"/>
          <c:showPercent val="0"/>
          <c:showBubbleSize val="0"/>
        </c:dLbls>
        <c:smooth val="0"/>
        <c:axId val="700770944"/>
        <c:axId val="700785024"/>
      </c:lineChart>
      <c:dateAx>
        <c:axId val="700770944"/>
        <c:scaling>
          <c:orientation val="minMax"/>
          <c:max val="45777"/>
          <c:min val="37622"/>
        </c:scaling>
        <c:delete val="0"/>
        <c:axPos val="b"/>
        <c:numFmt formatCode="yyyy" sourceLinked="0"/>
        <c:majorTickMark val="out"/>
        <c:minorTickMark val="none"/>
        <c:tickLblPos val="nextTo"/>
        <c:crossAx val="700785024"/>
        <c:crossesAt val="-50"/>
        <c:auto val="1"/>
        <c:lblOffset val="100"/>
        <c:baseTimeUnit val="months"/>
        <c:majorUnit val="12"/>
        <c:majorTimeUnit val="months"/>
      </c:dateAx>
      <c:valAx>
        <c:axId val="700785024"/>
        <c:scaling>
          <c:orientation val="minMax"/>
          <c:max val="7"/>
        </c:scaling>
        <c:delete val="0"/>
        <c:axPos val="l"/>
        <c:majorGridlines>
          <c:spPr>
            <a:ln>
              <a:solidFill>
                <a:schemeClr val="accent6"/>
              </a:solidFill>
            </a:ln>
          </c:spPr>
        </c:majorGridlines>
        <c:numFmt formatCode="0" sourceLinked="0"/>
        <c:majorTickMark val="out"/>
        <c:minorTickMark val="none"/>
        <c:tickLblPos val="nextTo"/>
        <c:spPr>
          <a:ln>
            <a:noFill/>
          </a:ln>
        </c:spPr>
        <c:crossAx val="700770944"/>
        <c:crosses val="autoZero"/>
        <c:crossBetween val="between"/>
      </c:valAx>
    </c:plotArea>
    <c:legend>
      <c:legendPos val="r"/>
      <c:layout>
        <c:manualLayout>
          <c:xMode val="edge"/>
          <c:yMode val="edge"/>
          <c:x val="8.0734663935509471E-4"/>
          <c:y val="0.94104725186790561"/>
          <c:w val="0.56520767211790834"/>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23282017779179E-2"/>
          <c:y val="6.7472528745236016E-2"/>
          <c:w val="0.93668248628676254"/>
          <c:h val="0.82311763065959964"/>
        </c:manualLayout>
      </c:layout>
      <c:lineChart>
        <c:grouping val="standard"/>
        <c:varyColors val="0"/>
        <c:ser>
          <c:idx val="0"/>
          <c:order val="0"/>
          <c:tx>
            <c:strRef>
              <c:f>'Stiliseret boligbyrde'!$B$6</c:f>
              <c:strCache>
                <c:ptCount val="1"/>
                <c:pt idx="0">
                  <c:v>Stiliseret boligbyrde</c:v>
                </c:pt>
              </c:strCache>
            </c:strRef>
          </c:tx>
          <c:marker>
            <c:symbol val="none"/>
          </c:marker>
          <c:cat>
            <c:numRef>
              <c:f>'Stiliseret boligbyrde'!$A$7:$A$182</c:f>
              <c:numCache>
                <c:formatCode>m/d/yyyy</c:formatCode>
                <c:ptCount val="176"/>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numCache>
            </c:numRef>
          </c:cat>
          <c:val>
            <c:numRef>
              <c:f>'Stiliseret boligbyrde'!$B$7:$B$182</c:f>
              <c:numCache>
                <c:formatCode>0.00</c:formatCode>
                <c:ptCount val="176"/>
                <c:pt idx="0">
                  <c:v>34.647299249880682</c:v>
                </c:pt>
                <c:pt idx="1">
                  <c:v>33.223663560756549</c:v>
                </c:pt>
                <c:pt idx="2">
                  <c:v>32.431156270376405</c:v>
                </c:pt>
                <c:pt idx="3">
                  <c:v>31.186208598299576</c:v>
                </c:pt>
                <c:pt idx="4">
                  <c:v>32.361458253895961</c:v>
                </c:pt>
                <c:pt idx="5">
                  <c:v>31.222712161313265</c:v>
                </c:pt>
                <c:pt idx="6">
                  <c:v>30.494988816660502</c:v>
                </c:pt>
                <c:pt idx="7">
                  <c:v>29.428984918139811</c:v>
                </c:pt>
                <c:pt idx="8">
                  <c:v>28.118779706984515</c:v>
                </c:pt>
                <c:pt idx="9">
                  <c:v>28.540241425838076</c:v>
                </c:pt>
                <c:pt idx="10">
                  <c:v>28.819461967593043</c:v>
                </c:pt>
                <c:pt idx="11">
                  <c:v>28.489101579546386</c:v>
                </c:pt>
                <c:pt idx="12">
                  <c:v>27.544218323643548</c:v>
                </c:pt>
                <c:pt idx="13">
                  <c:v>28.160995451820206</c:v>
                </c:pt>
                <c:pt idx="14">
                  <c:v>28.590937354808684</c:v>
                </c:pt>
                <c:pt idx="15">
                  <c:v>29.36088283960121</c:v>
                </c:pt>
                <c:pt idx="16">
                  <c:v>31.296285126899907</c:v>
                </c:pt>
                <c:pt idx="17">
                  <c:v>30.976577512563807</c:v>
                </c:pt>
                <c:pt idx="18">
                  <c:v>30.906098405611051</c:v>
                </c:pt>
                <c:pt idx="19">
                  <c:v>30.922575312106503</c:v>
                </c:pt>
                <c:pt idx="20">
                  <c:v>31.185964443661963</c:v>
                </c:pt>
                <c:pt idx="21">
                  <c:v>31.287585116960837</c:v>
                </c:pt>
                <c:pt idx="22">
                  <c:v>31.657603251784934</c:v>
                </c:pt>
                <c:pt idx="23">
                  <c:v>32.692048387835094</c:v>
                </c:pt>
                <c:pt idx="24">
                  <c:v>40.936454366577166</c:v>
                </c:pt>
                <c:pt idx="25">
                  <c:v>40.894949791590733</c:v>
                </c:pt>
                <c:pt idx="26">
                  <c:v>41.313764511399249</c:v>
                </c:pt>
                <c:pt idx="27">
                  <c:v>41.325833451661744</c:v>
                </c:pt>
                <c:pt idx="28">
                  <c:v>40.609738226765174</c:v>
                </c:pt>
                <c:pt idx="29">
                  <c:v>39.200978496764222</c:v>
                </c:pt>
                <c:pt idx="30">
                  <c:v>37.898279007340562</c:v>
                </c:pt>
                <c:pt idx="31">
                  <c:v>36.415845831164255</c:v>
                </c:pt>
                <c:pt idx="32">
                  <c:v>34.473086612481609</c:v>
                </c:pt>
                <c:pt idx="33">
                  <c:v>34.27983290657712</c:v>
                </c:pt>
                <c:pt idx="34">
                  <c:v>33.986096282637604</c:v>
                </c:pt>
                <c:pt idx="35">
                  <c:v>34.742177744453635</c:v>
                </c:pt>
                <c:pt idx="36">
                  <c:v>32.516700366851566</c:v>
                </c:pt>
                <c:pt idx="37">
                  <c:v>32.215824599280417</c:v>
                </c:pt>
                <c:pt idx="38">
                  <c:v>31.885121089426725</c:v>
                </c:pt>
                <c:pt idx="39">
                  <c:v>31.513830575451049</c:v>
                </c:pt>
                <c:pt idx="40">
                  <c:v>30.452967240711676</c:v>
                </c:pt>
                <c:pt idx="41">
                  <c:v>26.66443019095556</c:v>
                </c:pt>
                <c:pt idx="42">
                  <c:v>26.576456375955804</c:v>
                </c:pt>
                <c:pt idx="43">
                  <c:v>26.694744089395119</c:v>
                </c:pt>
                <c:pt idx="44">
                  <c:v>25.682789315961962</c:v>
                </c:pt>
                <c:pt idx="45">
                  <c:v>25.830947473078012</c:v>
                </c:pt>
                <c:pt idx="46">
                  <c:v>25.764621969494296</c:v>
                </c:pt>
                <c:pt idx="47">
                  <c:v>25.007397441738284</c:v>
                </c:pt>
                <c:pt idx="48">
                  <c:v>21.66115656520472</c:v>
                </c:pt>
                <c:pt idx="49">
                  <c:v>20.528860437764756</c:v>
                </c:pt>
                <c:pt idx="50">
                  <c:v>21.110101511121844</c:v>
                </c:pt>
                <c:pt idx="51">
                  <c:v>22.138281482678021</c:v>
                </c:pt>
                <c:pt idx="52">
                  <c:v>21.279395478441913</c:v>
                </c:pt>
                <c:pt idx="53">
                  <c:v>21.981103070219458</c:v>
                </c:pt>
                <c:pt idx="54">
                  <c:v>22.283229938277952</c:v>
                </c:pt>
                <c:pt idx="55">
                  <c:v>21.98256255985676</c:v>
                </c:pt>
                <c:pt idx="56">
                  <c:v>22.590353318210546</c:v>
                </c:pt>
                <c:pt idx="57">
                  <c:v>22.49718006922096</c:v>
                </c:pt>
                <c:pt idx="58">
                  <c:v>22.851977375926008</c:v>
                </c:pt>
                <c:pt idx="59">
                  <c:v>22.650729415050126</c:v>
                </c:pt>
                <c:pt idx="60">
                  <c:v>22.799742096942644</c:v>
                </c:pt>
                <c:pt idx="61">
                  <c:v>23.006314350853323</c:v>
                </c:pt>
                <c:pt idx="62">
                  <c:v>23.845306078084629</c:v>
                </c:pt>
                <c:pt idx="63">
                  <c:v>23.599357988245565</c:v>
                </c:pt>
                <c:pt idx="64">
                  <c:v>24.357385491781315</c:v>
                </c:pt>
                <c:pt idx="65">
                  <c:v>24.469625815796508</c:v>
                </c:pt>
                <c:pt idx="66">
                  <c:v>24.441477610328075</c:v>
                </c:pt>
                <c:pt idx="67">
                  <c:v>24.617609986303076</c:v>
                </c:pt>
                <c:pt idx="68">
                  <c:v>24.34164210606221</c:v>
                </c:pt>
                <c:pt idx="69">
                  <c:v>25.048797540027373</c:v>
                </c:pt>
                <c:pt idx="70">
                  <c:v>24.526137438397626</c:v>
                </c:pt>
                <c:pt idx="71">
                  <c:v>25.217230339978144</c:v>
                </c:pt>
                <c:pt idx="72">
                  <c:v>27.933928279456676</c:v>
                </c:pt>
                <c:pt idx="73">
                  <c:v>28.199136693594795</c:v>
                </c:pt>
                <c:pt idx="74">
                  <c:v>28.564237152533849</c:v>
                </c:pt>
                <c:pt idx="75">
                  <c:v>29.269127744478023</c:v>
                </c:pt>
                <c:pt idx="76">
                  <c:v>30.922664464462635</c:v>
                </c:pt>
                <c:pt idx="77">
                  <c:v>31.088528114888984</c:v>
                </c:pt>
                <c:pt idx="78">
                  <c:v>32.65902857469213</c:v>
                </c:pt>
                <c:pt idx="79">
                  <c:v>32.255748612168247</c:v>
                </c:pt>
                <c:pt idx="80">
                  <c:v>32.105997386269784</c:v>
                </c:pt>
                <c:pt idx="81">
                  <c:v>32.125067729879071</c:v>
                </c:pt>
                <c:pt idx="82">
                  <c:v>31.903550628652642</c:v>
                </c:pt>
                <c:pt idx="83">
                  <c:v>30.229896872156928</c:v>
                </c:pt>
                <c:pt idx="84">
                  <c:v>30.974502424617619</c:v>
                </c:pt>
                <c:pt idx="85">
                  <c:v>30.632185743145012</c:v>
                </c:pt>
                <c:pt idx="86">
                  <c:v>29.77124040016837</c:v>
                </c:pt>
                <c:pt idx="87">
                  <c:v>29.288667025123882</c:v>
                </c:pt>
                <c:pt idx="88">
                  <c:v>28.295184332029038</c:v>
                </c:pt>
                <c:pt idx="89">
                  <c:v>28.29280108750681</c:v>
                </c:pt>
                <c:pt idx="90">
                  <c:v>28.541625917217313</c:v>
                </c:pt>
                <c:pt idx="91">
                  <c:v>28.86078650430624</c:v>
                </c:pt>
                <c:pt idx="92">
                  <c:v>28.968681517475435</c:v>
                </c:pt>
                <c:pt idx="93">
                  <c:v>29.633175086579609</c:v>
                </c:pt>
                <c:pt idx="94">
                  <c:v>28.626502173310982</c:v>
                </c:pt>
                <c:pt idx="95">
                  <c:v>29.69568873294747</c:v>
                </c:pt>
                <c:pt idx="96">
                  <c:v>28.93850200643676</c:v>
                </c:pt>
                <c:pt idx="97">
                  <c:v>30.265464521703588</c:v>
                </c:pt>
                <c:pt idx="98">
                  <c:v>31.529788507104708</c:v>
                </c:pt>
                <c:pt idx="99">
                  <c:v>33.12304023874902</c:v>
                </c:pt>
                <c:pt idx="100">
                  <c:v>34.866633240509699</c:v>
                </c:pt>
                <c:pt idx="101">
                  <c:v>35.299834976019049</c:v>
                </c:pt>
                <c:pt idx="102">
                  <c:v>38.406747428001381</c:v>
                </c:pt>
                <c:pt idx="103">
                  <c:v>38.411726152576868</c:v>
                </c:pt>
                <c:pt idx="104">
                  <c:v>39.766088883059588</c:v>
                </c:pt>
                <c:pt idx="105">
                  <c:v>38.963271783271423</c:v>
                </c:pt>
                <c:pt idx="106">
                  <c:v>40.952001215694388</c:v>
                </c:pt>
                <c:pt idx="107">
                  <c:v>38.874352238772104</c:v>
                </c:pt>
                <c:pt idx="108">
                  <c:v>38.535392948967299</c:v>
                </c:pt>
                <c:pt idx="109">
                  <c:v>39.942849442084999</c:v>
                </c:pt>
                <c:pt idx="110">
                  <c:v>40.223191654383456</c:v>
                </c:pt>
                <c:pt idx="111">
                  <c:v>39.55026216096806</c:v>
                </c:pt>
                <c:pt idx="112">
                  <c:v>33.728736835096989</c:v>
                </c:pt>
                <c:pt idx="113">
                  <c:v>33.628134471376086</c:v>
                </c:pt>
                <c:pt idx="114">
                  <c:v>32.593036317045247</c:v>
                </c:pt>
                <c:pt idx="115">
                  <c:v>30.93943374679327</c:v>
                </c:pt>
                <c:pt idx="116">
                  <c:v>32.840737722963802</c:v>
                </c:pt>
                <c:pt idx="117">
                  <c:v>31.127237709391199</c:v>
                </c:pt>
                <c:pt idx="118">
                  <c:v>28.667623842571231</c:v>
                </c:pt>
                <c:pt idx="119">
                  <c:v>28.544336595459082</c:v>
                </c:pt>
                <c:pt idx="120">
                  <c:v>29.894966972464921</c:v>
                </c:pt>
                <c:pt idx="121">
                  <c:v>29.285556758285168</c:v>
                </c:pt>
                <c:pt idx="122">
                  <c:v>28.334672216269279</c:v>
                </c:pt>
                <c:pt idx="123">
                  <c:v>27.778498486554206</c:v>
                </c:pt>
                <c:pt idx="124">
                  <c:v>26.410503594944551</c:v>
                </c:pt>
                <c:pt idx="125">
                  <c:v>26.64764021350512</c:v>
                </c:pt>
                <c:pt idx="126">
                  <c:v>25.708662587037526</c:v>
                </c:pt>
                <c:pt idx="127">
                  <c:v>26.246265455299504</c:v>
                </c:pt>
                <c:pt idx="128">
                  <c:v>26.670193182582977</c:v>
                </c:pt>
                <c:pt idx="129">
                  <c:v>26.035231989058143</c:v>
                </c:pt>
                <c:pt idx="130">
                  <c:v>26.019877278879058</c:v>
                </c:pt>
                <c:pt idx="131">
                  <c:v>24.738519688954284</c:v>
                </c:pt>
                <c:pt idx="132">
                  <c:v>25.526944980895031</c:v>
                </c:pt>
                <c:pt idx="133">
                  <c:v>25.361819542016843</c:v>
                </c:pt>
                <c:pt idx="134">
                  <c:v>25.262126728159263</c:v>
                </c:pt>
                <c:pt idx="135">
                  <c:v>24.663412110574296</c:v>
                </c:pt>
                <c:pt idx="136">
                  <c:v>24.707078301622815</c:v>
                </c:pt>
                <c:pt idx="137">
                  <c:v>25.404211106621215</c:v>
                </c:pt>
                <c:pt idx="138">
                  <c:v>26.518838785714287</c:v>
                </c:pt>
                <c:pt idx="139">
                  <c:v>26.357756624193598</c:v>
                </c:pt>
                <c:pt idx="140">
                  <c:v>25.361502140629046</c:v>
                </c:pt>
                <c:pt idx="141">
                  <c:v>25.96616929561808</c:v>
                </c:pt>
                <c:pt idx="142">
                  <c:v>25.669874750513269</c:v>
                </c:pt>
                <c:pt idx="143">
                  <c:v>24.673309898154884</c:v>
                </c:pt>
                <c:pt idx="144">
                  <c:v>25.235476046191184</c:v>
                </c:pt>
                <c:pt idx="145">
                  <c:v>25.922359983192592</c:v>
                </c:pt>
                <c:pt idx="146">
                  <c:v>25.103906401851173</c:v>
                </c:pt>
                <c:pt idx="147">
                  <c:v>24.798024604162535</c:v>
                </c:pt>
                <c:pt idx="148">
                  <c:v>26.266227507126118</c:v>
                </c:pt>
                <c:pt idx="149">
                  <c:v>24.378718848359533</c:v>
                </c:pt>
                <c:pt idx="150">
                  <c:v>24.922502347970219</c:v>
                </c:pt>
                <c:pt idx="151">
                  <c:v>25.231264403702774</c:v>
                </c:pt>
                <c:pt idx="152">
                  <c:v>25.27006414100638</c:v>
                </c:pt>
                <c:pt idx="153">
                  <c:v>24.204812157931279</c:v>
                </c:pt>
                <c:pt idx="154">
                  <c:v>24.218457622982292</c:v>
                </c:pt>
                <c:pt idx="155">
                  <c:v>24.250468872680251</c:v>
                </c:pt>
                <c:pt idx="156">
                  <c:v>24.78869295829368</c:v>
                </c:pt>
                <c:pt idx="157">
                  <c:v>24.286916704423035</c:v>
                </c:pt>
                <c:pt idx="158">
                  <c:v>24.524167610186826</c:v>
                </c:pt>
                <c:pt idx="159">
                  <c:v>22.551427175178503</c:v>
                </c:pt>
                <c:pt idx="160">
                  <c:v>25.140562576551407</c:v>
                </c:pt>
                <c:pt idx="161">
                  <c:v>26.732869218381953</c:v>
                </c:pt>
                <c:pt idx="162">
                  <c:v>26.645281163909743</c:v>
                </c:pt>
                <c:pt idx="163">
                  <c:v>26.402613943049364</c:v>
                </c:pt>
                <c:pt idx="164">
                  <c:v>26.533633174630079</c:v>
                </c:pt>
                <c:pt idx="165">
                  <c:v>29.1390764734976</c:v>
                </c:pt>
                <c:pt idx="166">
                  <c:v>28.589995785013656</c:v>
                </c:pt>
                <c:pt idx="167">
                  <c:v>27.815982659185476</c:v>
                </c:pt>
                <c:pt idx="168">
                  <c:v>26.137416941992225</c:v>
                </c:pt>
                <c:pt idx="169">
                  <c:v>29.185838539404759</c:v>
                </c:pt>
                <c:pt idx="170">
                  <c:v>28.876598941360729</c:v>
                </c:pt>
                <c:pt idx="171">
                  <c:v>29.91306544432625</c:v>
                </c:pt>
                <c:pt idx="172">
                  <c:v>29.902481478681924</c:v>
                </c:pt>
                <c:pt idx="173">
                  <c:v>28.384012794170125</c:v>
                </c:pt>
                <c:pt idx="174">
                  <c:v>28.971644215425179</c:v>
                </c:pt>
                <c:pt idx="175">
                  <c:v>28.457944570067333</c:v>
                </c:pt>
              </c:numCache>
            </c:numRef>
          </c:val>
          <c:smooth val="0"/>
          <c:extLst>
            <c:ext xmlns:c16="http://schemas.microsoft.com/office/drawing/2014/chart" uri="{C3380CC4-5D6E-409C-BE32-E72D297353CC}">
              <c16:uniqueId val="{00000000-5868-4503-ACEB-9EC4CF0474CE}"/>
            </c:ext>
          </c:extLst>
        </c:ser>
        <c:dLbls>
          <c:showLegendKey val="0"/>
          <c:showVal val="0"/>
          <c:showCatName val="0"/>
          <c:showSerName val="0"/>
          <c:showPercent val="0"/>
          <c:showBubbleSize val="0"/>
        </c:dLbls>
        <c:smooth val="0"/>
        <c:axId val="701172352"/>
        <c:axId val="701178240"/>
      </c:lineChart>
      <c:dateAx>
        <c:axId val="701172352"/>
        <c:scaling>
          <c:orientation val="minMax"/>
          <c:max val="45657"/>
          <c:min val="29587"/>
        </c:scaling>
        <c:delete val="0"/>
        <c:axPos val="b"/>
        <c:numFmt formatCode="yyyy" sourceLinked="0"/>
        <c:majorTickMark val="out"/>
        <c:minorTickMark val="out"/>
        <c:tickLblPos val="nextTo"/>
        <c:crossAx val="701178240"/>
        <c:crossesAt val="-50"/>
        <c:auto val="1"/>
        <c:lblOffset val="100"/>
        <c:baseTimeUnit val="months"/>
        <c:majorUnit val="24"/>
        <c:majorTimeUnit val="months"/>
        <c:minorUnit val="12"/>
        <c:minorTimeUnit val="months"/>
      </c:dateAx>
      <c:valAx>
        <c:axId val="701178240"/>
        <c:scaling>
          <c:orientation val="minMax"/>
          <c:max val="45"/>
        </c:scaling>
        <c:delete val="0"/>
        <c:axPos val="l"/>
        <c:majorGridlines>
          <c:spPr>
            <a:ln>
              <a:solidFill>
                <a:schemeClr val="accent6"/>
              </a:solidFill>
            </a:ln>
          </c:spPr>
        </c:majorGridlines>
        <c:numFmt formatCode="0" sourceLinked="0"/>
        <c:majorTickMark val="out"/>
        <c:minorTickMark val="none"/>
        <c:tickLblPos val="nextTo"/>
        <c:spPr>
          <a:ln>
            <a:noFill/>
          </a:ln>
        </c:spPr>
        <c:crossAx val="701172352"/>
        <c:crosses val="autoZero"/>
        <c:crossBetween val="between"/>
      </c:valAx>
    </c:plotArea>
    <c:legend>
      <c:legendPos val="r"/>
      <c:layout>
        <c:manualLayout>
          <c:xMode val="edge"/>
          <c:yMode val="edge"/>
          <c:x val="8.0734663935509471E-4"/>
          <c:y val="0.94104725186790561"/>
          <c:w val="0.22327295241940909"/>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8412837853842E-2"/>
          <c:y val="6.5371210691980028E-2"/>
          <c:w val="0.92164676164178916"/>
          <c:h val="0.82521887246041348"/>
        </c:manualLayout>
      </c:layout>
      <c:lineChart>
        <c:grouping val="standard"/>
        <c:varyColors val="0"/>
        <c:ser>
          <c:idx val="0"/>
          <c:order val="0"/>
          <c:tx>
            <c:v>Udlån/BNP</c:v>
          </c:tx>
          <c:spPr>
            <a:ln>
              <a:solidFill>
                <a:schemeClr val="accent1"/>
              </a:solidFill>
            </a:ln>
          </c:spPr>
          <c:marker>
            <c:symbol val="none"/>
          </c:marker>
          <c:cat>
            <c:numRef>
              <c:f>Kreditvækst!$A$7:$A$546</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Kreditvækst!$E$7:$E$546</c:f>
              <c:numCache>
                <c:formatCode>0.00</c:formatCode>
                <c:ptCount val="180"/>
                <c:pt idx="0">
                  <c:v>-1.0002628995080198</c:v>
                </c:pt>
                <c:pt idx="1">
                  <c:v>-1.4122965998575765</c:v>
                </c:pt>
                <c:pt idx="2">
                  <c:v>-1.4461426835446267</c:v>
                </c:pt>
                <c:pt idx="3">
                  <c:v>-0.36874508042263887</c:v>
                </c:pt>
                <c:pt idx="4">
                  <c:v>1.1865857453328577</c:v>
                </c:pt>
                <c:pt idx="5">
                  <c:v>2.836125409371526</c:v>
                </c:pt>
                <c:pt idx="6">
                  <c:v>1.3240977894021677</c:v>
                </c:pt>
                <c:pt idx="7">
                  <c:v>-0.47880840725573748</c:v>
                </c:pt>
                <c:pt idx="8">
                  <c:v>-2.4096688616496387</c:v>
                </c:pt>
                <c:pt idx="9">
                  <c:v>-4.481497228694808</c:v>
                </c:pt>
                <c:pt idx="10">
                  <c:v>-5.3018086120719339</c:v>
                </c:pt>
                <c:pt idx="11">
                  <c:v>-6.1891458240805104</c:v>
                </c:pt>
                <c:pt idx="12">
                  <c:v>-5.9145446796975527</c:v>
                </c:pt>
                <c:pt idx="13">
                  <c:v>-4.124556477475771</c:v>
                </c:pt>
                <c:pt idx="14">
                  <c:v>-1.9054770317495695</c:v>
                </c:pt>
                <c:pt idx="15">
                  <c:v>1.1661850115089134</c:v>
                </c:pt>
                <c:pt idx="16">
                  <c:v>3.0780929883344132</c:v>
                </c:pt>
                <c:pt idx="17">
                  <c:v>4.4998496335691307</c:v>
                </c:pt>
                <c:pt idx="18">
                  <c:v>4.5263047407323009</c:v>
                </c:pt>
                <c:pt idx="19">
                  <c:v>5.4691851734312236</c:v>
                </c:pt>
                <c:pt idx="20">
                  <c:v>5.9054172555985218</c:v>
                </c:pt>
                <c:pt idx="21">
                  <c:v>6.0725408477582121</c:v>
                </c:pt>
                <c:pt idx="22">
                  <c:v>6.4284976895231605</c:v>
                </c:pt>
                <c:pt idx="23">
                  <c:v>12.119228265120441</c:v>
                </c:pt>
                <c:pt idx="24">
                  <c:v>12.480684274775712</c:v>
                </c:pt>
                <c:pt idx="25">
                  <c:v>13.452051400147734</c:v>
                </c:pt>
                <c:pt idx="26">
                  <c:v>13.98096293559934</c:v>
                </c:pt>
                <c:pt idx="27">
                  <c:v>10.484968179823539</c:v>
                </c:pt>
                <c:pt idx="28">
                  <c:v>8.8795757314679378</c:v>
                </c:pt>
                <c:pt idx="29">
                  <c:v>7.6320085153548156</c:v>
                </c:pt>
                <c:pt idx="30">
                  <c:v>7.5958965366827114</c:v>
                </c:pt>
                <c:pt idx="31">
                  <c:v>7.3219513998688646</c:v>
                </c:pt>
                <c:pt idx="32">
                  <c:v>6.1878201171399416</c:v>
                </c:pt>
                <c:pt idx="33">
                  <c:v>5.2813312514553568</c:v>
                </c:pt>
                <c:pt idx="34">
                  <c:v>5.0971484413123047</c:v>
                </c:pt>
                <c:pt idx="35">
                  <c:v>4.6987407580789675</c:v>
                </c:pt>
                <c:pt idx="36">
                  <c:v>4.391740304143199</c:v>
                </c:pt>
                <c:pt idx="37">
                  <c:v>3.5906333302349047</c:v>
                </c:pt>
                <c:pt idx="38">
                  <c:v>2.3060953161215147</c:v>
                </c:pt>
                <c:pt idx="39">
                  <c:v>1.5183726768287498</c:v>
                </c:pt>
                <c:pt idx="40">
                  <c:v>2.6124753215729823</c:v>
                </c:pt>
                <c:pt idx="41">
                  <c:v>1.2190502223935695</c:v>
                </c:pt>
                <c:pt idx="42">
                  <c:v>1.3178340002084399</c:v>
                </c:pt>
                <c:pt idx="43">
                  <c:v>-0.58129120201582118</c:v>
                </c:pt>
                <c:pt idx="44">
                  <c:v>0.78497693181291961</c:v>
                </c:pt>
                <c:pt idx="45">
                  <c:v>2.2152958722956306</c:v>
                </c:pt>
                <c:pt idx="46">
                  <c:v>0.27605600894171634</c:v>
                </c:pt>
                <c:pt idx="47">
                  <c:v>0.32856948833037691</c:v>
                </c:pt>
                <c:pt idx="48">
                  <c:v>-2.4455766009714219</c:v>
                </c:pt>
                <c:pt idx="49">
                  <c:v>-4.2146206089307743</c:v>
                </c:pt>
                <c:pt idx="50">
                  <c:v>-4.3761025077146298</c:v>
                </c:pt>
                <c:pt idx="51">
                  <c:v>-7.4444949158723457</c:v>
                </c:pt>
                <c:pt idx="52">
                  <c:v>-7.5302636665167899</c:v>
                </c:pt>
                <c:pt idx="53">
                  <c:v>-6.9321694944934116</c:v>
                </c:pt>
                <c:pt idx="54">
                  <c:v>-5.3301215409023772</c:v>
                </c:pt>
                <c:pt idx="55">
                  <c:v>-3.8835506253956709</c:v>
                </c:pt>
                <c:pt idx="56">
                  <c:v>-2.4603439614433897</c:v>
                </c:pt>
                <c:pt idx="57">
                  <c:v>-4.3291751621737369</c:v>
                </c:pt>
                <c:pt idx="58">
                  <c:v>-6.622612181295306</c:v>
                </c:pt>
                <c:pt idx="59">
                  <c:v>-7.7498026576567014</c:v>
                </c:pt>
                <c:pt idx="60">
                  <c:v>-8.8542845705163469</c:v>
                </c:pt>
                <c:pt idx="61">
                  <c:v>-6.8440329938919353</c:v>
                </c:pt>
                <c:pt idx="62">
                  <c:v>-4.4605609382621259</c:v>
                </c:pt>
                <c:pt idx="63">
                  <c:v>-1.1267501670187197</c:v>
                </c:pt>
                <c:pt idx="64">
                  <c:v>1.2977863850742954</c:v>
                </c:pt>
                <c:pt idx="65">
                  <c:v>0.94670738374771357</c:v>
                </c:pt>
                <c:pt idx="66">
                  <c:v>1.1841400841898997</c:v>
                </c:pt>
                <c:pt idx="67">
                  <c:v>-0.518459099552393</c:v>
                </c:pt>
                <c:pt idx="68">
                  <c:v>-0.93706612932396016</c:v>
                </c:pt>
                <c:pt idx="69">
                  <c:v>3.3117437410323802E-2</c:v>
                </c:pt>
                <c:pt idx="70">
                  <c:v>1.298796745183517</c:v>
                </c:pt>
                <c:pt idx="71">
                  <c:v>2.1372680045101511</c:v>
                </c:pt>
                <c:pt idx="72">
                  <c:v>2.8790387829536357</c:v>
                </c:pt>
                <c:pt idx="73">
                  <c:v>4.9878518896627089</c:v>
                </c:pt>
                <c:pt idx="74">
                  <c:v>5.3407110240932809</c:v>
                </c:pt>
                <c:pt idx="75">
                  <c:v>5.6987690035007921</c:v>
                </c:pt>
                <c:pt idx="76">
                  <c:v>6.9375795063168599</c:v>
                </c:pt>
                <c:pt idx="77">
                  <c:v>5.3972835407760655</c:v>
                </c:pt>
                <c:pt idx="78">
                  <c:v>3.4069586761805049</c:v>
                </c:pt>
                <c:pt idx="79">
                  <c:v>3.9736704576984749</c:v>
                </c:pt>
                <c:pt idx="80">
                  <c:v>5.4440054069291977</c:v>
                </c:pt>
                <c:pt idx="81">
                  <c:v>3.0399672053545101</c:v>
                </c:pt>
                <c:pt idx="82">
                  <c:v>7.0110081613175668</c:v>
                </c:pt>
                <c:pt idx="83">
                  <c:v>4.9138888008327664</c:v>
                </c:pt>
                <c:pt idx="84">
                  <c:v>1.4971690146351246</c:v>
                </c:pt>
                <c:pt idx="85">
                  <c:v>4.4981533099067494</c:v>
                </c:pt>
                <c:pt idx="86">
                  <c:v>2.8535756793513167</c:v>
                </c:pt>
                <c:pt idx="87">
                  <c:v>6.5616270637930629</c:v>
                </c:pt>
                <c:pt idx="88">
                  <c:v>5.4851771005184125</c:v>
                </c:pt>
                <c:pt idx="89">
                  <c:v>3.3502010830384732</c:v>
                </c:pt>
                <c:pt idx="90">
                  <c:v>3.0225671997465398</c:v>
                </c:pt>
                <c:pt idx="91">
                  <c:v>-0.26682807499301964</c:v>
                </c:pt>
                <c:pt idx="92">
                  <c:v>2.8444184685515017</c:v>
                </c:pt>
                <c:pt idx="93">
                  <c:v>4.8648818106199698</c:v>
                </c:pt>
                <c:pt idx="94">
                  <c:v>4.8316002888181053</c:v>
                </c:pt>
                <c:pt idx="95">
                  <c:v>4.7795274069928784</c:v>
                </c:pt>
                <c:pt idx="96">
                  <c:v>5.2695258641608511</c:v>
                </c:pt>
                <c:pt idx="97">
                  <c:v>4.4038591129241578</c:v>
                </c:pt>
                <c:pt idx="98">
                  <c:v>4.3524578940413061</c:v>
                </c:pt>
                <c:pt idx="99">
                  <c:v>6.5415251408549091</c:v>
                </c:pt>
                <c:pt idx="100">
                  <c:v>6.8838618499128312</c:v>
                </c:pt>
                <c:pt idx="101">
                  <c:v>8.3763948692002099</c:v>
                </c:pt>
                <c:pt idx="102">
                  <c:v>8.8436346765291329</c:v>
                </c:pt>
                <c:pt idx="103">
                  <c:v>10.86090072252308</c:v>
                </c:pt>
                <c:pt idx="104">
                  <c:v>10.306984373577111</c:v>
                </c:pt>
                <c:pt idx="105">
                  <c:v>11.401284703123649</c:v>
                </c:pt>
                <c:pt idx="106">
                  <c:v>12.269920526061085</c:v>
                </c:pt>
                <c:pt idx="107">
                  <c:v>11.654407243740849</c:v>
                </c:pt>
                <c:pt idx="108">
                  <c:v>9.3007616920152358</c:v>
                </c:pt>
                <c:pt idx="109">
                  <c:v>7.3260527129594077</c:v>
                </c:pt>
                <c:pt idx="110">
                  <c:v>6.3509655643014584</c:v>
                </c:pt>
                <c:pt idx="111">
                  <c:v>5.7902575765898634</c:v>
                </c:pt>
                <c:pt idx="112">
                  <c:v>6.171980833958246</c:v>
                </c:pt>
                <c:pt idx="113">
                  <c:v>5.3529377742234985</c:v>
                </c:pt>
                <c:pt idx="114">
                  <c:v>4.1430091229068156</c:v>
                </c:pt>
                <c:pt idx="115">
                  <c:v>2.6638952901940627</c:v>
                </c:pt>
                <c:pt idx="116">
                  <c:v>3.5481216333772325</c:v>
                </c:pt>
                <c:pt idx="117">
                  <c:v>4.628848481712633</c:v>
                </c:pt>
                <c:pt idx="118">
                  <c:v>7.1980741621310074</c:v>
                </c:pt>
                <c:pt idx="119">
                  <c:v>8.39671334667187</c:v>
                </c:pt>
                <c:pt idx="120">
                  <c:v>6.5729015062473639</c:v>
                </c:pt>
                <c:pt idx="121">
                  <c:v>3.5753370927674499</c:v>
                </c:pt>
                <c:pt idx="122">
                  <c:v>-1.0177650535003746</c:v>
                </c:pt>
                <c:pt idx="123">
                  <c:v>-4.4125064536851832</c:v>
                </c:pt>
                <c:pt idx="124">
                  <c:v>-5.0071203549823746</c:v>
                </c:pt>
                <c:pt idx="125">
                  <c:v>-3.4179540994726532</c:v>
                </c:pt>
                <c:pt idx="126">
                  <c:v>0.86284321558569577</c:v>
                </c:pt>
                <c:pt idx="127">
                  <c:v>3.3237499746774368</c:v>
                </c:pt>
                <c:pt idx="128">
                  <c:v>4.5654982636204045</c:v>
                </c:pt>
                <c:pt idx="129">
                  <c:v>4.3948894593345722</c:v>
                </c:pt>
                <c:pt idx="130">
                  <c:v>0.58412610507168061</c:v>
                </c:pt>
                <c:pt idx="131">
                  <c:v>0.84907384150343379</c:v>
                </c:pt>
                <c:pt idx="132">
                  <c:v>-0.8554802305541731</c:v>
                </c:pt>
                <c:pt idx="133">
                  <c:v>-1.9227153072316039</c:v>
                </c:pt>
                <c:pt idx="134">
                  <c:v>-1.3040612123706774</c:v>
                </c:pt>
                <c:pt idx="135">
                  <c:v>-4.8379003094158097</c:v>
                </c:pt>
                <c:pt idx="136">
                  <c:v>-4.32354802950492</c:v>
                </c:pt>
                <c:pt idx="137">
                  <c:v>-4.1172500412226753</c:v>
                </c:pt>
                <c:pt idx="138">
                  <c:v>-1.403462572444536</c:v>
                </c:pt>
                <c:pt idx="139">
                  <c:v>0.90232812946147156</c:v>
                </c:pt>
                <c:pt idx="140">
                  <c:v>1.3665644541615452</c:v>
                </c:pt>
                <c:pt idx="141">
                  <c:v>1.0192266952542717</c:v>
                </c:pt>
                <c:pt idx="142">
                  <c:v>-6.1615545721416254E-2</c:v>
                </c:pt>
                <c:pt idx="143">
                  <c:v>-0.31676808302831816</c:v>
                </c:pt>
                <c:pt idx="144">
                  <c:v>-0.77164180919895298</c:v>
                </c:pt>
                <c:pt idx="145">
                  <c:v>0.60873586691518877</c:v>
                </c:pt>
                <c:pt idx="146">
                  <c:v>0.24839855630838237</c:v>
                </c:pt>
                <c:pt idx="147">
                  <c:v>-0.96326513525724078</c:v>
                </c:pt>
                <c:pt idx="148">
                  <c:v>-2.0334076940787482</c:v>
                </c:pt>
                <c:pt idx="149">
                  <c:v>-3.1437996734243523</c:v>
                </c:pt>
                <c:pt idx="150">
                  <c:v>-5.2469336974550913</c:v>
                </c:pt>
                <c:pt idx="151">
                  <c:v>-3.4929873095823849</c:v>
                </c:pt>
                <c:pt idx="152">
                  <c:v>-2.0504125963026198</c:v>
                </c:pt>
                <c:pt idx="153">
                  <c:v>-0.39563756805444106</c:v>
                </c:pt>
                <c:pt idx="154">
                  <c:v>0.83603026103686862</c:v>
                </c:pt>
                <c:pt idx="155">
                  <c:v>1.4703068600607772E-2</c:v>
                </c:pt>
                <c:pt idx="156">
                  <c:v>1.3397663520696934</c:v>
                </c:pt>
                <c:pt idx="157">
                  <c:v>1.5552090513262007</c:v>
                </c:pt>
                <c:pt idx="158">
                  <c:v>2.7905797191886794</c:v>
                </c:pt>
                <c:pt idx="159">
                  <c:v>4.0981542231986579</c:v>
                </c:pt>
                <c:pt idx="160">
                  <c:v>2.8027519915174715</c:v>
                </c:pt>
                <c:pt idx="161">
                  <c:v>3.8063632387013602</c:v>
                </c:pt>
                <c:pt idx="162">
                  <c:v>-3.4730677443033708</c:v>
                </c:pt>
                <c:pt idx="163">
                  <c:v>-4.4469262965776135</c:v>
                </c:pt>
                <c:pt idx="164">
                  <c:v>-9.4548723160589372</c:v>
                </c:pt>
                <c:pt idx="165">
                  <c:v>-12.970132355380048</c:v>
                </c:pt>
                <c:pt idx="166">
                  <c:v>-7.9543600172454765</c:v>
                </c:pt>
                <c:pt idx="167">
                  <c:v>-9.1193498217723938</c:v>
                </c:pt>
                <c:pt idx="168">
                  <c:v>-6.1900209008049938</c:v>
                </c:pt>
                <c:pt idx="169">
                  <c:v>-6.0004227077087968</c:v>
                </c:pt>
                <c:pt idx="170">
                  <c:v>-5.7294340733389131</c:v>
                </c:pt>
                <c:pt idx="171">
                  <c:v>-4.4973102074306937</c:v>
                </c:pt>
                <c:pt idx="172">
                  <c:v>-4.2403029169090223</c:v>
                </c:pt>
                <c:pt idx="173">
                  <c:v>-5.139414792727159</c:v>
                </c:pt>
                <c:pt idx="174">
                  <c:v>-2.6774966194859195</c:v>
                </c:pt>
                <c:pt idx="175">
                  <c:v>0.48719610414098558</c:v>
                </c:pt>
                <c:pt idx="176">
                  <c:v>2.4409687249403067</c:v>
                </c:pt>
                <c:pt idx="177">
                  <c:v>4.7054259607793192</c:v>
                </c:pt>
                <c:pt idx="178">
                  <c:v>1.2941184080702328</c:v>
                </c:pt>
                <c:pt idx="179">
                  <c:v>-3.3898134358516852</c:v>
                </c:pt>
              </c:numCache>
            </c:numRef>
          </c:val>
          <c:smooth val="0"/>
          <c:extLst>
            <c:ext xmlns:c16="http://schemas.microsoft.com/office/drawing/2014/chart" uri="{C3380CC4-5D6E-409C-BE32-E72D297353CC}">
              <c16:uniqueId val="{00000000-D0E5-4725-ADAD-02078DC79034}"/>
            </c:ext>
          </c:extLst>
        </c:ser>
        <c:ser>
          <c:idx val="1"/>
          <c:order val="1"/>
          <c:tx>
            <c:v>Kreditinstitutters udlån til erhverv</c:v>
          </c:tx>
          <c:marker>
            <c:symbol val="none"/>
          </c:marker>
          <c:cat>
            <c:numRef>
              <c:f>Kreditvækst!$A$7:$A$546</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Kreditvækst!$F$7:$F$546</c:f>
              <c:numCache>
                <c:formatCode>0.00</c:formatCode>
                <c:ptCount val="180"/>
                <c:pt idx="0">
                  <c:v>#N/A</c:v>
                </c:pt>
                <c:pt idx="1">
                  <c:v>#N/A</c:v>
                </c:pt>
                <c:pt idx="2">
                  <c:v>#N/A</c:v>
                </c:pt>
                <c:pt idx="3">
                  <c:v>#N/A</c:v>
                </c:pt>
                <c:pt idx="4">
                  <c:v>#N/A</c:v>
                </c:pt>
                <c:pt idx="5">
                  <c:v>#N/A</c:v>
                </c:pt>
                <c:pt idx="6">
                  <c:v>#N/A</c:v>
                </c:pt>
                <c:pt idx="7">
                  <c:v>#N/A</c:v>
                </c:pt>
                <c:pt idx="8">
                  <c:v>10.110982098534539</c:v>
                </c:pt>
                <c:pt idx="9">
                  <c:v>8.9422454716548305</c:v>
                </c:pt>
                <c:pt idx="10">
                  <c:v>8.8693195999870689</c:v>
                </c:pt>
                <c:pt idx="11">
                  <c:v>8.1618139768957256</c:v>
                </c:pt>
                <c:pt idx="12">
                  <c:v>8.0551197063614808</c:v>
                </c:pt>
                <c:pt idx="13">
                  <c:v>8.8633579544880483</c:v>
                </c:pt>
                <c:pt idx="14">
                  <c:v>9.5212355024768094</c:v>
                </c:pt>
                <c:pt idx="15">
                  <c:v>13.062246264354327</c:v>
                </c:pt>
                <c:pt idx="16">
                  <c:v>13.110601993165716</c:v>
                </c:pt>
                <c:pt idx="17">
                  <c:v>15.186392336608412</c:v>
                </c:pt>
                <c:pt idx="18">
                  <c:v>16.143545530069446</c:v>
                </c:pt>
                <c:pt idx="19">
                  <c:v>19.128340674597922</c:v>
                </c:pt>
                <c:pt idx="20">
                  <c:v>19.484053284859627</c:v>
                </c:pt>
                <c:pt idx="21">
                  <c:v>17.820149460734669</c:v>
                </c:pt>
                <c:pt idx="22">
                  <c:v>17.752342914364029</c:v>
                </c:pt>
                <c:pt idx="23">
                  <c:v>25.653082646704274</c:v>
                </c:pt>
                <c:pt idx="24">
                  <c:v>28.172218566552544</c:v>
                </c:pt>
                <c:pt idx="25">
                  <c:v>32.15449881463266</c:v>
                </c:pt>
                <c:pt idx="26">
                  <c:v>28.011776797770828</c:v>
                </c:pt>
                <c:pt idx="27">
                  <c:v>21.214784966433985</c:v>
                </c:pt>
                <c:pt idx="28">
                  <c:v>15.77593572704783</c:v>
                </c:pt>
                <c:pt idx="29">
                  <c:v>13.708738496139606</c:v>
                </c:pt>
                <c:pt idx="30">
                  <c:v>15.946085851848579</c:v>
                </c:pt>
                <c:pt idx="31">
                  <c:v>17.449943245944667</c:v>
                </c:pt>
                <c:pt idx="32">
                  <c:v>17.949926382690062</c:v>
                </c:pt>
                <c:pt idx="33">
                  <c:v>15.943168218480942</c:v>
                </c:pt>
                <c:pt idx="34">
                  <c:v>16.81243888417572</c:v>
                </c:pt>
                <c:pt idx="35">
                  <c:v>16.210156256648787</c:v>
                </c:pt>
                <c:pt idx="36">
                  <c:v>16.026243487342718</c:v>
                </c:pt>
                <c:pt idx="37">
                  <c:v>14.941501502325538</c:v>
                </c:pt>
                <c:pt idx="38">
                  <c:v>13.767573874345995</c:v>
                </c:pt>
                <c:pt idx="39">
                  <c:v>11.459178672827864</c:v>
                </c:pt>
                <c:pt idx="40">
                  <c:v>11.736494928060392</c:v>
                </c:pt>
                <c:pt idx="41">
                  <c:v>9.1846708086467324</c:v>
                </c:pt>
                <c:pt idx="42">
                  <c:v>10.274238677978143</c:v>
                </c:pt>
                <c:pt idx="43">
                  <c:v>5.2435006211799084</c:v>
                </c:pt>
                <c:pt idx="44">
                  <c:v>11.189244319021331</c:v>
                </c:pt>
                <c:pt idx="45">
                  <c:v>13.08168145730404</c:v>
                </c:pt>
                <c:pt idx="46">
                  <c:v>8.7711162759727337</c:v>
                </c:pt>
                <c:pt idx="47">
                  <c:v>9.1834359410362119</c:v>
                </c:pt>
                <c:pt idx="48">
                  <c:v>2.0338712802470793</c:v>
                </c:pt>
                <c:pt idx="49">
                  <c:v>-1.2863578598815262</c:v>
                </c:pt>
                <c:pt idx="50">
                  <c:v>-2.5495121679449007</c:v>
                </c:pt>
                <c:pt idx="51">
                  <c:v>-6.9339149362666603</c:v>
                </c:pt>
                <c:pt idx="52">
                  <c:v>-7.7492260217988935</c:v>
                </c:pt>
                <c:pt idx="53">
                  <c:v>-7.2543309744769751</c:v>
                </c:pt>
                <c:pt idx="54">
                  <c:v>-6.6669547060322802</c:v>
                </c:pt>
                <c:pt idx="55">
                  <c:v>-8.2989158956375153</c:v>
                </c:pt>
                <c:pt idx="56">
                  <c:v>-6.5398777258809933</c:v>
                </c:pt>
                <c:pt idx="57">
                  <c:v>-7.1633406454266186</c:v>
                </c:pt>
                <c:pt idx="58">
                  <c:v>-8.1745740507390359</c:v>
                </c:pt>
                <c:pt idx="59">
                  <c:v>-4.9705482639963776</c:v>
                </c:pt>
                <c:pt idx="60">
                  <c:v>-5.3740196037076249</c:v>
                </c:pt>
                <c:pt idx="61">
                  <c:v>-4.2697672262117408</c:v>
                </c:pt>
                <c:pt idx="62">
                  <c:v>-0.8892434828577378</c:v>
                </c:pt>
                <c:pt idx="63">
                  <c:v>1.5024099087467269</c:v>
                </c:pt>
                <c:pt idx="64">
                  <c:v>3.3292248986558581</c:v>
                </c:pt>
                <c:pt idx="65">
                  <c:v>2.9661365643833815</c:v>
                </c:pt>
                <c:pt idx="66">
                  <c:v>3.4757012831745815</c:v>
                </c:pt>
                <c:pt idx="67">
                  <c:v>1.6576452950629594</c:v>
                </c:pt>
                <c:pt idx="68">
                  <c:v>2.0758715981005649</c:v>
                </c:pt>
                <c:pt idx="69">
                  <c:v>3.7720190654329633</c:v>
                </c:pt>
                <c:pt idx="70">
                  <c:v>4.1758385721559099</c:v>
                </c:pt>
                <c:pt idx="71">
                  <c:v>5.5388869883740588</c:v>
                </c:pt>
                <c:pt idx="72">
                  <c:v>5.8681267321566866</c:v>
                </c:pt>
                <c:pt idx="73">
                  <c:v>6.8065018048590664</c:v>
                </c:pt>
                <c:pt idx="74">
                  <c:v>7.7403543114739737</c:v>
                </c:pt>
                <c:pt idx="75">
                  <c:v>8.4568312282780269</c:v>
                </c:pt>
                <c:pt idx="76">
                  <c:v>8.1595761641526821</c:v>
                </c:pt>
                <c:pt idx="77">
                  <c:v>10.680128627751383</c:v>
                </c:pt>
                <c:pt idx="78">
                  <c:v>8.7913215565209804</c:v>
                </c:pt>
                <c:pt idx="79">
                  <c:v>9.1517599624856061</c:v>
                </c:pt>
                <c:pt idx="80">
                  <c:v>6.5523951681715875</c:v>
                </c:pt>
                <c:pt idx="81">
                  <c:v>3.089419925689163</c:v>
                </c:pt>
                <c:pt idx="82">
                  <c:v>6.7373275176287883</c:v>
                </c:pt>
                <c:pt idx="83">
                  <c:v>3.8492382815447979</c:v>
                </c:pt>
                <c:pt idx="84">
                  <c:v>9.2785225777897153</c:v>
                </c:pt>
                <c:pt idx="85">
                  <c:v>8.4877504655499703</c:v>
                </c:pt>
                <c:pt idx="86">
                  <c:v>6.2259602906188816</c:v>
                </c:pt>
                <c:pt idx="87">
                  <c:v>7.9415197471166099</c:v>
                </c:pt>
                <c:pt idx="88">
                  <c:v>4.1693618006366062</c:v>
                </c:pt>
                <c:pt idx="89">
                  <c:v>4.4210542358610327</c:v>
                </c:pt>
                <c:pt idx="90">
                  <c:v>2.4646349880997453</c:v>
                </c:pt>
                <c:pt idx="91">
                  <c:v>2.2730198994382222</c:v>
                </c:pt>
                <c:pt idx="92">
                  <c:v>4.2023826021373667</c:v>
                </c:pt>
                <c:pt idx="93">
                  <c:v>5.220284755533755</c:v>
                </c:pt>
                <c:pt idx="94">
                  <c:v>5.3308542667718672</c:v>
                </c:pt>
                <c:pt idx="95">
                  <c:v>6.0695066202781867</c:v>
                </c:pt>
                <c:pt idx="96">
                  <c:v>6.3520896438571617</c:v>
                </c:pt>
                <c:pt idx="97">
                  <c:v>6.4681904483175234</c:v>
                </c:pt>
                <c:pt idx="98">
                  <c:v>7.3474789822496112</c:v>
                </c:pt>
                <c:pt idx="99">
                  <c:v>8.2655843449430222</c:v>
                </c:pt>
                <c:pt idx="100">
                  <c:v>8.1994044102917218</c:v>
                </c:pt>
                <c:pt idx="101">
                  <c:v>9.7186609221647799</c:v>
                </c:pt>
                <c:pt idx="102">
                  <c:v>10.275744335360093</c:v>
                </c:pt>
                <c:pt idx="103">
                  <c:v>13.589287161167384</c:v>
                </c:pt>
                <c:pt idx="104">
                  <c:v>12.832669203853975</c:v>
                </c:pt>
                <c:pt idx="105">
                  <c:v>15.083982598962775</c:v>
                </c:pt>
                <c:pt idx="106">
                  <c:v>16.323396989893936</c:v>
                </c:pt>
                <c:pt idx="107">
                  <c:v>15.658242060982808</c:v>
                </c:pt>
                <c:pt idx="108">
                  <c:v>16.986499278602473</c:v>
                </c:pt>
                <c:pt idx="109">
                  <c:v>15.541289774982904</c:v>
                </c:pt>
                <c:pt idx="110">
                  <c:v>15.280831176967723</c:v>
                </c:pt>
                <c:pt idx="111">
                  <c:v>16.552619133430603</c:v>
                </c:pt>
                <c:pt idx="112">
                  <c:v>14.991265623049731</c:v>
                </c:pt>
                <c:pt idx="113">
                  <c:v>14.403082267405253</c:v>
                </c:pt>
                <c:pt idx="114">
                  <c:v>12.72159296675679</c:v>
                </c:pt>
                <c:pt idx="115">
                  <c:v>10.815063143961346</c:v>
                </c:pt>
                <c:pt idx="116">
                  <c:v>5.7218519718585714</c:v>
                </c:pt>
                <c:pt idx="117">
                  <c:v>1.6694799033550867</c:v>
                </c:pt>
                <c:pt idx="118">
                  <c:v>-1.0149820079723981</c:v>
                </c:pt>
                <c:pt idx="119">
                  <c:v>-3.9812439191635907</c:v>
                </c:pt>
                <c:pt idx="120">
                  <c:v>-1.3125583091996296</c:v>
                </c:pt>
                <c:pt idx="121">
                  <c:v>-2.393654872510087E-2</c:v>
                </c:pt>
                <c:pt idx="122">
                  <c:v>0.25405889559362294</c:v>
                </c:pt>
                <c:pt idx="123">
                  <c:v>-0.52901174763975156</c:v>
                </c:pt>
                <c:pt idx="124">
                  <c:v>-1.5111280395670779</c:v>
                </c:pt>
                <c:pt idx="125">
                  <c:v>-3.4495570715172286</c:v>
                </c:pt>
                <c:pt idx="126">
                  <c:v>-2.3392787119333014</c:v>
                </c:pt>
                <c:pt idx="127">
                  <c:v>-3.3224515346267691</c:v>
                </c:pt>
                <c:pt idx="128">
                  <c:v>-2.4954588695664026</c:v>
                </c:pt>
                <c:pt idx="129">
                  <c:v>-0.90722071426292406</c:v>
                </c:pt>
                <c:pt idx="130">
                  <c:v>-2.3144537748315153</c:v>
                </c:pt>
                <c:pt idx="131">
                  <c:v>-2.5034210365665777</c:v>
                </c:pt>
                <c:pt idx="132">
                  <c:v>-3.1083795311987572</c:v>
                </c:pt>
                <c:pt idx="133">
                  <c:v>-3.3221867127825599</c:v>
                </c:pt>
                <c:pt idx="134">
                  <c:v>-1.0660453752160071</c:v>
                </c:pt>
                <c:pt idx="135">
                  <c:v>-0.22167271449501369</c:v>
                </c:pt>
                <c:pt idx="136">
                  <c:v>1.4568066260697954</c:v>
                </c:pt>
                <c:pt idx="137">
                  <c:v>0.73590203112230412</c:v>
                </c:pt>
                <c:pt idx="138">
                  <c:v>0.57140933105908065</c:v>
                </c:pt>
                <c:pt idx="139">
                  <c:v>1.5047957548044666</c:v>
                </c:pt>
                <c:pt idx="140">
                  <c:v>0.53445332130233059</c:v>
                </c:pt>
                <c:pt idx="141">
                  <c:v>1.4817535899178669</c:v>
                </c:pt>
                <c:pt idx="142">
                  <c:v>1.0042760845307308</c:v>
                </c:pt>
                <c:pt idx="143">
                  <c:v>0.44918793777399824</c:v>
                </c:pt>
                <c:pt idx="144">
                  <c:v>1.5436507136225908</c:v>
                </c:pt>
                <c:pt idx="145">
                  <c:v>2.1233727494670118</c:v>
                </c:pt>
                <c:pt idx="146">
                  <c:v>2.4499050866791716</c:v>
                </c:pt>
                <c:pt idx="147">
                  <c:v>3.4099103438187228</c:v>
                </c:pt>
                <c:pt idx="148">
                  <c:v>4.8496762031249085</c:v>
                </c:pt>
                <c:pt idx="149">
                  <c:v>4.2985855289317865</c:v>
                </c:pt>
                <c:pt idx="150">
                  <c:v>4.3270861957133366</c:v>
                </c:pt>
                <c:pt idx="151">
                  <c:v>2.4069440882704907</c:v>
                </c:pt>
                <c:pt idx="152">
                  <c:v>1.6129786936273094</c:v>
                </c:pt>
                <c:pt idx="153">
                  <c:v>2.7332849630247402</c:v>
                </c:pt>
                <c:pt idx="154">
                  <c:v>3.175761116484499</c:v>
                </c:pt>
                <c:pt idx="155">
                  <c:v>5.2469294705102421</c:v>
                </c:pt>
                <c:pt idx="156">
                  <c:v>4.8127929651707646</c:v>
                </c:pt>
                <c:pt idx="157">
                  <c:v>3.1969686832625577</c:v>
                </c:pt>
                <c:pt idx="158">
                  <c:v>3.8390981101475763</c:v>
                </c:pt>
                <c:pt idx="159">
                  <c:v>4.2154882328333976</c:v>
                </c:pt>
                <c:pt idx="160">
                  <c:v>3.5580635257244975</c:v>
                </c:pt>
                <c:pt idx="161">
                  <c:v>2.4624767217013677</c:v>
                </c:pt>
                <c:pt idx="162">
                  <c:v>1.7014001303899962</c:v>
                </c:pt>
                <c:pt idx="163">
                  <c:v>1.5257134491739821</c:v>
                </c:pt>
                <c:pt idx="164">
                  <c:v>0.98653124618317545</c:v>
                </c:pt>
                <c:pt idx="165">
                  <c:v>3.0207362524119485</c:v>
                </c:pt>
                <c:pt idx="166">
                  <c:v>5.0872232316401478</c:v>
                </c:pt>
                <c:pt idx="167">
                  <c:v>7.2620090737102183</c:v>
                </c:pt>
                <c:pt idx="168">
                  <c:v>10.417610802591359</c:v>
                </c:pt>
                <c:pt idx="169">
                  <c:v>11.495410448372345</c:v>
                </c:pt>
                <c:pt idx="170">
                  <c:v>11.588657848220919</c:v>
                </c:pt>
                <c:pt idx="171">
                  <c:v>9.1347194032689103</c:v>
                </c:pt>
                <c:pt idx="172">
                  <c:v>7.6170479056927309</c:v>
                </c:pt>
                <c:pt idx="173">
                  <c:v>6.5334913501095215</c:v>
                </c:pt>
                <c:pt idx="174">
                  <c:v>4.1662372186335617</c:v>
                </c:pt>
                <c:pt idx="175">
                  <c:v>4.1493067762744307</c:v>
                </c:pt>
                <c:pt idx="176">
                  <c:v>2.8774886163073665</c:v>
                </c:pt>
                <c:pt idx="177">
                  <c:v>3.4771702013329131</c:v>
                </c:pt>
                <c:pt idx="178">
                  <c:v>3.808207806453745</c:v>
                </c:pt>
                <c:pt idx="179">
                  <c:v>5.731822679388543</c:v>
                </c:pt>
              </c:numCache>
            </c:numRef>
          </c:val>
          <c:smooth val="0"/>
          <c:extLst>
            <c:ext xmlns:c16="http://schemas.microsoft.com/office/drawing/2014/chart" uri="{C3380CC4-5D6E-409C-BE32-E72D297353CC}">
              <c16:uniqueId val="{00000001-D0E5-4725-ADAD-02078DC79034}"/>
            </c:ext>
          </c:extLst>
        </c:ser>
        <c:ser>
          <c:idx val="2"/>
          <c:order val="2"/>
          <c:tx>
            <c:v>Kreditinstitutters udlån til husholdninger</c:v>
          </c:tx>
          <c:marker>
            <c:symbol val="none"/>
          </c:marker>
          <c:cat>
            <c:numRef>
              <c:f>Kreditvækst!$A$7:$A$546</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Kreditvækst!$G$7:$G$546</c:f>
              <c:numCache>
                <c:formatCode>0.00</c:formatCode>
                <c:ptCount val="180"/>
                <c:pt idx="0">
                  <c:v>#N/A</c:v>
                </c:pt>
                <c:pt idx="1">
                  <c:v>#N/A</c:v>
                </c:pt>
                <c:pt idx="2">
                  <c:v>#N/A</c:v>
                </c:pt>
                <c:pt idx="3">
                  <c:v>#N/A</c:v>
                </c:pt>
                <c:pt idx="4">
                  <c:v>#N/A</c:v>
                </c:pt>
                <c:pt idx="5">
                  <c:v>#N/A</c:v>
                </c:pt>
                <c:pt idx="6">
                  <c:v>#N/A</c:v>
                </c:pt>
                <c:pt idx="7">
                  <c:v>#N/A</c:v>
                </c:pt>
                <c:pt idx="8">
                  <c:v>6.9129021795858892</c:v>
                </c:pt>
                <c:pt idx="9">
                  <c:v>6.5233594759938285</c:v>
                </c:pt>
                <c:pt idx="10">
                  <c:v>6.4151836863824085</c:v>
                </c:pt>
                <c:pt idx="11">
                  <c:v>5.9214352034042905</c:v>
                </c:pt>
                <c:pt idx="12">
                  <c:v>6.4187160638696561</c:v>
                </c:pt>
                <c:pt idx="13">
                  <c:v>7.7773853993129638</c:v>
                </c:pt>
                <c:pt idx="14">
                  <c:v>8.7176860804926157</c:v>
                </c:pt>
                <c:pt idx="15">
                  <c:v>10.748396392273584</c:v>
                </c:pt>
                <c:pt idx="16">
                  <c:v>13.514654794112179</c:v>
                </c:pt>
                <c:pt idx="17">
                  <c:v>14.350274473410884</c:v>
                </c:pt>
                <c:pt idx="18">
                  <c:v>15.133867279424983</c:v>
                </c:pt>
                <c:pt idx="19">
                  <c:v>14.305232718343852</c:v>
                </c:pt>
                <c:pt idx="20">
                  <c:v>13.596011500475669</c:v>
                </c:pt>
                <c:pt idx="21">
                  <c:v>14.092338784060399</c:v>
                </c:pt>
                <c:pt idx="22">
                  <c:v>13.778205706067936</c:v>
                </c:pt>
                <c:pt idx="23">
                  <c:v>19.258282452935639</c:v>
                </c:pt>
                <c:pt idx="24">
                  <c:v>19.814799414924899</c:v>
                </c:pt>
                <c:pt idx="25">
                  <c:v>20.208882120259798</c:v>
                </c:pt>
                <c:pt idx="26">
                  <c:v>22.862722026630912</c:v>
                </c:pt>
                <c:pt idx="27">
                  <c:v>18.716131130688108</c:v>
                </c:pt>
                <c:pt idx="28">
                  <c:v>15.796389632303098</c:v>
                </c:pt>
                <c:pt idx="29">
                  <c:v>12.845021024983572</c:v>
                </c:pt>
                <c:pt idx="30">
                  <c:v>10.247474474079411</c:v>
                </c:pt>
                <c:pt idx="31">
                  <c:v>8.9365814053132588</c:v>
                </c:pt>
                <c:pt idx="32">
                  <c:v>8.4692560582534817</c:v>
                </c:pt>
                <c:pt idx="33">
                  <c:v>6.8261835487253508</c:v>
                </c:pt>
                <c:pt idx="34">
                  <c:v>5.7232189419993418</c:v>
                </c:pt>
                <c:pt idx="35">
                  <c:v>3.79614520287479</c:v>
                </c:pt>
                <c:pt idx="36">
                  <c:v>3.0466101686634106</c:v>
                </c:pt>
                <c:pt idx="37">
                  <c:v>3.3152892967950987</c:v>
                </c:pt>
                <c:pt idx="38">
                  <c:v>2.2911203269842417</c:v>
                </c:pt>
                <c:pt idx="39">
                  <c:v>2.7139085755177206</c:v>
                </c:pt>
                <c:pt idx="40">
                  <c:v>3.8370447443802691</c:v>
                </c:pt>
                <c:pt idx="41">
                  <c:v>3.0943634527453412</c:v>
                </c:pt>
                <c:pt idx="42">
                  <c:v>2.2091030870061479</c:v>
                </c:pt>
                <c:pt idx="43">
                  <c:v>2.7488480136825588</c:v>
                </c:pt>
                <c:pt idx="44">
                  <c:v>-0.35774017315268747</c:v>
                </c:pt>
                <c:pt idx="45">
                  <c:v>9.0754562668382555E-2</c:v>
                </c:pt>
                <c:pt idx="46">
                  <c:v>-4.380448549012872E-2</c:v>
                </c:pt>
                <c:pt idx="47">
                  <c:v>-0.6196477319845628</c:v>
                </c:pt>
                <c:pt idx="48">
                  <c:v>0.42542699875183221</c:v>
                </c:pt>
                <c:pt idx="49">
                  <c:v>-0.40654200131244878</c:v>
                </c:pt>
                <c:pt idx="50">
                  <c:v>2.1502273391371673E-3</c:v>
                </c:pt>
                <c:pt idx="51">
                  <c:v>-0.59998402326641997</c:v>
                </c:pt>
                <c:pt idx="52">
                  <c:v>-1.80325652184119</c:v>
                </c:pt>
                <c:pt idx="53">
                  <c:v>-1.9894015353707273</c:v>
                </c:pt>
                <c:pt idx="54">
                  <c:v>-0.85934290546504366</c:v>
                </c:pt>
                <c:pt idx="55">
                  <c:v>1.9524722270951367</c:v>
                </c:pt>
                <c:pt idx="56">
                  <c:v>5.4155517725575475</c:v>
                </c:pt>
                <c:pt idx="57">
                  <c:v>6.0657299250502561</c:v>
                </c:pt>
                <c:pt idx="58">
                  <c:v>5.0838385945170872</c:v>
                </c:pt>
                <c:pt idx="59">
                  <c:v>2.2396741384348884</c:v>
                </c:pt>
                <c:pt idx="60">
                  <c:v>1.2187580945135945</c:v>
                </c:pt>
                <c:pt idx="61">
                  <c:v>2.0324005979480031</c:v>
                </c:pt>
                <c:pt idx="62">
                  <c:v>2.5627350223141665</c:v>
                </c:pt>
                <c:pt idx="63">
                  <c:v>4.7099525298258893</c:v>
                </c:pt>
                <c:pt idx="64">
                  <c:v>5.9159846602118149</c:v>
                </c:pt>
                <c:pt idx="65">
                  <c:v>6.3434660516893837</c:v>
                </c:pt>
                <c:pt idx="66">
                  <c:v>7.553208505540443</c:v>
                </c:pt>
                <c:pt idx="67">
                  <c:v>6.8868363503927776</c:v>
                </c:pt>
                <c:pt idx="68">
                  <c:v>6.7800747662213778</c:v>
                </c:pt>
                <c:pt idx="69">
                  <c:v>7.4964670184896498</c:v>
                </c:pt>
                <c:pt idx="70">
                  <c:v>8.5979697784394293</c:v>
                </c:pt>
                <c:pt idx="71">
                  <c:v>9.1582730653551927</c:v>
                </c:pt>
                <c:pt idx="72">
                  <c:v>10.492999946144899</c:v>
                </c:pt>
                <c:pt idx="73">
                  <c:v>11.278329513031959</c:v>
                </c:pt>
                <c:pt idx="74">
                  <c:v>11.153279929804661</c:v>
                </c:pt>
                <c:pt idx="75">
                  <c:v>10.325959460428358</c:v>
                </c:pt>
                <c:pt idx="76">
                  <c:v>10.112656390718877</c:v>
                </c:pt>
                <c:pt idx="77">
                  <c:v>8.6312620677441387</c:v>
                </c:pt>
                <c:pt idx="78">
                  <c:v>7.5297338898945076</c:v>
                </c:pt>
                <c:pt idx="79">
                  <c:v>6.7697868505119496</c:v>
                </c:pt>
                <c:pt idx="80">
                  <c:v>6.7114954800989501</c:v>
                </c:pt>
                <c:pt idx="81">
                  <c:v>6.4633681916482111</c:v>
                </c:pt>
                <c:pt idx="82">
                  <c:v>6.191112963821821</c:v>
                </c:pt>
                <c:pt idx="83">
                  <c:v>7.2212324471584211</c:v>
                </c:pt>
                <c:pt idx="84">
                  <c:v>6.1587880972092224</c:v>
                </c:pt>
                <c:pt idx="85">
                  <c:v>6.4704655714547865</c:v>
                </c:pt>
                <c:pt idx="86">
                  <c:v>6.8414476575503702</c:v>
                </c:pt>
                <c:pt idx="87">
                  <c:v>8.4212235287532735</c:v>
                </c:pt>
                <c:pt idx="88">
                  <c:v>7.8730522292510985</c:v>
                </c:pt>
                <c:pt idx="89">
                  <c:v>7.8388535626559674</c:v>
                </c:pt>
                <c:pt idx="90">
                  <c:v>9.1066031085996322</c:v>
                </c:pt>
                <c:pt idx="91">
                  <c:v>6.8418799983815726</c:v>
                </c:pt>
                <c:pt idx="92">
                  <c:v>7.9505398936978944</c:v>
                </c:pt>
                <c:pt idx="93">
                  <c:v>7.9746564266837794</c:v>
                </c:pt>
                <c:pt idx="94">
                  <c:v>6.9776925722088601</c:v>
                </c:pt>
                <c:pt idx="95">
                  <c:v>8.0712337669172065</c:v>
                </c:pt>
                <c:pt idx="96">
                  <c:v>7.9393047778764991</c:v>
                </c:pt>
                <c:pt idx="97">
                  <c:v>8.8407875960131665</c:v>
                </c:pt>
                <c:pt idx="98">
                  <c:v>8.5222276852012548</c:v>
                </c:pt>
                <c:pt idx="99">
                  <c:v>8.8924726590220224</c:v>
                </c:pt>
                <c:pt idx="100">
                  <c:v>10.232213257665524</c:v>
                </c:pt>
                <c:pt idx="101">
                  <c:v>11.267204281582121</c:v>
                </c:pt>
                <c:pt idx="102">
                  <c:v>13.264732851489015</c:v>
                </c:pt>
                <c:pt idx="103">
                  <c:v>14.264159238858909</c:v>
                </c:pt>
                <c:pt idx="104">
                  <c:v>14.502084248750169</c:v>
                </c:pt>
                <c:pt idx="105">
                  <c:v>14.203460992739171</c:v>
                </c:pt>
                <c:pt idx="106">
                  <c:v>13.616073190801913</c:v>
                </c:pt>
                <c:pt idx="107">
                  <c:v>13.178360024530944</c:v>
                </c:pt>
                <c:pt idx="108">
                  <c:v>12.053189182170598</c:v>
                </c:pt>
                <c:pt idx="109">
                  <c:v>11.462983627491852</c:v>
                </c:pt>
                <c:pt idx="110">
                  <c:v>11.20404251542897</c:v>
                </c:pt>
                <c:pt idx="111">
                  <c:v>11.156565751807346</c:v>
                </c:pt>
                <c:pt idx="112">
                  <c:v>10.288466620267766</c:v>
                </c:pt>
                <c:pt idx="113">
                  <c:v>9.4490596972159899</c:v>
                </c:pt>
                <c:pt idx="114">
                  <c:v>8.3953179696692803</c:v>
                </c:pt>
                <c:pt idx="115">
                  <c:v>5.3609479332656473</c:v>
                </c:pt>
                <c:pt idx="116">
                  <c:v>4.5037674656338345</c:v>
                </c:pt>
                <c:pt idx="117">
                  <c:v>2.9206908636134843</c:v>
                </c:pt>
                <c:pt idx="118">
                  <c:v>1.9823193941089556</c:v>
                </c:pt>
                <c:pt idx="119">
                  <c:v>2.9798600895895033</c:v>
                </c:pt>
                <c:pt idx="120">
                  <c:v>2.3870997110419623</c:v>
                </c:pt>
                <c:pt idx="121">
                  <c:v>2.4256310772138967</c:v>
                </c:pt>
                <c:pt idx="122">
                  <c:v>2.4233846542565107</c:v>
                </c:pt>
                <c:pt idx="123">
                  <c:v>1.6393229177414925</c:v>
                </c:pt>
                <c:pt idx="124">
                  <c:v>1.3036387450849451</c:v>
                </c:pt>
                <c:pt idx="125">
                  <c:v>0.93627573081964677</c:v>
                </c:pt>
                <c:pt idx="126">
                  <c:v>0.54885197956755505</c:v>
                </c:pt>
                <c:pt idx="127">
                  <c:v>0.8788343520476305</c:v>
                </c:pt>
                <c:pt idx="128">
                  <c:v>1.0748083613838499</c:v>
                </c:pt>
                <c:pt idx="129">
                  <c:v>1.2318679817476363</c:v>
                </c:pt>
                <c:pt idx="130">
                  <c:v>1.0216124243291214</c:v>
                </c:pt>
                <c:pt idx="131">
                  <c:v>0.54123165028807652</c:v>
                </c:pt>
                <c:pt idx="132">
                  <c:v>0.45268736406685051</c:v>
                </c:pt>
                <c:pt idx="133">
                  <c:v>0.19794732284921235</c:v>
                </c:pt>
                <c:pt idx="134">
                  <c:v>0.18834163694856354</c:v>
                </c:pt>
                <c:pt idx="135">
                  <c:v>0.15189983310133215</c:v>
                </c:pt>
                <c:pt idx="136">
                  <c:v>-0.41786765457086927</c:v>
                </c:pt>
                <c:pt idx="137">
                  <c:v>-0.61143673721059111</c:v>
                </c:pt>
                <c:pt idx="138">
                  <c:v>-0.35704516902346217</c:v>
                </c:pt>
                <c:pt idx="139">
                  <c:v>-0.12241999549412741</c:v>
                </c:pt>
                <c:pt idx="140">
                  <c:v>0.34398130334762911</c:v>
                </c:pt>
                <c:pt idx="141">
                  <c:v>0.86930473497210947</c:v>
                </c:pt>
                <c:pt idx="142">
                  <c:v>0.99194688995933866</c:v>
                </c:pt>
                <c:pt idx="143">
                  <c:v>0.71697611053156418</c:v>
                </c:pt>
                <c:pt idx="144">
                  <c:v>0.75023338633308789</c:v>
                </c:pt>
                <c:pt idx="145">
                  <c:v>0.60213790063130546</c:v>
                </c:pt>
                <c:pt idx="146">
                  <c:v>0.80681822543251513</c:v>
                </c:pt>
                <c:pt idx="147">
                  <c:v>0.80159927039418211</c:v>
                </c:pt>
                <c:pt idx="148">
                  <c:v>0.98860285615420818</c:v>
                </c:pt>
                <c:pt idx="149">
                  <c:v>1.0254015096754054</c:v>
                </c:pt>
                <c:pt idx="150">
                  <c:v>0.82338823146808071</c:v>
                </c:pt>
                <c:pt idx="151">
                  <c:v>0.84205645977439847</c:v>
                </c:pt>
                <c:pt idx="152">
                  <c:v>1.0940081814383884</c:v>
                </c:pt>
                <c:pt idx="153">
                  <c:v>1.2430578067280429</c:v>
                </c:pt>
                <c:pt idx="154">
                  <c:v>1.1497768534888486</c:v>
                </c:pt>
                <c:pt idx="155">
                  <c:v>1.211365687332866</c:v>
                </c:pt>
                <c:pt idx="156">
                  <c:v>0.94619055327143098</c:v>
                </c:pt>
                <c:pt idx="157">
                  <c:v>0.99342342204213896</c:v>
                </c:pt>
                <c:pt idx="158">
                  <c:v>1.3840829800858767</c:v>
                </c:pt>
                <c:pt idx="159">
                  <c:v>1.5127146331814112</c:v>
                </c:pt>
                <c:pt idx="160">
                  <c:v>1.6754344667320176</c:v>
                </c:pt>
                <c:pt idx="161">
                  <c:v>1.2317768932354367</c:v>
                </c:pt>
                <c:pt idx="162">
                  <c:v>1.2203539013865283</c:v>
                </c:pt>
                <c:pt idx="163">
                  <c:v>1.3627837619885286</c:v>
                </c:pt>
                <c:pt idx="164">
                  <c:v>1.8067536178179244</c:v>
                </c:pt>
                <c:pt idx="165">
                  <c:v>2.3958365494399114</c:v>
                </c:pt>
                <c:pt idx="166">
                  <c:v>2.5213347643111339</c:v>
                </c:pt>
                <c:pt idx="167">
                  <c:v>2.5946575289686802</c:v>
                </c:pt>
                <c:pt idx="168">
                  <c:v>2.68502395333301</c:v>
                </c:pt>
                <c:pt idx="169">
                  <c:v>2.1042150403074222</c:v>
                </c:pt>
                <c:pt idx="170">
                  <c:v>1.0722840674018741</c:v>
                </c:pt>
                <c:pt idx="171">
                  <c:v>-0.51174663125109765</c:v>
                </c:pt>
                <c:pt idx="172">
                  <c:v>-1.6619061684212344</c:v>
                </c:pt>
                <c:pt idx="173">
                  <c:v>-1.7950518821061801</c:v>
                </c:pt>
                <c:pt idx="174">
                  <c:v>-1.7587498877871366</c:v>
                </c:pt>
                <c:pt idx="175">
                  <c:v>-0.51956126263735802</c:v>
                </c:pt>
                <c:pt idx="176">
                  <c:v>-0.73114269225450501</c:v>
                </c:pt>
                <c:pt idx="177">
                  <c:v>-0.44885542858086325</c:v>
                </c:pt>
                <c:pt idx="178">
                  <c:v>7.6053562388889162E-2</c:v>
                </c:pt>
                <c:pt idx="179">
                  <c:v>0.47039680609779477</c:v>
                </c:pt>
              </c:numCache>
            </c:numRef>
          </c:val>
          <c:smooth val="0"/>
          <c:extLst>
            <c:ext xmlns:c16="http://schemas.microsoft.com/office/drawing/2014/chart" uri="{C3380CC4-5D6E-409C-BE32-E72D297353CC}">
              <c16:uniqueId val="{00000002-D0E5-4725-ADAD-02078DC79034}"/>
            </c:ext>
          </c:extLst>
        </c:ser>
        <c:dLbls>
          <c:showLegendKey val="0"/>
          <c:showVal val="0"/>
          <c:showCatName val="0"/>
          <c:showSerName val="0"/>
          <c:showPercent val="0"/>
          <c:showBubbleSize val="0"/>
        </c:dLbls>
        <c:smooth val="0"/>
        <c:axId val="701363328"/>
        <c:axId val="701364864"/>
      </c:lineChart>
      <c:dateAx>
        <c:axId val="701363328"/>
        <c:scaling>
          <c:orientation val="minMax"/>
          <c:max val="45777"/>
          <c:min val="29221"/>
        </c:scaling>
        <c:delete val="0"/>
        <c:axPos val="b"/>
        <c:numFmt formatCode="yyyy" sourceLinked="0"/>
        <c:majorTickMark val="out"/>
        <c:minorTickMark val="out"/>
        <c:tickLblPos val="nextTo"/>
        <c:crossAx val="701364864"/>
        <c:crossesAt val="-50"/>
        <c:auto val="1"/>
        <c:lblOffset val="100"/>
        <c:baseTimeUnit val="months"/>
        <c:majorUnit val="36"/>
        <c:majorTimeUnit val="months"/>
        <c:minorUnit val="12"/>
        <c:minorTimeUnit val="months"/>
      </c:dateAx>
      <c:valAx>
        <c:axId val="701364864"/>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1363328"/>
        <c:crosses val="autoZero"/>
        <c:crossBetween val="between"/>
      </c:valAx>
    </c:plotArea>
    <c:legend>
      <c:legendPos val="r"/>
      <c:layout>
        <c:manualLayout>
          <c:xMode val="edge"/>
          <c:yMode val="edge"/>
          <c:x val="8.0734663935509471E-4"/>
          <c:y val="0.93474353682012623"/>
          <c:w val="0.76446727236018575"/>
          <c:h val="6.5256463179873742E-2"/>
        </c:manualLayout>
      </c:layout>
      <c:overlay val="0"/>
    </c:legend>
    <c:plotVisOnly val="1"/>
    <c:dispBlanksAs val="span"/>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33085159567572E-2"/>
          <c:y val="5.6966383905186775E-2"/>
          <c:w val="0.90212410553851741"/>
          <c:h val="0.82311759219952352"/>
        </c:manualLayout>
      </c:layout>
      <c:barChart>
        <c:barDir val="col"/>
        <c:grouping val="clustered"/>
        <c:varyColors val="0"/>
        <c:ser>
          <c:idx val="0"/>
          <c:order val="2"/>
          <c:tx>
            <c:v>Udlånsgab (højre akse)</c:v>
          </c:tx>
          <c:spPr>
            <a:ln w="19050">
              <a:solidFill>
                <a:schemeClr val="accent1"/>
              </a:solidFill>
            </a:ln>
          </c:spPr>
          <c:invertIfNegative val="0"/>
          <c:cat>
            <c:numRef>
              <c:f>Udlånsgab!$A$7:$A$226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Udlånsgab!$F$7:$F$226</c:f>
              <c:numCache>
                <c:formatCode>0.00</c:formatCode>
                <c:ptCount val="220"/>
                <c:pt idx="0">
                  <c:v>2.6744610174649921</c:v>
                </c:pt>
                <c:pt idx="1">
                  <c:v>1.7908705203664965</c:v>
                </c:pt>
                <c:pt idx="2">
                  <c:v>1.1452105289346406</c:v>
                </c:pt>
                <c:pt idx="3">
                  <c:v>0.41416808573865183</c:v>
                </c:pt>
                <c:pt idx="4">
                  <c:v>0.23524386055855473</c:v>
                </c:pt>
                <c:pt idx="5">
                  <c:v>0.45486590427432816</c:v>
                </c:pt>
                <c:pt idx="6">
                  <c:v>-0.68177000177561808</c:v>
                </c:pt>
                <c:pt idx="7">
                  <c:v>-1.9900167201184331</c:v>
                </c:pt>
                <c:pt idx="8">
                  <c:v>-2.0157208143211278</c:v>
                </c:pt>
                <c:pt idx="9">
                  <c:v>-2.2185996257612288</c:v>
                </c:pt>
                <c:pt idx="10">
                  <c:v>-2.2840316221296462</c:v>
                </c:pt>
                <c:pt idx="11">
                  <c:v>-2.0955613490231428</c:v>
                </c:pt>
                <c:pt idx="12">
                  <c:v>-1.8091351877340429</c:v>
                </c:pt>
                <c:pt idx="13">
                  <c:v>-1.1295842320332952</c:v>
                </c:pt>
                <c:pt idx="14">
                  <c:v>0.55344249036812698</c:v>
                </c:pt>
                <c:pt idx="15">
                  <c:v>0.76236221952305527</c:v>
                </c:pt>
                <c:pt idx="16">
                  <c:v>1.4956530114797886</c:v>
                </c:pt>
                <c:pt idx="17">
                  <c:v>1.4666866147431108</c:v>
                </c:pt>
                <c:pt idx="18">
                  <c:v>1.5848919156572805</c:v>
                </c:pt>
                <c:pt idx="19">
                  <c:v>1.6465633877282073</c:v>
                </c:pt>
                <c:pt idx="20">
                  <c:v>1.3071838332547543</c:v>
                </c:pt>
                <c:pt idx="21">
                  <c:v>1.1185361483731953</c:v>
                </c:pt>
                <c:pt idx="22">
                  <c:v>0.63986830143669238</c:v>
                </c:pt>
                <c:pt idx="23">
                  <c:v>-0.64367171475312546</c:v>
                </c:pt>
                <c:pt idx="24">
                  <c:v>-2.3975183452303384</c:v>
                </c:pt>
                <c:pt idx="25">
                  <c:v>-4.6491496005550488</c:v>
                </c:pt>
                <c:pt idx="26">
                  <c:v>-5.0132980902944553</c:v>
                </c:pt>
                <c:pt idx="27">
                  <c:v>-5.1652703070019896</c:v>
                </c:pt>
                <c:pt idx="28">
                  <c:v>-4.4565366045124648</c:v>
                </c:pt>
                <c:pt idx="29">
                  <c:v>-3.5877714720289475</c:v>
                </c:pt>
                <c:pt idx="30">
                  <c:v>-4.9560211299750847</c:v>
                </c:pt>
                <c:pt idx="31">
                  <c:v>-5.6793015612112185</c:v>
                </c:pt>
                <c:pt idx="32">
                  <c:v>-6.0542482701684861</c:v>
                </c:pt>
                <c:pt idx="33">
                  <c:v>-6.6216224105841377</c:v>
                </c:pt>
                <c:pt idx="34">
                  <c:v>-6.4136432126779255</c:v>
                </c:pt>
                <c:pt idx="35">
                  <c:v>-5.9941448082500699</c:v>
                </c:pt>
                <c:pt idx="36">
                  <c:v>-6.0186952824452362</c:v>
                </c:pt>
                <c:pt idx="37">
                  <c:v>-5.7068908286322539</c:v>
                </c:pt>
                <c:pt idx="38">
                  <c:v>-5.1034910767739348</c:v>
                </c:pt>
                <c:pt idx="39">
                  <c:v>-5.5553085968193159</c:v>
                </c:pt>
                <c:pt idx="40">
                  <c:v>-6.1569413822844297</c:v>
                </c:pt>
                <c:pt idx="41">
                  <c:v>-6.2506508675622001</c:v>
                </c:pt>
                <c:pt idx="42">
                  <c:v>-5.6005054906618454</c:v>
                </c:pt>
                <c:pt idx="43">
                  <c:v>-4.7818272076890196</c:v>
                </c:pt>
                <c:pt idx="44">
                  <c:v>-3.7265047520242689</c:v>
                </c:pt>
                <c:pt idx="45">
                  <c:v>-2.2228093584838007</c:v>
                </c:pt>
                <c:pt idx="46">
                  <c:v>-3.5447506312583954</c:v>
                </c:pt>
                <c:pt idx="47">
                  <c:v>-4.861516191648434</c:v>
                </c:pt>
                <c:pt idx="48">
                  <c:v>-5.9289473461941782</c:v>
                </c:pt>
                <c:pt idx="49">
                  <c:v>-6.580194789787555</c:v>
                </c:pt>
                <c:pt idx="50">
                  <c:v>-8.376038295169721</c:v>
                </c:pt>
                <c:pt idx="51">
                  <c:v>-10.177256641907107</c:v>
                </c:pt>
                <c:pt idx="52">
                  <c:v>-10.410820308256177</c:v>
                </c:pt>
                <c:pt idx="53">
                  <c:v>-8.6776873172904629</c:v>
                </c:pt>
                <c:pt idx="54">
                  <c:v>-7.8252951145325937</c:v>
                </c:pt>
                <c:pt idx="55">
                  <c:v>-6.395243147414007</c:v>
                </c:pt>
                <c:pt idx="56">
                  <c:v>-4.9145530914916549</c:v>
                </c:pt>
                <c:pt idx="57">
                  <c:v>-2.0368405460897918</c:v>
                </c:pt>
                <c:pt idx="58">
                  <c:v>-1.5978049234591083</c:v>
                </c:pt>
                <c:pt idx="59">
                  <c:v>0.44053896149220861</c:v>
                </c:pt>
                <c:pt idx="60">
                  <c:v>1.9718384765590145</c:v>
                </c:pt>
                <c:pt idx="61">
                  <c:v>4.709658070302595</c:v>
                </c:pt>
                <c:pt idx="62">
                  <c:v>5.0867884408404365</c:v>
                </c:pt>
                <c:pt idx="63">
                  <c:v>13.127351055619997</c:v>
                </c:pt>
                <c:pt idx="64">
                  <c:v>14.380059314518448</c:v>
                </c:pt>
                <c:pt idx="65">
                  <c:v>17.739109242697154</c:v>
                </c:pt>
                <c:pt idx="66">
                  <c:v>17.907445817762849</c:v>
                </c:pt>
                <c:pt idx="67">
                  <c:v>21.840242809233672</c:v>
                </c:pt>
                <c:pt idx="68">
                  <c:v>20.623615224906402</c:v>
                </c:pt>
                <c:pt idx="69">
                  <c:v>22.232481196719363</c:v>
                </c:pt>
                <c:pt idx="70">
                  <c:v>22.073446766233673</c:v>
                </c:pt>
                <c:pt idx="71">
                  <c:v>25.65869126588322</c:v>
                </c:pt>
                <c:pt idx="72">
                  <c:v>22.537620766472145</c:v>
                </c:pt>
                <c:pt idx="73">
                  <c:v>22.815209571894883</c:v>
                </c:pt>
                <c:pt idx="74">
                  <c:v>22.314890460518313</c:v>
                </c:pt>
                <c:pt idx="75">
                  <c:v>25.444797967365872</c:v>
                </c:pt>
                <c:pt idx="76">
                  <c:v>21.705277724467152</c:v>
                </c:pt>
                <c:pt idx="77">
                  <c:v>20.799950935694199</c:v>
                </c:pt>
                <c:pt idx="78">
                  <c:v>18.402459286540136</c:v>
                </c:pt>
                <c:pt idx="79">
                  <c:v>20.536857984624532</c:v>
                </c:pt>
                <c:pt idx="80">
                  <c:v>18.647099983006569</c:v>
                </c:pt>
                <c:pt idx="81">
                  <c:v>15.672015452080586</c:v>
                </c:pt>
                <c:pt idx="82">
                  <c:v>13.620747820113849</c:v>
                </c:pt>
                <c:pt idx="83">
                  <c:v>12.973877586990881</c:v>
                </c:pt>
                <c:pt idx="84">
                  <c:v>13.613510075133547</c:v>
                </c:pt>
                <c:pt idx="85">
                  <c:v>13.100284850515976</c:v>
                </c:pt>
                <c:pt idx="86">
                  <c:v>8.0617295155327042</c:v>
                </c:pt>
                <c:pt idx="87">
                  <c:v>7.7521469336397786</c:v>
                </c:pt>
                <c:pt idx="88">
                  <c:v>4.1897017381946284</c:v>
                </c:pt>
                <c:pt idx="89">
                  <c:v>1.2870018241205798</c:v>
                </c:pt>
                <c:pt idx="90">
                  <c:v>-3.2193274042130895</c:v>
                </c:pt>
                <c:pt idx="91">
                  <c:v>-7.8200403687785354</c:v>
                </c:pt>
                <c:pt idx="92">
                  <c:v>-10.457844944615573</c:v>
                </c:pt>
                <c:pt idx="93">
                  <c:v>-11.442046836128924</c:v>
                </c:pt>
                <c:pt idx="94">
                  <c:v>-12.515015982950331</c:v>
                </c:pt>
                <c:pt idx="95">
                  <c:v>-14.19485607173516</c:v>
                </c:pt>
                <c:pt idx="96">
                  <c:v>-14.256811187263537</c:v>
                </c:pt>
                <c:pt idx="97">
                  <c:v>-17.625706163432795</c:v>
                </c:pt>
                <c:pt idx="98">
                  <c:v>-21.509721249121242</c:v>
                </c:pt>
                <c:pt idx="99">
                  <c:v>-24.076986056041306</c:v>
                </c:pt>
                <c:pt idx="100">
                  <c:v>-25.026699615654621</c:v>
                </c:pt>
                <c:pt idx="101">
                  <c:v>-24.590496137920979</c:v>
                </c:pt>
                <c:pt idx="102">
                  <c:v>-24.475857040900166</c:v>
                </c:pt>
                <c:pt idx="103">
                  <c:v>-22.243272567071415</c:v>
                </c:pt>
                <c:pt idx="104">
                  <c:v>-20.008998558079668</c:v>
                </c:pt>
                <c:pt idx="105">
                  <c:v>-20.170130843809545</c:v>
                </c:pt>
                <c:pt idx="106">
                  <c:v>-19.87368325400891</c:v>
                </c:pt>
                <c:pt idx="107">
                  <c:v>-19.953293907988296</c:v>
                </c:pt>
                <c:pt idx="108">
                  <c:v>-18.279073458978985</c:v>
                </c:pt>
                <c:pt idx="109">
                  <c:v>-17.151783284300166</c:v>
                </c:pt>
                <c:pt idx="110">
                  <c:v>-15.272379789408262</c:v>
                </c:pt>
                <c:pt idx="111">
                  <c:v>-14.432300576300833</c:v>
                </c:pt>
                <c:pt idx="112">
                  <c:v>-11.984519449759489</c:v>
                </c:pt>
                <c:pt idx="113">
                  <c:v>-8.3660309177595593</c:v>
                </c:pt>
                <c:pt idx="114">
                  <c:v>-6.3709067214854258</c:v>
                </c:pt>
                <c:pt idx="115">
                  <c:v>-5.4741126124618518</c:v>
                </c:pt>
                <c:pt idx="116">
                  <c:v>-1.7136437252332541</c:v>
                </c:pt>
                <c:pt idx="117">
                  <c:v>-0.50361898303455632</c:v>
                </c:pt>
                <c:pt idx="118">
                  <c:v>-1.5703793726071353</c:v>
                </c:pt>
                <c:pt idx="119">
                  <c:v>-0.112111106720306</c:v>
                </c:pt>
                <c:pt idx="120">
                  <c:v>5.5968919183270316</c:v>
                </c:pt>
                <c:pt idx="121">
                  <c:v>3.0195812721416075</c:v>
                </c:pt>
                <c:pt idx="122">
                  <c:v>7.3851693455789018</c:v>
                </c:pt>
                <c:pt idx="123">
                  <c:v>5.4127140221815466</c:v>
                </c:pt>
                <c:pt idx="124">
                  <c:v>5.9482280191844268</c:v>
                </c:pt>
                <c:pt idx="125">
                  <c:v>7.7263537999163248</c:v>
                </c:pt>
                <c:pt idx="126">
                  <c:v>9.4950170185921365</c:v>
                </c:pt>
                <c:pt idx="127">
                  <c:v>12.932507334851749</c:v>
                </c:pt>
                <c:pt idx="128">
                  <c:v>11.428968107840149</c:v>
                </c:pt>
                <c:pt idx="129">
                  <c:v>9.6692108366719935</c:v>
                </c:pt>
                <c:pt idx="130">
                  <c:v>10.830857565266257</c:v>
                </c:pt>
                <c:pt idx="131">
                  <c:v>8.9507660678551133</c:v>
                </c:pt>
                <c:pt idx="132">
                  <c:v>12.601617869903237</c:v>
                </c:pt>
                <c:pt idx="133">
                  <c:v>13.916452466921982</c:v>
                </c:pt>
                <c:pt idx="134">
                  <c:v>14.816544890487648</c:v>
                </c:pt>
                <c:pt idx="135">
                  <c:v>12.509440456297909</c:v>
                </c:pt>
                <c:pt idx="136">
                  <c:v>16.90500802868732</c:v>
                </c:pt>
                <c:pt idx="137">
                  <c:v>16.567538897277217</c:v>
                </c:pt>
                <c:pt idx="138">
                  <c:v>17.230516979471446</c:v>
                </c:pt>
                <c:pt idx="139">
                  <c:v>18.332471511531395</c:v>
                </c:pt>
                <c:pt idx="140">
                  <c:v>23.256614640843566</c:v>
                </c:pt>
                <c:pt idx="141">
                  <c:v>25.13571063979262</c:v>
                </c:pt>
                <c:pt idx="142">
                  <c:v>26.196145815852077</c:v>
                </c:pt>
                <c:pt idx="143">
                  <c:v>30.507213773908006</c:v>
                </c:pt>
                <c:pt idx="144">
                  <c:v>34.271839689253653</c:v>
                </c:pt>
                <c:pt idx="145">
                  <c:v>37.824115469737706</c:v>
                </c:pt>
                <c:pt idx="146">
                  <c:v>40.008164917414888</c:v>
                </c:pt>
                <c:pt idx="147">
                  <c:v>42.899745088819088</c:v>
                </c:pt>
                <c:pt idx="148">
                  <c:v>41.632131998186935</c:v>
                </c:pt>
                <c:pt idx="149">
                  <c:v>40.93273137087769</c:v>
                </c:pt>
                <c:pt idx="150">
                  <c:v>40.952035932478111</c:v>
                </c:pt>
                <c:pt idx="151">
                  <c:v>42.666102185781199</c:v>
                </c:pt>
                <c:pt idx="152">
                  <c:v>42.125812999561674</c:v>
                </c:pt>
                <c:pt idx="153">
                  <c:v>39.44352586212753</c:v>
                </c:pt>
                <c:pt idx="154">
                  <c:v>36.68393574517745</c:v>
                </c:pt>
                <c:pt idx="155">
                  <c:v>35.11719826803423</c:v>
                </c:pt>
                <c:pt idx="156">
                  <c:v>36.936727614263106</c:v>
                </c:pt>
                <c:pt idx="157">
                  <c:v>36.921186756078527</c:v>
                </c:pt>
                <c:pt idx="158">
                  <c:v>40.259890921539778</c:v>
                </c:pt>
                <c:pt idx="159">
                  <c:v>41.287917541653712</c:v>
                </c:pt>
                <c:pt idx="160">
                  <c:v>38.46817018209353</c:v>
                </c:pt>
                <c:pt idx="161">
                  <c:v>30.865202892892313</c:v>
                </c:pt>
                <c:pt idx="162">
                  <c:v>22.757446307895123</c:v>
                </c:pt>
                <c:pt idx="163">
                  <c:v>15.611332108854725</c:v>
                </c:pt>
                <c:pt idx="164">
                  <c:v>12.422183906407554</c:v>
                </c:pt>
                <c:pt idx="165">
                  <c:v>10.421870045119874</c:v>
                </c:pt>
                <c:pt idx="166">
                  <c:v>14.376231687984841</c:v>
                </c:pt>
                <c:pt idx="167">
                  <c:v>13.723616146926474</c:v>
                </c:pt>
                <c:pt idx="168">
                  <c:v>13.639058896526024</c:v>
                </c:pt>
                <c:pt idx="169">
                  <c:v>11.088244792679859</c:v>
                </c:pt>
                <c:pt idx="170">
                  <c:v>5.4374226632840532</c:v>
                </c:pt>
                <c:pt idx="171">
                  <c:v>5.9023298709972778</c:v>
                </c:pt>
                <c:pt idx="172">
                  <c:v>1.7657827647122986</c:v>
                </c:pt>
                <c:pt idx="173">
                  <c:v>-2.9581601039816974</c:v>
                </c:pt>
                <c:pt idx="174">
                  <c:v>-6.2011196062467775</c:v>
                </c:pt>
                <c:pt idx="175">
                  <c:v>-14.337314989297568</c:v>
                </c:pt>
                <c:pt idx="176">
                  <c:v>-15.91212271099397</c:v>
                </c:pt>
                <c:pt idx="177">
                  <c:v>-18.964110898563831</c:v>
                </c:pt>
                <c:pt idx="178">
                  <c:v>-14.280757817770393</c:v>
                </c:pt>
                <c:pt idx="179">
                  <c:v>-16.06975912695242</c:v>
                </c:pt>
                <c:pt idx="180">
                  <c:v>-16.30507786901552</c:v>
                </c:pt>
                <c:pt idx="181">
                  <c:v>-20.114993753200679</c:v>
                </c:pt>
                <c:pt idx="182">
                  <c:v>-17.921563423307987</c:v>
                </c:pt>
                <c:pt idx="183">
                  <c:v>-20.040928647835642</c:v>
                </c:pt>
                <c:pt idx="184">
                  <c:v>-21.087723426845344</c:v>
                </c:pt>
                <c:pt idx="185">
                  <c:v>-21.070150320120433</c:v>
                </c:pt>
                <c:pt idx="186">
                  <c:v>-19.587482913410781</c:v>
                </c:pt>
                <c:pt idx="187">
                  <c:v>-24.514493162192366</c:v>
                </c:pt>
                <c:pt idx="188">
                  <c:v>-27.842880245135575</c:v>
                </c:pt>
                <c:pt idx="189">
                  <c:v>-30.092538968353779</c:v>
                </c:pt>
                <c:pt idx="190">
                  <c:v>-33.306801546733823</c:v>
                </c:pt>
                <c:pt idx="191">
                  <c:v>-32.74323814077988</c:v>
                </c:pt>
                <c:pt idx="192">
                  <c:v>-31.804978810710963</c:v>
                </c:pt>
                <c:pt idx="193">
                  <c:v>-29.597828085863227</c:v>
                </c:pt>
                <c:pt idx="194">
                  <c:v>-29.696614029807705</c:v>
                </c:pt>
                <c:pt idx="195">
                  <c:v>-31.096119979348202</c:v>
                </c:pt>
                <c:pt idx="196">
                  <c:v>-26.895659220463585</c:v>
                </c:pt>
                <c:pt idx="197">
                  <c:v>-24.234552011391941</c:v>
                </c:pt>
                <c:pt idx="198">
                  <c:v>-21.495019334038886</c:v>
                </c:pt>
                <c:pt idx="199">
                  <c:v>-20.117511153858004</c:v>
                </c:pt>
                <c:pt idx="200">
                  <c:v>-19.359411701664897</c:v>
                </c:pt>
                <c:pt idx="201">
                  <c:v>-14.46225553305095</c:v>
                </c:pt>
                <c:pt idx="202">
                  <c:v>-30.014424292753802</c:v>
                </c:pt>
                <c:pt idx="203">
                  <c:v>-30.502043161414747</c:v>
                </c:pt>
                <c:pt idx="204">
                  <c:v>-41.521129777445935</c:v>
                </c:pt>
                <c:pt idx="205">
                  <c:v>-44.606344555706812</c:v>
                </c:pt>
                <c:pt idx="206">
                  <c:v>-44.340749689089904</c:v>
                </c:pt>
                <c:pt idx="207">
                  <c:v>-46.464156816141127</c:v>
                </c:pt>
                <c:pt idx="208">
                  <c:v>-48.663182857540193</c:v>
                </c:pt>
                <c:pt idx="209">
                  <c:v>-50.375694213142793</c:v>
                </c:pt>
                <c:pt idx="210">
                  <c:v>-48.823206517124646</c:v>
                </c:pt>
                <c:pt idx="211">
                  <c:v>-47.526776228338065</c:v>
                </c:pt>
                <c:pt idx="212">
                  <c:v>-48.638644220031722</c:v>
                </c:pt>
                <c:pt idx="213">
                  <c:v>-51.755164718695681</c:v>
                </c:pt>
                <c:pt idx="214">
                  <c:v>-44.696677642951414</c:v>
                </c:pt>
                <c:pt idx="215">
                  <c:v>-36.791592809993972</c:v>
                </c:pt>
                <c:pt idx="216">
                  <c:v>-34.27371953977169</c:v>
                </c:pt>
                <c:pt idx="217">
                  <c:v>-33.596386297691765</c:v>
                </c:pt>
                <c:pt idx="218">
                  <c:v>-33.958993255529464</c:v>
                </c:pt>
                <c:pt idx="219">
                  <c:v>-36.040990698768184</c:v>
                </c:pt>
              </c:numCache>
            </c:numRef>
          </c:val>
          <c:extLst>
            <c:ext xmlns:c16="http://schemas.microsoft.com/office/drawing/2014/chart" uri="{C3380CC4-5D6E-409C-BE32-E72D297353CC}">
              <c16:uniqueId val="{00000000-6A97-4DA4-9FFB-26E58D7B12AD}"/>
            </c:ext>
          </c:extLst>
        </c:ser>
        <c:dLbls>
          <c:showLegendKey val="0"/>
          <c:showVal val="0"/>
          <c:showCatName val="0"/>
          <c:showSerName val="0"/>
          <c:showPercent val="0"/>
          <c:showBubbleSize val="0"/>
        </c:dLbls>
        <c:gapWidth val="150"/>
        <c:axId val="647732608"/>
        <c:axId val="647731072"/>
      </c:barChart>
      <c:lineChart>
        <c:grouping val="standard"/>
        <c:varyColors val="0"/>
        <c:ser>
          <c:idx val="3"/>
          <c:order val="0"/>
          <c:tx>
            <c:v>Trend</c:v>
          </c:tx>
          <c:spPr>
            <a:ln>
              <a:solidFill>
                <a:schemeClr val="accent2"/>
              </a:solidFill>
            </a:ln>
          </c:spPr>
          <c:marker>
            <c:symbol val="none"/>
          </c:marker>
          <c:cat>
            <c:numRef>
              <c:f>Udlånsgab!$A$7:$A$226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Udlånsgab!$E$7:$E$226</c:f>
              <c:numCache>
                <c:formatCode>0.00</c:formatCode>
                <c:ptCount val="220"/>
                <c:pt idx="0">
                  <c:v>108.25151159456233</c:v>
                </c:pt>
                <c:pt idx="1">
                  <c:v>109.07293598759465</c:v>
                </c:pt>
                <c:pt idx="2">
                  <c:v>109.89436706677951</c:v>
                </c:pt>
                <c:pt idx="3">
                  <c:v>110.71581599544575</c:v>
                </c:pt>
                <c:pt idx="4">
                  <c:v>111.53729679994851</c:v>
                </c:pt>
                <c:pt idx="5">
                  <c:v>112.35882454206312</c:v>
                </c:pt>
                <c:pt idx="6">
                  <c:v>113.18041487167457</c:v>
                </c:pt>
                <c:pt idx="7">
                  <c:v>114.00208457583261</c:v>
                </c:pt>
                <c:pt idx="8">
                  <c:v>114.823848737162</c:v>
                </c:pt>
                <c:pt idx="9">
                  <c:v>115.64571746324567</c:v>
                </c:pt>
                <c:pt idx="10">
                  <c:v>116.46769582236456</c:v>
                </c:pt>
                <c:pt idx="11">
                  <c:v>117.2897833363005</c:v>
                </c:pt>
                <c:pt idx="12">
                  <c:v>118.11197381675629</c:v>
                </c:pt>
                <c:pt idx="13">
                  <c:v>118.93425583653135</c:v>
                </c:pt>
                <c:pt idx="14">
                  <c:v>119.75661344558716</c:v>
                </c:pt>
                <c:pt idx="15">
                  <c:v>120.57902786992463</c:v>
                </c:pt>
                <c:pt idx="16">
                  <c:v>121.40148171915089</c:v>
                </c:pt>
                <c:pt idx="17">
                  <c:v>122.22395950877865</c:v>
                </c:pt>
                <c:pt idx="18">
                  <c:v>123.04644949345312</c:v>
                </c:pt>
                <c:pt idx="19">
                  <c:v>123.86894359453608</c:v>
                </c:pt>
                <c:pt idx="20">
                  <c:v>124.97384056824681</c:v>
                </c:pt>
                <c:pt idx="21">
                  <c:v>126.04640840677128</c:v>
                </c:pt>
                <c:pt idx="22">
                  <c:v>127.03053577361126</c:v>
                </c:pt>
                <c:pt idx="23">
                  <c:v>127.77835212196483</c:v>
                </c:pt>
                <c:pt idx="24">
                  <c:v>128.21166073216705</c:v>
                </c:pt>
                <c:pt idx="25">
                  <c:v>128.25283360133611</c:v>
                </c:pt>
                <c:pt idx="26">
                  <c:v>128.21944587827034</c:v>
                </c:pt>
                <c:pt idx="27">
                  <c:v>128.14708236697533</c:v>
                </c:pt>
                <c:pt idx="28">
                  <c:v>128.16749985361315</c:v>
                </c:pt>
                <c:pt idx="29">
                  <c:v>128.30298866371578</c:v>
                </c:pt>
                <c:pt idx="30">
                  <c:v>128.23661476138722</c:v>
                </c:pt>
                <c:pt idx="31">
                  <c:v>128.05995940530508</c:v>
                </c:pt>
                <c:pt idx="32">
                  <c:v>127.82112866857837</c:v>
                </c:pt>
                <c:pt idx="33">
                  <c:v>127.49685905978365</c:v>
                </c:pt>
                <c:pt idx="34">
                  <c:v>127.18496526577572</c:v>
                </c:pt>
                <c:pt idx="35">
                  <c:v>126.91118013560381</c:v>
                </c:pt>
                <c:pt idx="36">
                  <c:v>126.62335986631331</c:v>
                </c:pt>
                <c:pt idx="37">
                  <c:v>126.36030837054302</c:v>
                </c:pt>
                <c:pt idx="38">
                  <c:v>126.15439644186395</c:v>
                </c:pt>
                <c:pt idx="39">
                  <c:v>125.89107011451034</c:v>
                </c:pt>
                <c:pt idx="40">
                  <c:v>125.55524225124398</c:v>
                </c:pt>
                <c:pt idx="41">
                  <c:v>125.2000842959166</c:v>
                </c:pt>
                <c:pt idx="42">
                  <c:v>124.90084204445009</c:v>
                </c:pt>
                <c:pt idx="43">
                  <c:v>124.67385652479445</c:v>
                </c:pt>
                <c:pt idx="44">
                  <c:v>124.54156883926453</c:v>
                </c:pt>
                <c:pt idx="45">
                  <c:v>124.54579789260323</c:v>
                </c:pt>
                <c:pt idx="46">
                  <c:v>124.4247403041047</c:v>
                </c:pt>
                <c:pt idx="47">
                  <c:v>124.17949239275404</c:v>
                </c:pt>
                <c:pt idx="48">
                  <c:v>123.83276845394215</c:v>
                </c:pt>
                <c:pt idx="49">
                  <c:v>123.42128198269376</c:v>
                </c:pt>
                <c:pt idx="50">
                  <c:v>122.8472022652694</c:v>
                </c:pt>
                <c:pt idx="51">
                  <c:v>122.11046930158462</c:v>
                </c:pt>
                <c:pt idx="52">
                  <c:v>121.34116723751572</c:v>
                </c:pt>
                <c:pt idx="53">
                  <c:v>120.69959788002853</c:v>
                </c:pt>
                <c:pt idx="54">
                  <c:v>120.11523734720564</c:v>
                </c:pt>
                <c:pt idx="55">
                  <c:v>119.63380415602907</c:v>
                </c:pt>
                <c:pt idx="56">
                  <c:v>119.25943925151577</c:v>
                </c:pt>
                <c:pt idx="57">
                  <c:v>119.09956864080237</c:v>
                </c:pt>
                <c:pt idx="58">
                  <c:v>118.97033213477519</c:v>
                </c:pt>
                <c:pt idx="59">
                  <c:v>118.99124863641289</c:v>
                </c:pt>
                <c:pt idx="60">
                  <c:v>119.12559032165366</c:v>
                </c:pt>
                <c:pt idx="61">
                  <c:v>119.46175200546153</c:v>
                </c:pt>
                <c:pt idx="62">
                  <c:v>119.83102897039004</c:v>
                </c:pt>
                <c:pt idx="63">
                  <c:v>120.77864750238903</c:v>
                </c:pt>
                <c:pt idx="64">
                  <c:v>121.83115723687048</c:v>
                </c:pt>
                <c:pt idx="65">
                  <c:v>123.135902740747</c:v>
                </c:pt>
                <c:pt idx="66">
                  <c:v>124.47508534569143</c:v>
                </c:pt>
                <c:pt idx="67">
                  <c:v>126.10575708845758</c:v>
                </c:pt>
                <c:pt idx="68">
                  <c:v>127.6825794549169</c:v>
                </c:pt>
                <c:pt idx="69">
                  <c:v>129.39412369730837</c:v>
                </c:pt>
                <c:pt idx="70">
                  <c:v>131.1243141507066</c:v>
                </c:pt>
                <c:pt idx="71">
                  <c:v>133.11984284236704</c:v>
                </c:pt>
                <c:pt idx="72">
                  <c:v>134.94549446271401</c:v>
                </c:pt>
                <c:pt idx="73">
                  <c:v>136.81929859192186</c:v>
                </c:pt>
                <c:pt idx="74">
                  <c:v>138.69158773912514</c:v>
                </c:pt>
                <c:pt idx="75">
                  <c:v>140.79432783810907</c:v>
                </c:pt>
                <c:pt idx="76">
                  <c:v>142.69408694845944</c:v>
                </c:pt>
                <c:pt idx="77">
                  <c:v>144.56644708480911</c:v>
                </c:pt>
                <c:pt idx="78">
                  <c:v>146.31698176551751</c:v>
                </c:pt>
                <c:pt idx="79">
                  <c:v>148.22639728527972</c:v>
                </c:pt>
                <c:pt idx="80">
                  <c:v>150.04715752082302</c:v>
                </c:pt>
                <c:pt idx="81">
                  <c:v>151.71028201125591</c:v>
                </c:pt>
                <c:pt idx="82">
                  <c:v>153.26942203108112</c:v>
                </c:pt>
                <c:pt idx="83">
                  <c:v>154.80837172779391</c:v>
                </c:pt>
                <c:pt idx="84">
                  <c:v>156.40495843539418</c:v>
                </c:pt>
                <c:pt idx="85">
                  <c:v>157.99002573947942</c:v>
                </c:pt>
                <c:pt idx="86">
                  <c:v>159.28915067786951</c:v>
                </c:pt>
                <c:pt idx="87">
                  <c:v>160.58138365922781</c:v>
                </c:pt>
                <c:pt idx="88">
                  <c:v>161.67083488910967</c:v>
                </c:pt>
                <c:pt idx="89">
                  <c:v>162.5925012758652</c:v>
                </c:pt>
                <c:pt idx="90">
                  <c:v>163.24676153278932</c:v>
                </c:pt>
                <c:pt idx="91">
                  <c:v>163.62198983495168</c:v>
                </c:pt>
                <c:pt idx="92">
                  <c:v>163.82864584518421</c:v>
                </c:pt>
                <c:pt idx="93">
                  <c:v>163.96114501449011</c:v>
                </c:pt>
                <c:pt idx="94">
                  <c:v>164.01279337368595</c:v>
                </c:pt>
                <c:pt idx="95">
                  <c:v>163.94615795503609</c:v>
                </c:pt>
                <c:pt idx="96">
                  <c:v>163.85416284925768</c:v>
                </c:pt>
                <c:pt idx="97">
                  <c:v>163.541985425885</c:v>
                </c:pt>
                <c:pt idx="98">
                  <c:v>162.97438837998635</c:v>
                </c:pt>
                <c:pt idx="99">
                  <c:v>162.22285756611467</c:v>
                </c:pt>
                <c:pt idx="100">
                  <c:v>161.37827605153973</c:v>
                </c:pt>
                <c:pt idx="101">
                  <c:v>160.52021710419146</c:v>
                </c:pt>
                <c:pt idx="102">
                  <c:v>159.63040648828337</c:v>
                </c:pt>
                <c:pt idx="103">
                  <c:v>158.83258523917556</c:v>
                </c:pt>
                <c:pt idx="104">
                  <c:v>158.13012718878386</c:v>
                </c:pt>
                <c:pt idx="105">
                  <c:v>157.38670851517537</c:v>
                </c:pt>
                <c:pt idx="106">
                  <c:v>156.62865189700483</c:v>
                </c:pt>
                <c:pt idx="107">
                  <c:v>155.83444685952784</c:v>
                </c:pt>
                <c:pt idx="108">
                  <c:v>155.10591577584486</c:v>
                </c:pt>
                <c:pt idx="109">
                  <c:v>154.41380356989291</c:v>
                </c:pt>
                <c:pt idx="110">
                  <c:v>153.80351751401616</c:v>
                </c:pt>
                <c:pt idx="111">
                  <c:v>153.21759793403314</c:v>
                </c:pt>
                <c:pt idx="112">
                  <c:v>152.75065962241877</c:v>
                </c:pt>
                <c:pt idx="113">
                  <c:v>152.47447747595646</c:v>
                </c:pt>
                <c:pt idx="114">
                  <c:v>152.30059219035331</c:v>
                </c:pt>
                <c:pt idx="115">
                  <c:v>152.16846347743299</c:v>
                </c:pt>
                <c:pt idx="116">
                  <c:v>152.24554679034421</c:v>
                </c:pt>
                <c:pt idx="117">
                  <c:v>152.39000700818511</c:v>
                </c:pt>
                <c:pt idx="118">
                  <c:v>152.47182892167953</c:v>
                </c:pt>
                <c:pt idx="119">
                  <c:v>152.63561205512536</c:v>
                </c:pt>
                <c:pt idx="120">
                  <c:v>153.12997608880198</c:v>
                </c:pt>
                <c:pt idx="121">
                  <c:v>153.48410313837101</c:v>
                </c:pt>
                <c:pt idx="122">
                  <c:v>154.09599314692548</c:v>
                </c:pt>
                <c:pt idx="123">
                  <c:v>154.60562215796526</c:v>
                </c:pt>
                <c:pt idx="124">
                  <c:v>155.15504947364812</c:v>
                </c:pt>
                <c:pt idx="125">
                  <c:v>155.81710627103379</c:v>
                </c:pt>
                <c:pt idx="126">
                  <c:v>156.59413265353214</c:v>
                </c:pt>
                <c:pt idx="127">
                  <c:v>157.58563529912294</c:v>
                </c:pt>
                <c:pt idx="128">
                  <c:v>158.51110947021388</c:v>
                </c:pt>
                <c:pt idx="129">
                  <c:v>159.3532840048137</c:v>
                </c:pt>
                <c:pt idx="130">
                  <c:v>160.27844826718558</c:v>
                </c:pt>
                <c:pt idx="131">
                  <c:v>161.11238628861548</c:v>
                </c:pt>
                <c:pt idx="132">
                  <c:v>162.17226666025172</c:v>
                </c:pt>
                <c:pt idx="133">
                  <c:v>163.32878698196322</c:v>
                </c:pt>
                <c:pt idx="134">
                  <c:v>164.56007865675957</c:v>
                </c:pt>
                <c:pt idx="135">
                  <c:v>165.68192687624625</c:v>
                </c:pt>
                <c:pt idx="136">
                  <c:v>167.07863155058277</c:v>
                </c:pt>
                <c:pt idx="137">
                  <c:v>168.48333118130196</c:v>
                </c:pt>
                <c:pt idx="138">
                  <c:v>169.9533985794227</c:v>
                </c:pt>
                <c:pt idx="139">
                  <c:v>171.51532891390426</c:v>
                </c:pt>
                <c:pt idx="140">
                  <c:v>173.39220451350502</c:v>
                </c:pt>
                <c:pt idx="141">
                  <c:v>175.41575102545903</c:v>
                </c:pt>
                <c:pt idx="142">
                  <c:v>177.54163140829343</c:v>
                </c:pt>
                <c:pt idx="143">
                  <c:v>179.95976777962795</c:v>
                </c:pt>
                <c:pt idx="144">
                  <c:v>182.64554252615756</c:v>
                </c:pt>
                <c:pt idx="145">
                  <c:v>185.59278931624516</c:v>
                </c:pt>
                <c:pt idx="146">
                  <c:v>188.72807565369664</c:v>
                </c:pt>
                <c:pt idx="147">
                  <c:v>192.09591560857487</c:v>
                </c:pt>
                <c:pt idx="148">
                  <c:v>195.4602190056375</c:v>
                </c:pt>
                <c:pt idx="149">
                  <c:v>198.8518136293886</c:v>
                </c:pt>
                <c:pt idx="150">
                  <c:v>202.31116451038247</c:v>
                </c:pt>
                <c:pt idx="151">
                  <c:v>205.936412559801</c:v>
                </c:pt>
                <c:pt idx="152">
                  <c:v>209.59983246699983</c:v>
                </c:pt>
                <c:pt idx="153">
                  <c:v>213.17653662420798</c:v>
                </c:pt>
                <c:pt idx="154">
                  <c:v>216.65768128470592</c:v>
                </c:pt>
                <c:pt idx="155">
                  <c:v>220.10782715915954</c:v>
                </c:pt>
                <c:pt idx="156">
                  <c:v>223.72044993585595</c:v>
                </c:pt>
                <c:pt idx="157">
                  <c:v>227.39227565715723</c:v>
                </c:pt>
                <c:pt idx="158">
                  <c:v>231.31744358569651</c:v>
                </c:pt>
                <c:pt idx="159">
                  <c:v>235.36762165963194</c:v>
                </c:pt>
                <c:pt idx="160">
                  <c:v>239.32174691735915</c:v>
                </c:pt>
                <c:pt idx="161">
                  <c:v>242.89835678318181</c:v>
                </c:pt>
                <c:pt idx="162">
                  <c:v>246.05586899549871</c:v>
                </c:pt>
                <c:pt idx="163">
                  <c:v>248.83676357069666</c:v>
                </c:pt>
                <c:pt idx="164">
                  <c:v>251.45845770986978</c:v>
                </c:pt>
                <c:pt idx="165">
                  <c:v>253.98457682014362</c:v>
                </c:pt>
                <c:pt idx="166">
                  <c:v>256.7565210690953</c:v>
                </c:pt>
                <c:pt idx="167">
                  <c:v>259.51407304580897</c:v>
                </c:pt>
                <c:pt idx="168">
                  <c:v>262.28904883077286</c:v>
                </c:pt>
                <c:pt idx="169">
                  <c:v>264.93857313566616</c:v>
                </c:pt>
                <c:pt idx="170">
                  <c:v>267.27908728204966</c:v>
                </c:pt>
                <c:pt idx="171">
                  <c:v>269.65534906580211</c:v>
                </c:pt>
                <c:pt idx="172">
                  <c:v>271.80181455043731</c:v>
                </c:pt>
                <c:pt idx="173">
                  <c:v>273.67776815195509</c:v>
                </c:pt>
                <c:pt idx="174">
                  <c:v>275.36123932565238</c:v>
                </c:pt>
                <c:pt idx="175">
                  <c:v>276.5637881241945</c:v>
                </c:pt>
                <c:pt idx="176">
                  <c:v>277.65189356306047</c:v>
                </c:pt>
                <c:pt idx="177">
                  <c:v>278.53751577258419</c:v>
                </c:pt>
                <c:pt idx="178">
                  <c:v>279.66331599696724</c:v>
                </c:pt>
                <c:pt idx="179">
                  <c:v>280.66237549184024</c:v>
                </c:pt>
                <c:pt idx="180">
                  <c:v>281.62169139195026</c:v>
                </c:pt>
                <c:pt idx="181">
                  <c:v>282.33404006347752</c:v>
                </c:pt>
                <c:pt idx="182">
                  <c:v>283.14060469103327</c:v>
                </c:pt>
                <c:pt idx="183">
                  <c:v>283.79540005402993</c:v>
                </c:pt>
                <c:pt idx="184">
                  <c:v>284.35704303308631</c:v>
                </c:pt>
                <c:pt idx="185">
                  <c:v>284.8854180151709</c:v>
                </c:pt>
                <c:pt idx="186">
                  <c:v>285.46532445070005</c:v>
                </c:pt>
                <c:pt idx="187">
                  <c:v>285.72830970264874</c:v>
                </c:pt>
                <c:pt idx="188">
                  <c:v>285.75886125035447</c:v>
                </c:pt>
                <c:pt idx="189">
                  <c:v>285.61398313916368</c:v>
                </c:pt>
                <c:pt idx="190">
                  <c:v>285.23420902233681</c:v>
                </c:pt>
                <c:pt idx="191">
                  <c:v>284.8328892186023</c:v>
                </c:pt>
                <c:pt idx="192">
                  <c:v>284.43261805352137</c:v>
                </c:pt>
                <c:pt idx="193">
                  <c:v>284.10833342909814</c:v>
                </c:pt>
                <c:pt idx="194">
                  <c:v>283.73021086775242</c:v>
                </c:pt>
                <c:pt idx="195">
                  <c:v>283.22283597150363</c:v>
                </c:pt>
                <c:pt idx="196">
                  <c:v>282.90791856987715</c:v>
                </c:pt>
                <c:pt idx="197">
                  <c:v>282.70322777030088</c:v>
                </c:pt>
                <c:pt idx="198">
                  <c:v>282.61762620526883</c:v>
                </c:pt>
                <c:pt idx="199">
                  <c:v>282.57676880525804</c:v>
                </c:pt>
                <c:pt idx="200">
                  <c:v>282.54705974852305</c:v>
                </c:pt>
                <c:pt idx="201">
                  <c:v>282.76918794960523</c:v>
                </c:pt>
                <c:pt idx="202">
                  <c:v>282.06806613165497</c:v>
                </c:pt>
                <c:pt idx="203">
                  <c:v>281.28993106651228</c:v>
                </c:pt>
                <c:pt idx="204">
                  <c:v>279.82472174983508</c:v>
                </c:pt>
                <c:pt idx="205">
                  <c:v>278.11351271917391</c:v>
                </c:pt>
                <c:pt idx="206">
                  <c:v>276.3451374195464</c:v>
                </c:pt>
                <c:pt idx="207">
                  <c:v>274.38181991253839</c:v>
                </c:pt>
                <c:pt idx="208">
                  <c:v>272.2157326794694</c:v>
                </c:pt>
                <c:pt idx="209">
                  <c:v>269.87144523400144</c:v>
                </c:pt>
                <c:pt idx="210">
                  <c:v>267.53505580531106</c:v>
                </c:pt>
                <c:pt idx="211">
                  <c:v>265.19427499776356</c:v>
                </c:pt>
                <c:pt idx="212">
                  <c:v>262.71188875103718</c:v>
                </c:pt>
                <c:pt idx="213">
                  <c:v>259.97011864218075</c:v>
                </c:pt>
                <c:pt idx="214">
                  <c:v>257.55252456003149</c:v>
                </c:pt>
                <c:pt idx="215">
                  <c:v>255.51955915340525</c:v>
                </c:pt>
                <c:pt idx="216">
                  <c:v>253.57242501824399</c:v>
                </c:pt>
                <c:pt idx="217">
                  <c:v>251.6087407173172</c:v>
                </c:pt>
                <c:pt idx="218">
                  <c:v>249.56944687021726</c:v>
                </c:pt>
                <c:pt idx="219">
                  <c:v>247.35448705110537</c:v>
                </c:pt>
              </c:numCache>
            </c:numRef>
          </c:val>
          <c:smooth val="0"/>
          <c:extLst>
            <c:ext xmlns:c16="http://schemas.microsoft.com/office/drawing/2014/chart" uri="{C3380CC4-5D6E-409C-BE32-E72D297353CC}">
              <c16:uniqueId val="{00000001-6A97-4DA4-9FFB-26E58D7B12AD}"/>
            </c:ext>
          </c:extLst>
        </c:ser>
        <c:ser>
          <c:idx val="2"/>
          <c:order val="1"/>
          <c:tx>
            <c:v>Udlån</c:v>
          </c:tx>
          <c:spPr>
            <a:ln>
              <a:solidFill>
                <a:schemeClr val="accent3"/>
              </a:solidFill>
            </a:ln>
          </c:spPr>
          <c:marker>
            <c:symbol val="none"/>
          </c:marker>
          <c:cat>
            <c:numRef>
              <c:f>Udlånsgab!$A$7:$A$226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Udlånsgab!$D$7:$D$226</c:f>
              <c:numCache>
                <c:formatCode>0.00</c:formatCode>
                <c:ptCount val="220"/>
                <c:pt idx="0">
                  <c:v>110.92597261202732</c:v>
                </c:pt>
                <c:pt idx="1">
                  <c:v>110.86380650796114</c:v>
                </c:pt>
                <c:pt idx="2">
                  <c:v>111.03957759571415</c:v>
                </c:pt>
                <c:pt idx="3">
                  <c:v>111.1299840811844</c:v>
                </c:pt>
                <c:pt idx="4">
                  <c:v>111.77254066050706</c:v>
                </c:pt>
                <c:pt idx="5">
                  <c:v>112.81369044633745</c:v>
                </c:pt>
                <c:pt idx="6">
                  <c:v>112.49864486989895</c:v>
                </c:pt>
                <c:pt idx="7">
                  <c:v>112.01206785571418</c:v>
                </c:pt>
                <c:pt idx="8">
                  <c:v>112.80812792284087</c:v>
                </c:pt>
                <c:pt idx="9">
                  <c:v>113.42711783748445</c:v>
                </c:pt>
                <c:pt idx="10">
                  <c:v>114.18366420023492</c:v>
                </c:pt>
                <c:pt idx="11">
                  <c:v>115.19422198727736</c:v>
                </c:pt>
                <c:pt idx="12">
                  <c:v>116.30283862902225</c:v>
                </c:pt>
                <c:pt idx="13">
                  <c:v>117.80467160449805</c:v>
                </c:pt>
                <c:pt idx="14">
                  <c:v>120.31005593595529</c:v>
                </c:pt>
                <c:pt idx="15">
                  <c:v>121.34139008944769</c:v>
                </c:pt>
                <c:pt idx="16">
                  <c:v>122.89713473063068</c:v>
                </c:pt>
                <c:pt idx="17">
                  <c:v>123.69064612352176</c:v>
                </c:pt>
                <c:pt idx="18">
                  <c:v>124.63134140911041</c:v>
                </c:pt>
                <c:pt idx="19">
                  <c:v>125.51550698226428</c:v>
                </c:pt>
                <c:pt idx="20">
                  <c:v>126.28102440150157</c:v>
                </c:pt>
                <c:pt idx="21">
                  <c:v>127.16494455514447</c:v>
                </c:pt>
                <c:pt idx="22">
                  <c:v>127.67040407504795</c:v>
                </c:pt>
                <c:pt idx="23">
                  <c:v>127.1346804072117</c:v>
                </c:pt>
                <c:pt idx="24">
                  <c:v>125.81414238693671</c:v>
                </c:pt>
                <c:pt idx="25">
                  <c:v>123.60368400078106</c:v>
                </c:pt>
                <c:pt idx="26">
                  <c:v>123.20614778797588</c:v>
                </c:pt>
                <c:pt idx="27">
                  <c:v>122.98181205997334</c:v>
                </c:pt>
                <c:pt idx="28">
                  <c:v>123.71096324910069</c:v>
                </c:pt>
                <c:pt idx="29">
                  <c:v>124.71521719168683</c:v>
                </c:pt>
                <c:pt idx="30">
                  <c:v>123.28059363141213</c:v>
                </c:pt>
                <c:pt idx="31">
                  <c:v>122.38065784409386</c:v>
                </c:pt>
                <c:pt idx="32">
                  <c:v>121.76688039840988</c:v>
                </c:pt>
                <c:pt idx="33">
                  <c:v>120.87523664919951</c:v>
                </c:pt>
                <c:pt idx="34">
                  <c:v>120.77132205309779</c:v>
                </c:pt>
                <c:pt idx="35">
                  <c:v>120.91703532735374</c:v>
                </c:pt>
                <c:pt idx="36">
                  <c:v>120.60466458386807</c:v>
                </c:pt>
                <c:pt idx="37">
                  <c:v>120.65341754191077</c:v>
                </c:pt>
                <c:pt idx="38">
                  <c:v>121.05090536509002</c:v>
                </c:pt>
                <c:pt idx="39">
                  <c:v>120.33576151769103</c:v>
                </c:pt>
                <c:pt idx="40">
                  <c:v>119.39830086895955</c:v>
                </c:pt>
                <c:pt idx="41">
                  <c:v>118.9494334283544</c:v>
                </c:pt>
                <c:pt idx="42">
                  <c:v>119.30033655378824</c:v>
                </c:pt>
                <c:pt idx="43">
                  <c:v>119.89202931710543</c:v>
                </c:pt>
                <c:pt idx="44">
                  <c:v>120.81506408724026</c:v>
                </c:pt>
                <c:pt idx="45">
                  <c:v>122.32298853411943</c:v>
                </c:pt>
                <c:pt idx="46">
                  <c:v>120.87998967284631</c:v>
                </c:pt>
                <c:pt idx="47">
                  <c:v>119.31797620110561</c:v>
                </c:pt>
                <c:pt idx="48">
                  <c:v>117.90382110774797</c:v>
                </c:pt>
                <c:pt idx="49">
                  <c:v>116.8410871929062</c:v>
                </c:pt>
                <c:pt idx="50">
                  <c:v>114.47116397009968</c:v>
                </c:pt>
                <c:pt idx="51">
                  <c:v>111.93321265967751</c:v>
                </c:pt>
                <c:pt idx="52">
                  <c:v>110.93034692925954</c:v>
                </c:pt>
                <c:pt idx="53">
                  <c:v>112.02191056273807</c:v>
                </c:pt>
                <c:pt idx="54">
                  <c:v>112.28994223267304</c:v>
                </c:pt>
                <c:pt idx="55">
                  <c:v>113.23856100861506</c:v>
                </c:pt>
                <c:pt idx="56">
                  <c:v>114.34488616002412</c:v>
                </c:pt>
                <c:pt idx="57">
                  <c:v>117.06272809471258</c:v>
                </c:pt>
                <c:pt idx="58">
                  <c:v>117.37252721131608</c:v>
                </c:pt>
                <c:pt idx="59">
                  <c:v>119.4317875979051</c:v>
                </c:pt>
                <c:pt idx="60">
                  <c:v>121.09742879821268</c:v>
                </c:pt>
                <c:pt idx="61">
                  <c:v>124.17141007576413</c:v>
                </c:pt>
                <c:pt idx="62">
                  <c:v>124.91781741123047</c:v>
                </c:pt>
                <c:pt idx="63">
                  <c:v>133.90599855800903</c:v>
                </c:pt>
                <c:pt idx="64">
                  <c:v>136.21121655138893</c:v>
                </c:pt>
                <c:pt idx="65">
                  <c:v>140.87501198344415</c:v>
                </c:pt>
                <c:pt idx="66">
                  <c:v>142.38253116345427</c:v>
                </c:pt>
                <c:pt idx="67">
                  <c:v>147.94599989769125</c:v>
                </c:pt>
                <c:pt idx="68">
                  <c:v>148.30619467982331</c:v>
                </c:pt>
                <c:pt idx="69">
                  <c:v>151.62660489402774</c:v>
                </c:pt>
                <c:pt idx="70">
                  <c:v>153.19776091694027</c:v>
                </c:pt>
                <c:pt idx="71">
                  <c:v>158.77853410825026</c:v>
                </c:pt>
                <c:pt idx="72">
                  <c:v>157.48311522918615</c:v>
                </c:pt>
                <c:pt idx="73">
                  <c:v>159.63450816381675</c:v>
                </c:pt>
                <c:pt idx="74">
                  <c:v>161.00647819964345</c:v>
                </c:pt>
                <c:pt idx="75">
                  <c:v>166.23912580547494</c:v>
                </c:pt>
                <c:pt idx="76">
                  <c:v>164.39936467292659</c:v>
                </c:pt>
                <c:pt idx="77">
                  <c:v>165.36639802050331</c:v>
                </c:pt>
                <c:pt idx="78">
                  <c:v>164.71944105205765</c:v>
                </c:pt>
                <c:pt idx="79">
                  <c:v>168.76325526990425</c:v>
                </c:pt>
                <c:pt idx="80">
                  <c:v>168.69425750382959</c:v>
                </c:pt>
                <c:pt idx="81">
                  <c:v>167.3822974633365</c:v>
                </c:pt>
                <c:pt idx="82">
                  <c:v>166.89016985119497</c:v>
                </c:pt>
                <c:pt idx="83">
                  <c:v>167.78224931478479</c:v>
                </c:pt>
                <c:pt idx="84">
                  <c:v>170.01846851052773</c:v>
                </c:pt>
                <c:pt idx="85">
                  <c:v>171.0903105899954</c:v>
                </c:pt>
                <c:pt idx="86">
                  <c:v>167.35088019340222</c:v>
                </c:pt>
                <c:pt idx="87">
                  <c:v>168.33353059286759</c:v>
                </c:pt>
                <c:pt idx="88">
                  <c:v>165.8605366273043</c:v>
                </c:pt>
                <c:pt idx="89">
                  <c:v>163.87950309998578</c:v>
                </c:pt>
                <c:pt idx="90">
                  <c:v>160.02743412857623</c:v>
                </c:pt>
                <c:pt idx="91">
                  <c:v>155.80194946617314</c:v>
                </c:pt>
                <c:pt idx="92">
                  <c:v>153.37080090056864</c:v>
                </c:pt>
                <c:pt idx="93">
                  <c:v>152.51909817836119</c:v>
                </c:pt>
                <c:pt idx="94">
                  <c:v>151.49777739073562</c:v>
                </c:pt>
                <c:pt idx="95">
                  <c:v>149.75130188330093</c:v>
                </c:pt>
                <c:pt idx="96">
                  <c:v>149.59735166199414</c:v>
                </c:pt>
                <c:pt idx="97">
                  <c:v>145.91627926245221</c:v>
                </c:pt>
                <c:pt idx="98">
                  <c:v>141.46466713086511</c:v>
                </c:pt>
                <c:pt idx="99">
                  <c:v>138.14587151007336</c:v>
                </c:pt>
                <c:pt idx="100">
                  <c:v>136.35157643588511</c:v>
                </c:pt>
                <c:pt idx="101">
                  <c:v>135.92972096627048</c:v>
                </c:pt>
                <c:pt idx="102">
                  <c:v>135.1545494473832</c:v>
                </c:pt>
                <c:pt idx="103">
                  <c:v>136.58931267210414</c:v>
                </c:pt>
                <c:pt idx="104">
                  <c:v>138.12112863070419</c:v>
                </c:pt>
                <c:pt idx="105">
                  <c:v>137.21657767136583</c:v>
                </c:pt>
                <c:pt idx="106">
                  <c:v>136.75496864299592</c:v>
                </c:pt>
                <c:pt idx="107">
                  <c:v>135.88115295153955</c:v>
                </c:pt>
                <c:pt idx="108">
                  <c:v>136.82684231686588</c:v>
                </c:pt>
                <c:pt idx="109">
                  <c:v>137.26202028559274</c:v>
                </c:pt>
                <c:pt idx="110">
                  <c:v>138.5311377246079</c:v>
                </c:pt>
                <c:pt idx="111">
                  <c:v>138.7852973577323</c:v>
                </c:pt>
                <c:pt idx="112">
                  <c:v>140.76614017265928</c:v>
                </c:pt>
                <c:pt idx="113">
                  <c:v>144.1084465581969</c:v>
                </c:pt>
                <c:pt idx="114">
                  <c:v>145.92968546886789</c:v>
                </c:pt>
                <c:pt idx="115">
                  <c:v>146.69435086497114</c:v>
                </c:pt>
                <c:pt idx="116">
                  <c:v>150.53190306511095</c:v>
                </c:pt>
                <c:pt idx="117">
                  <c:v>151.88638802515055</c:v>
                </c:pt>
                <c:pt idx="118">
                  <c:v>150.9014495490724</c:v>
                </c:pt>
                <c:pt idx="119">
                  <c:v>152.52350094840506</c:v>
                </c:pt>
                <c:pt idx="120">
                  <c:v>158.72686800712901</c:v>
                </c:pt>
                <c:pt idx="121">
                  <c:v>156.50368441051262</c:v>
                </c:pt>
                <c:pt idx="122">
                  <c:v>161.48116249250438</c:v>
                </c:pt>
                <c:pt idx="123">
                  <c:v>160.0183361801468</c:v>
                </c:pt>
                <c:pt idx="124">
                  <c:v>161.10327749283255</c:v>
                </c:pt>
                <c:pt idx="125">
                  <c:v>163.54346007095012</c:v>
                </c:pt>
                <c:pt idx="126">
                  <c:v>166.08914967212428</c:v>
                </c:pt>
                <c:pt idx="127">
                  <c:v>170.51814263397469</c:v>
                </c:pt>
                <c:pt idx="128">
                  <c:v>169.94007757805403</c:v>
                </c:pt>
                <c:pt idx="129">
                  <c:v>169.0224948414857</c:v>
                </c:pt>
                <c:pt idx="130">
                  <c:v>171.10930583245184</c:v>
                </c:pt>
                <c:pt idx="131">
                  <c:v>170.0631523564706</c:v>
                </c:pt>
                <c:pt idx="132">
                  <c:v>174.77388453015496</c:v>
                </c:pt>
                <c:pt idx="133">
                  <c:v>177.2452394488852</c:v>
                </c:pt>
                <c:pt idx="134">
                  <c:v>179.37662354724722</c:v>
                </c:pt>
                <c:pt idx="135">
                  <c:v>178.19136733254416</c:v>
                </c:pt>
                <c:pt idx="136">
                  <c:v>183.98363957927009</c:v>
                </c:pt>
                <c:pt idx="137">
                  <c:v>185.05087007857918</c:v>
                </c:pt>
                <c:pt idx="138">
                  <c:v>187.18391555889414</c:v>
                </c:pt>
                <c:pt idx="139">
                  <c:v>189.84780042543565</c:v>
                </c:pt>
                <c:pt idx="140">
                  <c:v>196.64881915434859</c:v>
                </c:pt>
                <c:pt idx="141">
                  <c:v>200.55146166525165</c:v>
                </c:pt>
                <c:pt idx="142">
                  <c:v>203.7377772241455</c:v>
                </c:pt>
                <c:pt idx="143">
                  <c:v>210.46698155353596</c:v>
                </c:pt>
                <c:pt idx="144">
                  <c:v>216.91738221541121</c:v>
                </c:pt>
                <c:pt idx="145">
                  <c:v>223.41690478598287</c:v>
                </c:pt>
                <c:pt idx="146">
                  <c:v>228.73624057111152</c:v>
                </c:pt>
                <c:pt idx="147">
                  <c:v>234.99566069739396</c:v>
                </c:pt>
                <c:pt idx="148">
                  <c:v>237.09235100382443</c:v>
                </c:pt>
                <c:pt idx="149">
                  <c:v>239.78454500026629</c:v>
                </c:pt>
                <c:pt idx="150">
                  <c:v>243.26320044286058</c:v>
                </c:pt>
                <c:pt idx="151">
                  <c:v>248.6025147455822</c:v>
                </c:pt>
                <c:pt idx="152">
                  <c:v>251.7256454665615</c:v>
                </c:pt>
                <c:pt idx="153">
                  <c:v>252.62006248633551</c:v>
                </c:pt>
                <c:pt idx="154">
                  <c:v>253.34161702988337</c:v>
                </c:pt>
                <c:pt idx="155">
                  <c:v>255.22502542719377</c:v>
                </c:pt>
                <c:pt idx="156">
                  <c:v>260.65717755011906</c:v>
                </c:pt>
                <c:pt idx="157">
                  <c:v>264.31346241323575</c:v>
                </c:pt>
                <c:pt idx="158">
                  <c:v>271.57733450723629</c:v>
                </c:pt>
                <c:pt idx="159">
                  <c:v>276.65553920128565</c:v>
                </c:pt>
                <c:pt idx="160">
                  <c:v>277.78991709945268</c:v>
                </c:pt>
                <c:pt idx="161">
                  <c:v>273.76355967607412</c:v>
                </c:pt>
                <c:pt idx="162">
                  <c:v>268.81331530339384</c:v>
                </c:pt>
                <c:pt idx="163">
                  <c:v>264.44809567955139</c:v>
                </c:pt>
                <c:pt idx="164">
                  <c:v>263.88064161627733</c:v>
                </c:pt>
                <c:pt idx="165">
                  <c:v>264.40644686526349</c:v>
                </c:pt>
                <c:pt idx="166">
                  <c:v>271.13275275708014</c:v>
                </c:pt>
                <c:pt idx="167">
                  <c:v>273.23768919273544</c:v>
                </c:pt>
                <c:pt idx="168">
                  <c:v>275.92810772729888</c:v>
                </c:pt>
                <c:pt idx="169">
                  <c:v>276.02681792834602</c:v>
                </c:pt>
                <c:pt idx="170">
                  <c:v>272.71650994533371</c:v>
                </c:pt>
                <c:pt idx="171">
                  <c:v>275.55767893679939</c:v>
                </c:pt>
                <c:pt idx="172">
                  <c:v>273.56759731514961</c:v>
                </c:pt>
                <c:pt idx="173">
                  <c:v>270.7196080479734</c:v>
                </c:pt>
                <c:pt idx="174">
                  <c:v>269.1601197194056</c:v>
                </c:pt>
                <c:pt idx="175">
                  <c:v>262.22647313489693</c:v>
                </c:pt>
                <c:pt idx="176">
                  <c:v>261.7397708520665</c:v>
                </c:pt>
                <c:pt idx="177">
                  <c:v>259.57340487402035</c:v>
                </c:pt>
                <c:pt idx="178">
                  <c:v>265.38255817919685</c:v>
                </c:pt>
                <c:pt idx="179">
                  <c:v>264.59261636488782</c:v>
                </c:pt>
                <c:pt idx="180">
                  <c:v>265.31661352293474</c:v>
                </c:pt>
                <c:pt idx="181">
                  <c:v>262.21904631027684</c:v>
                </c:pt>
                <c:pt idx="182">
                  <c:v>265.21904126772529</c:v>
                </c:pt>
                <c:pt idx="183">
                  <c:v>263.75447140619428</c:v>
                </c:pt>
                <c:pt idx="184">
                  <c:v>263.26931960624097</c:v>
                </c:pt>
                <c:pt idx="185">
                  <c:v>263.81526769505047</c:v>
                </c:pt>
                <c:pt idx="186">
                  <c:v>265.87784153728927</c:v>
                </c:pt>
                <c:pt idx="187">
                  <c:v>261.21381654045638</c:v>
                </c:pt>
                <c:pt idx="188">
                  <c:v>257.9159810052189</c:v>
                </c:pt>
                <c:pt idx="189">
                  <c:v>255.5214441708099</c:v>
                </c:pt>
                <c:pt idx="190">
                  <c:v>251.92740747560299</c:v>
                </c:pt>
                <c:pt idx="191">
                  <c:v>252.08965107782242</c:v>
                </c:pt>
                <c:pt idx="192">
                  <c:v>252.6276392428104</c:v>
                </c:pt>
                <c:pt idx="193">
                  <c:v>254.51050534323491</c:v>
                </c:pt>
                <c:pt idx="194">
                  <c:v>254.03359683794471</c:v>
                </c:pt>
                <c:pt idx="195">
                  <c:v>252.12671599215543</c:v>
                </c:pt>
                <c:pt idx="196">
                  <c:v>256.01225934941357</c:v>
                </c:pt>
                <c:pt idx="197">
                  <c:v>258.46867575890894</c:v>
                </c:pt>
                <c:pt idx="198">
                  <c:v>261.12260687122995</c:v>
                </c:pt>
                <c:pt idx="199">
                  <c:v>262.45925765140004</c:v>
                </c:pt>
                <c:pt idx="200">
                  <c:v>263.18764804685816</c:v>
                </c:pt>
                <c:pt idx="201">
                  <c:v>268.30693241655428</c:v>
                </c:pt>
                <c:pt idx="202">
                  <c:v>252.05364183890117</c:v>
                </c:pt>
                <c:pt idx="203">
                  <c:v>250.78788790509753</c:v>
                </c:pt>
                <c:pt idx="204">
                  <c:v>238.30359197238914</c:v>
                </c:pt>
                <c:pt idx="205">
                  <c:v>233.5071681634671</c:v>
                </c:pt>
                <c:pt idx="206">
                  <c:v>232.0043877304565</c:v>
                </c:pt>
                <c:pt idx="207">
                  <c:v>227.91766309639726</c:v>
                </c:pt>
                <c:pt idx="208">
                  <c:v>223.5525498219292</c:v>
                </c:pt>
                <c:pt idx="209">
                  <c:v>219.49575102085865</c:v>
                </c:pt>
                <c:pt idx="210">
                  <c:v>218.71184928818641</c:v>
                </c:pt>
                <c:pt idx="211">
                  <c:v>217.66749876942549</c:v>
                </c:pt>
                <c:pt idx="212">
                  <c:v>214.07324453100546</c:v>
                </c:pt>
                <c:pt idx="213">
                  <c:v>208.21495392348507</c:v>
                </c:pt>
                <c:pt idx="214">
                  <c:v>212.85584691708007</c:v>
                </c:pt>
                <c:pt idx="215">
                  <c:v>218.72796634341128</c:v>
                </c:pt>
                <c:pt idx="216">
                  <c:v>219.2987054784723</c:v>
                </c:pt>
                <c:pt idx="217">
                  <c:v>218.01235441962544</c:v>
                </c:pt>
                <c:pt idx="218">
                  <c:v>215.6104536146878</c:v>
                </c:pt>
                <c:pt idx="219">
                  <c:v>211.31349635233718</c:v>
                </c:pt>
              </c:numCache>
            </c:numRef>
          </c:val>
          <c:smooth val="0"/>
          <c:extLst>
            <c:ext xmlns:c16="http://schemas.microsoft.com/office/drawing/2014/chart" uri="{C3380CC4-5D6E-409C-BE32-E72D297353CC}">
              <c16:uniqueId val="{00000002-6A97-4DA4-9FFB-26E58D7B12AD}"/>
            </c:ext>
          </c:extLst>
        </c:ser>
        <c:dLbls>
          <c:showLegendKey val="0"/>
          <c:showVal val="0"/>
          <c:showCatName val="0"/>
          <c:showSerName val="0"/>
          <c:showPercent val="0"/>
          <c:showBubbleSize val="0"/>
        </c:dLbls>
        <c:marker val="1"/>
        <c:smooth val="0"/>
        <c:axId val="647727744"/>
        <c:axId val="647729536"/>
      </c:lineChart>
      <c:lineChart>
        <c:grouping val="standard"/>
        <c:varyColors val="0"/>
        <c:ser>
          <c:idx val="1"/>
          <c:order val="3"/>
          <c:tx>
            <c:v>Grænseværdi (højre akse)</c:v>
          </c:tx>
          <c:spPr>
            <a:ln>
              <a:solidFill>
                <a:schemeClr val="accent4"/>
              </a:solidFill>
            </a:ln>
          </c:spPr>
          <c:marker>
            <c:symbol val="none"/>
          </c:marker>
          <c:cat>
            <c:numRef>
              <c:f>Udlånsgab!$A$7:$A$226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Udlånsgab!$G$7:$G$226</c:f>
              <c:numCache>
                <c:formatCode>0.00</c:formatCode>
                <c:ptCount val="22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numCache>
            </c:numRef>
          </c:val>
          <c:smooth val="0"/>
          <c:extLst>
            <c:ext xmlns:c16="http://schemas.microsoft.com/office/drawing/2014/chart" uri="{C3380CC4-5D6E-409C-BE32-E72D297353CC}">
              <c16:uniqueId val="{00000003-6A97-4DA4-9FFB-26E58D7B12AD}"/>
            </c:ext>
          </c:extLst>
        </c:ser>
        <c:dLbls>
          <c:showLegendKey val="0"/>
          <c:showVal val="0"/>
          <c:showCatName val="0"/>
          <c:showSerName val="0"/>
          <c:showPercent val="0"/>
          <c:showBubbleSize val="0"/>
        </c:dLbls>
        <c:marker val="1"/>
        <c:smooth val="0"/>
        <c:axId val="647732608"/>
        <c:axId val="647731072"/>
      </c:lineChart>
      <c:dateAx>
        <c:axId val="647727744"/>
        <c:scaling>
          <c:orientation val="minMax"/>
          <c:max val="45657"/>
          <c:min val="29221"/>
        </c:scaling>
        <c:delete val="0"/>
        <c:axPos val="b"/>
        <c:numFmt formatCode="yyyy" sourceLinked="0"/>
        <c:majorTickMark val="out"/>
        <c:minorTickMark val="out"/>
        <c:tickLblPos val="nextTo"/>
        <c:spPr>
          <a:ln/>
        </c:spPr>
        <c:crossAx val="647729536"/>
        <c:crossesAt val="-50"/>
        <c:auto val="1"/>
        <c:lblOffset val="100"/>
        <c:baseTimeUnit val="months"/>
        <c:majorUnit val="36"/>
        <c:majorTimeUnit val="months"/>
        <c:minorUnit val="12"/>
        <c:minorTimeUnit val="months"/>
      </c:dateAx>
      <c:valAx>
        <c:axId val="647729536"/>
        <c:scaling>
          <c:orientation val="minMax"/>
          <c:max val="300"/>
          <c:min val="100"/>
        </c:scaling>
        <c:delete val="0"/>
        <c:axPos val="l"/>
        <c:majorGridlines>
          <c:spPr>
            <a:ln>
              <a:solidFill>
                <a:schemeClr val="accent6"/>
              </a:solidFill>
            </a:ln>
          </c:spPr>
        </c:majorGridlines>
        <c:numFmt formatCode="0" sourceLinked="0"/>
        <c:majorTickMark val="out"/>
        <c:minorTickMark val="none"/>
        <c:tickLblPos val="nextTo"/>
        <c:spPr>
          <a:ln>
            <a:noFill/>
          </a:ln>
        </c:spPr>
        <c:crossAx val="647727744"/>
        <c:crosses val="autoZero"/>
        <c:crossBetween val="between"/>
        <c:majorUnit val="25"/>
      </c:valAx>
      <c:valAx>
        <c:axId val="647731072"/>
        <c:scaling>
          <c:orientation val="minMax"/>
          <c:max val="60"/>
          <c:min val="-60"/>
        </c:scaling>
        <c:delete val="0"/>
        <c:axPos val="r"/>
        <c:numFmt formatCode="0" sourceLinked="0"/>
        <c:majorTickMark val="none"/>
        <c:minorTickMark val="none"/>
        <c:tickLblPos val="nextTo"/>
        <c:spPr>
          <a:ln>
            <a:noFill/>
          </a:ln>
        </c:spPr>
        <c:crossAx val="647732608"/>
        <c:crosses val="max"/>
        <c:crossBetween val="between"/>
        <c:majorUnit val="15"/>
      </c:valAx>
      <c:dateAx>
        <c:axId val="647732608"/>
        <c:scaling>
          <c:orientation val="minMax"/>
        </c:scaling>
        <c:delete val="1"/>
        <c:axPos val="b"/>
        <c:numFmt formatCode="m/d/yyyy" sourceLinked="1"/>
        <c:majorTickMark val="out"/>
        <c:minorTickMark val="none"/>
        <c:tickLblPos val="nextTo"/>
        <c:crossAx val="647731072"/>
        <c:crosses val="autoZero"/>
        <c:auto val="1"/>
        <c:lblOffset val="100"/>
        <c:baseTimeUnit val="months"/>
        <c:majorUnit val="1"/>
        <c:minorUnit val="1"/>
      </c:dateAx>
    </c:plotArea>
    <c:legend>
      <c:legendPos val="r"/>
      <c:layout>
        <c:manualLayout>
          <c:xMode val="edge"/>
          <c:yMode val="edge"/>
          <c:x val="0"/>
          <c:y val="0.92629075395699401"/>
          <c:w val="0.69374560048885203"/>
          <c:h val="7.196488444410986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ser>
          <c:idx val="0"/>
          <c:order val="0"/>
          <c:tx>
            <c:strRef>
              <c:f>'Gearing og kapitaloverdækning'!$E$7</c:f>
              <c:strCache>
                <c:ptCount val="1"/>
                <c:pt idx="0">
                  <c:v>Gearing, koncerner </c:v>
                </c:pt>
              </c:strCache>
            </c:strRef>
          </c:tx>
          <c:marker>
            <c:symbol val="none"/>
          </c:marker>
          <c:cat>
            <c:numRef>
              <c:f>'Gearing og kapitaloverdækning'!$A$8:$A$184</c:f>
              <c:numCache>
                <c:formatCode>m/d/yyyy</c:formatCode>
                <c:ptCount val="177"/>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numCache>
            </c:numRef>
          </c:cat>
          <c:val>
            <c:numRef>
              <c:f>'Gearing og kapitaloverdækning'!$E$8:$E$184</c:f>
              <c:numCache>
                <c:formatCode>0.00</c:formatCode>
                <c:ptCount val="177"/>
                <c:pt idx="83">
                  <c:v>23.872350201528558</c:v>
                </c:pt>
                <c:pt idx="84">
                  <c:v>24.15140902661139</c:v>
                </c:pt>
                <c:pt idx="85">
                  <c:v>24.430467851694218</c:v>
                </c:pt>
                <c:pt idx="86">
                  <c:v>24.709526676777053</c:v>
                </c:pt>
                <c:pt idx="87">
                  <c:v>24.98858550185988</c:v>
                </c:pt>
                <c:pt idx="88">
                  <c:v>25.177223157953591</c:v>
                </c:pt>
                <c:pt idx="89">
                  <c:v>25.365860814047309</c:v>
                </c:pt>
                <c:pt idx="90">
                  <c:v>25.55449847014102</c:v>
                </c:pt>
                <c:pt idx="91">
                  <c:v>25.743136126234738</c:v>
                </c:pt>
                <c:pt idx="92">
                  <c:v>25.743178574596826</c:v>
                </c:pt>
                <c:pt idx="93">
                  <c:v>25.770954805851481</c:v>
                </c:pt>
                <c:pt idx="94">
                  <c:v>25.772859167711385</c:v>
                </c:pt>
                <c:pt idx="95">
                  <c:v>25.902444682306637</c:v>
                </c:pt>
                <c:pt idx="96">
                  <c:v>26.106851341348886</c:v>
                </c:pt>
                <c:pt idx="97">
                  <c:v>26.40559263029165</c:v>
                </c:pt>
                <c:pt idx="98">
                  <c:v>27.070307284030186</c:v>
                </c:pt>
                <c:pt idx="99">
                  <c:v>27.653528151017476</c:v>
                </c:pt>
                <c:pt idx="100">
                  <c:v>27.469976256066293</c:v>
                </c:pt>
                <c:pt idx="101">
                  <c:v>26.998415645577602</c:v>
                </c:pt>
                <c:pt idx="102">
                  <c:v>26.232124600066435</c:v>
                </c:pt>
                <c:pt idx="103">
                  <c:v>25.632507106005114</c:v>
                </c:pt>
                <c:pt idx="104">
                  <c:v>24.890815860020648</c:v>
                </c:pt>
                <c:pt idx="105">
                  <c:v>24.31506491678061</c:v>
                </c:pt>
                <c:pt idx="106">
                  <c:v>24.515023992167983</c:v>
                </c:pt>
                <c:pt idx="107">
                  <c:v>24.746530784712942</c:v>
                </c:pt>
                <c:pt idx="108">
                  <c:v>25.938799259836824</c:v>
                </c:pt>
                <c:pt idx="109">
                  <c:v>27.346553486321827</c:v>
                </c:pt>
                <c:pt idx="110">
                  <c:v>27.912580314328526</c:v>
                </c:pt>
                <c:pt idx="111">
                  <c:v>28.239840216613203</c:v>
                </c:pt>
                <c:pt idx="112">
                  <c:v>28.777252634906791</c:v>
                </c:pt>
                <c:pt idx="113">
                  <c:v>28.906404723145421</c:v>
                </c:pt>
                <c:pt idx="114">
                  <c:v>28.121374714996321</c:v>
                </c:pt>
                <c:pt idx="115">
                  <c:v>27.281689108236055</c:v>
                </c:pt>
                <c:pt idx="116">
                  <c:v>25.662496618256505</c:v>
                </c:pt>
                <c:pt idx="117">
                  <c:v>24.305119059507646</c:v>
                </c:pt>
                <c:pt idx="118">
                  <c:v>24.023665616166774</c:v>
                </c:pt>
                <c:pt idx="119">
                  <c:v>23.683120528341973</c:v>
                </c:pt>
                <c:pt idx="120">
                  <c:v>23.522692170639687</c:v>
                </c:pt>
                <c:pt idx="121">
                  <c:v>23.01808534733215</c:v>
                </c:pt>
                <c:pt idx="122">
                  <c:v>22.052084103251623</c:v>
                </c:pt>
                <c:pt idx="123">
                  <c:v>21.382264180720934</c:v>
                </c:pt>
                <c:pt idx="124">
                  <c:v>21.110512050881695</c:v>
                </c:pt>
                <c:pt idx="125">
                  <c:v>21.141553944189024</c:v>
                </c:pt>
                <c:pt idx="126">
                  <c:v>21.516394662616243</c:v>
                </c:pt>
                <c:pt idx="127">
                  <c:v>21.740352197889564</c:v>
                </c:pt>
                <c:pt idx="128">
                  <c:v>21.670423805417084</c:v>
                </c:pt>
                <c:pt idx="129">
                  <c:v>21.510286521043092</c:v>
                </c:pt>
                <c:pt idx="130">
                  <c:v>21.055878464672364</c:v>
                </c:pt>
                <c:pt idx="131">
                  <c:v>20.505968844652507</c:v>
                </c:pt>
                <c:pt idx="132">
                  <c:v>20.043882836676175</c:v>
                </c:pt>
                <c:pt idx="133">
                  <c:v>20.022503229320783</c:v>
                </c:pt>
                <c:pt idx="134">
                  <c:v>20.227239662895879</c:v>
                </c:pt>
                <c:pt idx="135">
                  <c:v>20.644464198639607</c:v>
                </c:pt>
                <c:pt idx="136">
                  <c:v>21.189130891080254</c:v>
                </c:pt>
                <c:pt idx="137">
                  <c:v>21.663273635336669</c:v>
                </c:pt>
                <c:pt idx="138">
                  <c:v>21.79067015106309</c:v>
                </c:pt>
                <c:pt idx="139">
                  <c:v>21.586970662391888</c:v>
                </c:pt>
                <c:pt idx="140">
                  <c:v>21.174010054780933</c:v>
                </c:pt>
                <c:pt idx="141">
                  <c:v>20.701120351079055</c:v>
                </c:pt>
                <c:pt idx="142">
                  <c:v>20.678918084190592</c:v>
                </c:pt>
                <c:pt idx="143">
                  <c:v>20.748544405204882</c:v>
                </c:pt>
                <c:pt idx="144">
                  <c:v>20.7306578124258</c:v>
                </c:pt>
                <c:pt idx="145">
                  <c:v>20.236885384686808</c:v>
                </c:pt>
                <c:pt idx="146">
                  <c:v>19.542112203212106</c:v>
                </c:pt>
                <c:pt idx="147">
                  <c:v>18.849698860800302</c:v>
                </c:pt>
                <c:pt idx="148">
                  <c:v>18.549595575382202</c:v>
                </c:pt>
                <c:pt idx="149">
                  <c:v>18.569509547647385</c:v>
                </c:pt>
                <c:pt idx="150">
                  <c:v>18.802203605349789</c:v>
                </c:pt>
                <c:pt idx="151">
                  <c:v>19.077732417471523</c:v>
                </c:pt>
                <c:pt idx="152">
                  <c:v>18.91797296334337</c:v>
                </c:pt>
                <c:pt idx="153">
                  <c:v>18.804729688573431</c:v>
                </c:pt>
                <c:pt idx="154">
                  <c:v>18.684085305741768</c:v>
                </c:pt>
                <c:pt idx="155">
                  <c:v>18.831660831310931</c:v>
                </c:pt>
                <c:pt idx="156">
                  <c:v>18.820421274614613</c:v>
                </c:pt>
                <c:pt idx="157">
                  <c:v>18.983144270288371</c:v>
                </c:pt>
                <c:pt idx="158">
                  <c:v>18.971299999821191</c:v>
                </c:pt>
                <c:pt idx="159">
                  <c:v>18.708621044335239</c:v>
                </c:pt>
                <c:pt idx="160">
                  <c:v>18.870043697059543</c:v>
                </c:pt>
                <c:pt idx="161">
                  <c:v>18.701872228054732</c:v>
                </c:pt>
                <c:pt idx="162">
                  <c:v>18.430423007682926</c:v>
                </c:pt>
                <c:pt idx="163">
                  <c:v>18.13713239460829</c:v>
                </c:pt>
                <c:pt idx="164">
                  <c:v>17.755316221224746</c:v>
                </c:pt>
                <c:pt idx="165">
                  <c:v>17.487080778203797</c:v>
                </c:pt>
                <c:pt idx="166">
                  <c:v>17.474487655254183</c:v>
                </c:pt>
                <c:pt idx="167">
                  <c:v>17.699136440516927</c:v>
                </c:pt>
                <c:pt idx="168">
                  <c:v>17.721208216644044</c:v>
                </c:pt>
                <c:pt idx="169">
                  <c:v>17.661087053921321</c:v>
                </c:pt>
                <c:pt idx="170">
                  <c:v>17.475432306153976</c:v>
                </c:pt>
                <c:pt idx="171">
                  <c:v>17.010208439036752</c:v>
                </c:pt>
                <c:pt idx="172">
                  <c:v>16.824698867467887</c:v>
                </c:pt>
                <c:pt idx="173">
                  <c:v>16.603785168566432</c:v>
                </c:pt>
                <c:pt idx="174">
                  <c:v>16.44309770333729</c:v>
                </c:pt>
                <c:pt idx="175">
                  <c:v>16.257851271267292</c:v>
                </c:pt>
                <c:pt idx="176">
                  <c:v>16.222182151944644</c:v>
                </c:pt>
              </c:numCache>
            </c:numRef>
          </c:val>
          <c:smooth val="0"/>
          <c:extLst>
            <c:ext xmlns:c16="http://schemas.microsoft.com/office/drawing/2014/chart" uri="{C3380CC4-5D6E-409C-BE32-E72D297353CC}">
              <c16:uniqueId val="{00000000-F4AF-431C-B615-9D53D74E13B6}"/>
            </c:ext>
          </c:extLst>
        </c:ser>
        <c:ser>
          <c:idx val="1"/>
          <c:order val="1"/>
          <c:tx>
            <c:strRef>
              <c:f>'Gearing og kapitaloverdækning'!$F$7</c:f>
              <c:strCache>
                <c:ptCount val="1"/>
                <c:pt idx="0">
                  <c:v>Gearing, pengeinstitutter </c:v>
                </c:pt>
              </c:strCache>
            </c:strRef>
          </c:tx>
          <c:marker>
            <c:symbol val="none"/>
          </c:marker>
          <c:cat>
            <c:numRef>
              <c:f>'Gearing og kapitaloverdækning'!$A$8:$A$184</c:f>
              <c:numCache>
                <c:formatCode>m/d/yyyy</c:formatCode>
                <c:ptCount val="177"/>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numCache>
            </c:numRef>
          </c:cat>
          <c:val>
            <c:numRef>
              <c:f>'Gearing og kapitaloverdækning'!$F$8:$F$184</c:f>
              <c:numCache>
                <c:formatCode>0.00</c:formatCode>
                <c:ptCount val="177"/>
                <c:pt idx="3">
                  <c:v>15.126632887897296</c:v>
                </c:pt>
                <c:pt idx="4">
                  <c:v>15.293597549587147</c:v>
                </c:pt>
                <c:pt idx="5">
                  <c:v>15.460562211276997</c:v>
                </c:pt>
                <c:pt idx="6">
                  <c:v>15.627526872966849</c:v>
                </c:pt>
                <c:pt idx="7">
                  <c:v>15.794491534656698</c:v>
                </c:pt>
                <c:pt idx="8">
                  <c:v>15.700723751899186</c:v>
                </c:pt>
                <c:pt idx="9">
                  <c:v>15.606955969141676</c:v>
                </c:pt>
                <c:pt idx="10">
                  <c:v>15.513188186384165</c:v>
                </c:pt>
                <c:pt idx="11">
                  <c:v>15.419420403626654</c:v>
                </c:pt>
                <c:pt idx="12">
                  <c:v>15.045222754029737</c:v>
                </c:pt>
                <c:pt idx="13">
                  <c:v>14.671025104432822</c:v>
                </c:pt>
                <c:pt idx="14">
                  <c:v>14.296827454835903</c:v>
                </c:pt>
                <c:pt idx="15">
                  <c:v>13.922629805238987</c:v>
                </c:pt>
                <c:pt idx="16">
                  <c:v>14.648307250979427</c:v>
                </c:pt>
                <c:pt idx="17">
                  <c:v>15.373984696719864</c:v>
                </c:pt>
                <c:pt idx="18">
                  <c:v>16.099662142460303</c:v>
                </c:pt>
                <c:pt idx="19">
                  <c:v>16.825339588200741</c:v>
                </c:pt>
                <c:pt idx="20">
                  <c:v>16.570766445737711</c:v>
                </c:pt>
                <c:pt idx="21">
                  <c:v>16.316193303274684</c:v>
                </c:pt>
                <c:pt idx="22">
                  <c:v>16.061620160811653</c:v>
                </c:pt>
                <c:pt idx="23">
                  <c:v>15.807047018348625</c:v>
                </c:pt>
                <c:pt idx="24">
                  <c:v>16.103383340449128</c:v>
                </c:pt>
                <c:pt idx="25">
                  <c:v>16.399719662549629</c:v>
                </c:pt>
                <c:pt idx="26">
                  <c:v>16.696055984650137</c:v>
                </c:pt>
                <c:pt idx="27">
                  <c:v>16.992392306750638</c:v>
                </c:pt>
                <c:pt idx="28">
                  <c:v>17.039486036245428</c:v>
                </c:pt>
                <c:pt idx="29">
                  <c:v>17.086579765740215</c:v>
                </c:pt>
                <c:pt idx="30">
                  <c:v>17.133673495235001</c:v>
                </c:pt>
                <c:pt idx="31">
                  <c:v>17.180767224729792</c:v>
                </c:pt>
                <c:pt idx="32">
                  <c:v>17.085896039169668</c:v>
                </c:pt>
                <c:pt idx="33">
                  <c:v>16.991024853609545</c:v>
                </c:pt>
                <c:pt idx="34">
                  <c:v>16.896153668049422</c:v>
                </c:pt>
                <c:pt idx="35">
                  <c:v>16.801282482489302</c:v>
                </c:pt>
                <c:pt idx="36">
                  <c:v>16.803146946512037</c:v>
                </c:pt>
                <c:pt idx="37">
                  <c:v>16.805011410534771</c:v>
                </c:pt>
                <c:pt idx="38">
                  <c:v>16.806875874557505</c:v>
                </c:pt>
                <c:pt idx="39">
                  <c:v>16.80874033858024</c:v>
                </c:pt>
                <c:pt idx="40">
                  <c:v>17.310793546745348</c:v>
                </c:pt>
                <c:pt idx="41">
                  <c:v>17.377079634280484</c:v>
                </c:pt>
                <c:pt idx="42">
                  <c:v>17.696220536295584</c:v>
                </c:pt>
                <c:pt idx="43">
                  <c:v>17.753268974122619</c:v>
                </c:pt>
                <c:pt idx="44">
                  <c:v>17.523910399123388</c:v>
                </c:pt>
                <c:pt idx="45">
                  <c:v>17.750117149809629</c:v>
                </c:pt>
                <c:pt idx="46">
                  <c:v>17.971495576614608</c:v>
                </c:pt>
                <c:pt idx="47">
                  <c:v>18.551953058880674</c:v>
                </c:pt>
                <c:pt idx="48">
                  <c:v>19.113042699139186</c:v>
                </c:pt>
                <c:pt idx="49">
                  <c:v>19.636216743625159</c:v>
                </c:pt>
                <c:pt idx="50">
                  <c:v>20.225027269511127</c:v>
                </c:pt>
                <c:pt idx="51">
                  <c:v>20.947803379805627</c:v>
                </c:pt>
                <c:pt idx="52">
                  <c:v>21.780152325590514</c:v>
                </c:pt>
                <c:pt idx="53">
                  <c:v>21.733516538223768</c:v>
                </c:pt>
                <c:pt idx="54">
                  <c:v>21.305068071461683</c:v>
                </c:pt>
                <c:pt idx="55">
                  <c:v>20.389877979491384</c:v>
                </c:pt>
                <c:pt idx="56">
                  <c:v>19.109190276653042</c:v>
                </c:pt>
                <c:pt idx="57">
                  <c:v>18.624294410206048</c:v>
                </c:pt>
                <c:pt idx="58">
                  <c:v>18.342362471292514</c:v>
                </c:pt>
                <c:pt idx="59">
                  <c:v>18.421229440586423</c:v>
                </c:pt>
                <c:pt idx="60">
                  <c:v>18.765445434352614</c:v>
                </c:pt>
                <c:pt idx="61">
                  <c:v>18.812305458894173</c:v>
                </c:pt>
                <c:pt idx="62">
                  <c:v>18.838253464004893</c:v>
                </c:pt>
                <c:pt idx="63">
                  <c:v>19.018476272957564</c:v>
                </c:pt>
                <c:pt idx="64">
                  <c:v>19.107308750017538</c:v>
                </c:pt>
                <c:pt idx="65">
                  <c:v>19.482156516817781</c:v>
                </c:pt>
                <c:pt idx="66">
                  <c:v>20.003140355649446</c:v>
                </c:pt>
                <c:pt idx="67">
                  <c:v>20.399171652203851</c:v>
                </c:pt>
                <c:pt idx="68">
                  <c:v>20.281293560500838</c:v>
                </c:pt>
                <c:pt idx="69">
                  <c:v>20.626126050860869</c:v>
                </c:pt>
                <c:pt idx="70">
                  <c:v>20.877860179224548</c:v>
                </c:pt>
                <c:pt idx="71">
                  <c:v>21.248466675233349</c:v>
                </c:pt>
                <c:pt idx="72">
                  <c:v>21.444354094731338</c:v>
                </c:pt>
                <c:pt idx="73">
                  <c:v>21.802151988881075</c:v>
                </c:pt>
                <c:pt idx="74">
                  <c:v>22.312113540306207</c:v>
                </c:pt>
                <c:pt idx="75">
                  <c:v>22.559206273196292</c:v>
                </c:pt>
                <c:pt idx="76">
                  <c:v>22.886917525469848</c:v>
                </c:pt>
                <c:pt idx="77">
                  <c:v>23.112637670582856</c:v>
                </c:pt>
                <c:pt idx="78">
                  <c:v>23.119258544870267</c:v>
                </c:pt>
                <c:pt idx="79">
                  <c:v>23.638385325586633</c:v>
                </c:pt>
                <c:pt idx="80">
                  <c:v>23.008737864998441</c:v>
                </c:pt>
                <c:pt idx="81">
                  <c:v>22.531057927198496</c:v>
                </c:pt>
                <c:pt idx="82">
                  <c:v>22.047845049670865</c:v>
                </c:pt>
                <c:pt idx="83">
                  <c:v>21.137306186543046</c:v>
                </c:pt>
                <c:pt idx="84">
                  <c:v>21.552816802386701</c:v>
                </c:pt>
                <c:pt idx="85">
                  <c:v>21.690537688251279</c:v>
                </c:pt>
                <c:pt idx="86">
                  <c:v>21.90266192992857</c:v>
                </c:pt>
                <c:pt idx="87">
                  <c:v>22.170325529804057</c:v>
                </c:pt>
                <c:pt idx="88">
                  <c:v>22.393114032587079</c:v>
                </c:pt>
                <c:pt idx="89">
                  <c:v>22.659370626876839</c:v>
                </c:pt>
                <c:pt idx="90">
                  <c:v>22.930527791160799</c:v>
                </c:pt>
                <c:pt idx="91">
                  <c:v>22.924407179337141</c:v>
                </c:pt>
                <c:pt idx="92">
                  <c:v>22.707789347348623</c:v>
                </c:pt>
                <c:pt idx="93">
                  <c:v>22.337269286256497</c:v>
                </c:pt>
                <c:pt idx="94">
                  <c:v>21.720598654674024</c:v>
                </c:pt>
                <c:pt idx="95">
                  <c:v>21.498265523952114</c:v>
                </c:pt>
                <c:pt idx="96">
                  <c:v>21.566428006644283</c:v>
                </c:pt>
                <c:pt idx="97">
                  <c:v>21.928079198104832</c:v>
                </c:pt>
                <c:pt idx="98">
                  <c:v>22.734793312907442</c:v>
                </c:pt>
                <c:pt idx="99">
                  <c:v>23.309208980815555</c:v>
                </c:pt>
                <c:pt idx="100">
                  <c:v>23.643496696636461</c:v>
                </c:pt>
                <c:pt idx="101">
                  <c:v>23.551423987672159</c:v>
                </c:pt>
                <c:pt idx="102">
                  <c:v>23.187901807064954</c:v>
                </c:pt>
                <c:pt idx="103">
                  <c:v>22.867705328321339</c:v>
                </c:pt>
                <c:pt idx="104">
                  <c:v>22.226423465183547</c:v>
                </c:pt>
                <c:pt idx="105">
                  <c:v>21.544290680257728</c:v>
                </c:pt>
                <c:pt idx="106">
                  <c:v>21.411357508600041</c:v>
                </c:pt>
                <c:pt idx="107">
                  <c:v>21.423827106083163</c:v>
                </c:pt>
                <c:pt idx="108">
                  <c:v>22.211990826275368</c:v>
                </c:pt>
                <c:pt idx="109">
                  <c:v>23.267228406009089</c:v>
                </c:pt>
                <c:pt idx="110">
                  <c:v>23.734252533845851</c:v>
                </c:pt>
                <c:pt idx="111">
                  <c:v>23.973657099899533</c:v>
                </c:pt>
                <c:pt idx="112">
                  <c:v>24.551547702819793</c:v>
                </c:pt>
                <c:pt idx="113">
                  <c:v>24.582497127992777</c:v>
                </c:pt>
                <c:pt idx="114">
                  <c:v>23.787588218086526</c:v>
                </c:pt>
                <c:pt idx="115">
                  <c:v>22.802158191973447</c:v>
                </c:pt>
                <c:pt idx="116">
                  <c:v>21.222735181570638</c:v>
                </c:pt>
                <c:pt idx="117">
                  <c:v>19.909019610148981</c:v>
                </c:pt>
                <c:pt idx="118">
                  <c:v>19.648278642299882</c:v>
                </c:pt>
                <c:pt idx="119">
                  <c:v>19.468463785465168</c:v>
                </c:pt>
                <c:pt idx="120">
                  <c:v>19.343478512265627</c:v>
                </c:pt>
                <c:pt idx="121">
                  <c:v>18.917993525692346</c:v>
                </c:pt>
                <c:pt idx="122">
                  <c:v>17.903781269776758</c:v>
                </c:pt>
                <c:pt idx="123">
                  <c:v>17.160331281665737</c:v>
                </c:pt>
                <c:pt idx="124">
                  <c:v>16.764770227079762</c:v>
                </c:pt>
                <c:pt idx="125">
                  <c:v>16.660355813293819</c:v>
                </c:pt>
                <c:pt idx="126">
                  <c:v>16.889769377841475</c:v>
                </c:pt>
                <c:pt idx="127">
                  <c:v>17.029181702710268</c:v>
                </c:pt>
                <c:pt idx="128">
                  <c:v>16.93581782140885</c:v>
                </c:pt>
                <c:pt idx="129">
                  <c:v>16.778367136131358</c:v>
                </c:pt>
                <c:pt idx="130">
                  <c:v>16.318247478966889</c:v>
                </c:pt>
                <c:pt idx="131">
                  <c:v>15.782563496958002</c:v>
                </c:pt>
                <c:pt idx="132">
                  <c:v>15.328903226749429</c:v>
                </c:pt>
                <c:pt idx="133">
                  <c:v>15.253480191097108</c:v>
                </c:pt>
                <c:pt idx="134">
                  <c:v>15.261691226451777</c:v>
                </c:pt>
                <c:pt idx="135">
                  <c:v>15.408361328449166</c:v>
                </c:pt>
                <c:pt idx="136">
                  <c:v>15.742598923874706</c:v>
                </c:pt>
                <c:pt idx="137">
                  <c:v>15.984690853984734</c:v>
                </c:pt>
                <c:pt idx="138">
                  <c:v>15.995597408088294</c:v>
                </c:pt>
                <c:pt idx="139">
                  <c:v>15.741804571028172</c:v>
                </c:pt>
                <c:pt idx="140">
                  <c:v>15.232402349008069</c:v>
                </c:pt>
                <c:pt idx="141">
                  <c:v>14.745120012076544</c:v>
                </c:pt>
                <c:pt idx="142">
                  <c:v>14.709102734265866</c:v>
                </c:pt>
                <c:pt idx="143">
                  <c:v>14.796725826733025</c:v>
                </c:pt>
                <c:pt idx="144">
                  <c:v>14.841573124752415</c:v>
                </c:pt>
                <c:pt idx="145">
                  <c:v>14.139561804143375</c:v>
                </c:pt>
                <c:pt idx="146">
                  <c:v>13.553051703943666</c:v>
                </c:pt>
                <c:pt idx="147">
                  <c:v>12.959599816960317</c:v>
                </c:pt>
                <c:pt idx="148">
                  <c:v>12.943286417222648</c:v>
                </c:pt>
                <c:pt idx="149">
                  <c:v>13.534138333772297</c:v>
                </c:pt>
                <c:pt idx="150">
                  <c:v>13.909167466574146</c:v>
                </c:pt>
                <c:pt idx="151">
                  <c:v>14.344854978678653</c:v>
                </c:pt>
                <c:pt idx="152">
                  <c:v>14.149784332588329</c:v>
                </c:pt>
                <c:pt idx="153">
                  <c:v>13.911614551342446</c:v>
                </c:pt>
                <c:pt idx="154">
                  <c:v>13.876902137160696</c:v>
                </c:pt>
                <c:pt idx="155">
                  <c:v>13.851855642288482</c:v>
                </c:pt>
                <c:pt idx="156">
                  <c:v>13.81964180065968</c:v>
                </c:pt>
                <c:pt idx="157">
                  <c:v>13.891020108167989</c:v>
                </c:pt>
                <c:pt idx="158">
                  <c:v>13.801269624663776</c:v>
                </c:pt>
                <c:pt idx="159">
                  <c:v>13.693145578417266</c:v>
                </c:pt>
                <c:pt idx="160">
                  <c:v>13.823593638435431</c:v>
                </c:pt>
                <c:pt idx="161">
                  <c:v>13.899340483802861</c:v>
                </c:pt>
                <c:pt idx="162">
                  <c:v>13.822644118148798</c:v>
                </c:pt>
                <c:pt idx="163">
                  <c:v>13.669827449479319</c:v>
                </c:pt>
                <c:pt idx="164">
                  <c:v>13.409805854582112</c:v>
                </c:pt>
                <c:pt idx="165">
                  <c:v>13.192984994584169</c:v>
                </c:pt>
                <c:pt idx="166">
                  <c:v>13.156531189959454</c:v>
                </c:pt>
                <c:pt idx="167">
                  <c:v>13.244538754976741</c:v>
                </c:pt>
                <c:pt idx="168">
                  <c:v>13.236911984535258</c:v>
                </c:pt>
                <c:pt idx="169">
                  <c:v>13.152096530886132</c:v>
                </c:pt>
                <c:pt idx="170">
                  <c:v>12.94916977135261</c:v>
                </c:pt>
                <c:pt idx="171">
                  <c:v>12.641993715979655</c:v>
                </c:pt>
                <c:pt idx="172">
                  <c:v>12.451692336235942</c:v>
                </c:pt>
                <c:pt idx="173">
                  <c:v>12.278561203567179</c:v>
                </c:pt>
                <c:pt idx="174">
                  <c:v>12.239515375841634</c:v>
                </c:pt>
                <c:pt idx="175">
                  <c:v>12.144388518862939</c:v>
                </c:pt>
                <c:pt idx="176">
                  <c:v>12.187995360464958</c:v>
                </c:pt>
              </c:numCache>
            </c:numRef>
          </c:val>
          <c:smooth val="0"/>
          <c:extLst>
            <c:ext xmlns:c16="http://schemas.microsoft.com/office/drawing/2014/chart" uri="{C3380CC4-5D6E-409C-BE32-E72D297353CC}">
              <c16:uniqueId val="{00000001-F4AF-431C-B615-9D53D74E13B6}"/>
            </c:ext>
          </c:extLst>
        </c:ser>
        <c:dLbls>
          <c:showLegendKey val="0"/>
          <c:showVal val="0"/>
          <c:showCatName val="0"/>
          <c:showSerName val="0"/>
          <c:showPercent val="0"/>
          <c:showBubbleSize val="0"/>
        </c:dLbls>
        <c:marker val="1"/>
        <c:smooth val="0"/>
        <c:axId val="699443456"/>
        <c:axId val="699445248"/>
      </c:lineChart>
      <c:lineChart>
        <c:grouping val="standard"/>
        <c:varyColors val="0"/>
        <c:ser>
          <c:idx val="2"/>
          <c:order val="2"/>
          <c:tx>
            <c:strRef>
              <c:f>'Gearing og kapitaloverdækning'!$G$7</c:f>
              <c:strCache>
                <c:ptCount val="1"/>
                <c:pt idx="0">
                  <c:v>Kapitaloverdækning, pengeinstitutter (højre akse)</c:v>
                </c:pt>
              </c:strCache>
            </c:strRef>
          </c:tx>
          <c:marker>
            <c:symbol val="none"/>
          </c:marker>
          <c:cat>
            <c:numRef>
              <c:f>'Gearing og kapitaloverdækning'!$A$8:$A$184</c:f>
              <c:numCache>
                <c:formatCode>m/d/yyyy</c:formatCode>
                <c:ptCount val="177"/>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numCache>
            </c:numRef>
          </c:cat>
          <c:val>
            <c:numRef>
              <c:f>'Gearing og kapitaloverdækning'!$G$8:$G$184</c:f>
              <c:numCache>
                <c:formatCode>0.00</c:formatCode>
                <c:ptCount val="177"/>
                <c:pt idx="84">
                  <c:v>4.3610250497499141</c:v>
                </c:pt>
                <c:pt idx="85">
                  <c:v>4.582564543722083</c:v>
                </c:pt>
                <c:pt idx="86">
                  <c:v>4.682089387770219</c:v>
                </c:pt>
                <c:pt idx="87">
                  <c:v>4.6935525748559055</c:v>
                </c:pt>
                <c:pt idx="88">
                  <c:v>4.8134456807336043</c:v>
                </c:pt>
                <c:pt idx="89">
                  <c:v>4.80916952893977</c:v>
                </c:pt>
                <c:pt idx="90">
                  <c:v>4.852193378794615</c:v>
                </c:pt>
                <c:pt idx="91">
                  <c:v>5.0718219233052579</c:v>
                </c:pt>
                <c:pt idx="92">
                  <c:v>5.1945615848792528</c:v>
                </c:pt>
                <c:pt idx="93">
                  <c:v>5.3351876200877486</c:v>
                </c:pt>
                <c:pt idx="94">
                  <c:v>5.4741776400747675</c:v>
                </c:pt>
                <c:pt idx="95">
                  <c:v>5.5047396380152032</c:v>
                </c:pt>
                <c:pt idx="96">
                  <c:v>5.3776983063355983</c:v>
                </c:pt>
                <c:pt idx="97">
                  <c:v>5.2109650354420314</c:v>
                </c:pt>
                <c:pt idx="98">
                  <c:v>5.0219839619783224</c:v>
                </c:pt>
                <c:pt idx="99">
                  <c:v>4.7929190145270413</c:v>
                </c:pt>
                <c:pt idx="100">
                  <c:v>4.6924998002010172</c:v>
                </c:pt>
                <c:pt idx="101">
                  <c:v>4.6232233224473296</c:v>
                </c:pt>
                <c:pt idx="102">
                  <c:v>4.5617932244334014</c:v>
                </c:pt>
                <c:pt idx="103">
                  <c:v>4.5531626542685846</c:v>
                </c:pt>
                <c:pt idx="104">
                  <c:v>4.6848464082882018</c:v>
                </c:pt>
                <c:pt idx="105">
                  <c:v>4.920064576737496</c:v>
                </c:pt>
                <c:pt idx="106">
                  <c:v>4.9251715459337717</c:v>
                </c:pt>
                <c:pt idx="107">
                  <c:v>4.7784451339572875</c:v>
                </c:pt>
                <c:pt idx="108">
                  <c:v>4.2579725669786441</c:v>
                </c:pt>
                <c:pt idx="109">
                  <c:v>4.0075000000000003</c:v>
                </c:pt>
                <c:pt idx="110">
                  <c:v>4.0024999999999995</c:v>
                </c:pt>
                <c:pt idx="111">
                  <c:v>4.3224999999999998</c:v>
                </c:pt>
                <c:pt idx="112">
                  <c:v>4.6074999999999999</c:v>
                </c:pt>
                <c:pt idx="113">
                  <c:v>4.6850000000000005</c:v>
                </c:pt>
                <c:pt idx="114">
                  <c:v>5.2125000000000004</c:v>
                </c:pt>
                <c:pt idx="115">
                  <c:v>5.6175000000000006</c:v>
                </c:pt>
                <c:pt idx="116">
                  <c:v>6.1550000000000002</c:v>
                </c:pt>
                <c:pt idx="117">
                  <c:v>6.6274999999999995</c:v>
                </c:pt>
                <c:pt idx="118">
                  <c:v>6.64</c:v>
                </c:pt>
                <c:pt idx="119">
                  <c:v>6.72</c:v>
                </c:pt>
                <c:pt idx="120">
                  <c:v>6.7174999999999994</c:v>
                </c:pt>
                <c:pt idx="121">
                  <c:v>6.8525</c:v>
                </c:pt>
                <c:pt idx="122">
                  <c:v>7.4550000000000001</c:v>
                </c:pt>
                <c:pt idx="123">
                  <c:v>7.875</c:v>
                </c:pt>
                <c:pt idx="124">
                  <c:v>8.4375</c:v>
                </c:pt>
                <c:pt idx="125">
                  <c:v>8.9024999999999999</c:v>
                </c:pt>
                <c:pt idx="126">
                  <c:v>8.9699999999999989</c:v>
                </c:pt>
                <c:pt idx="127">
                  <c:v>9.24</c:v>
                </c:pt>
                <c:pt idx="128">
                  <c:v>9.6624999999999996</c:v>
                </c:pt>
                <c:pt idx="129">
                  <c:v>10.112500000000001</c:v>
                </c:pt>
                <c:pt idx="130">
                  <c:v>10.577500000000001</c:v>
                </c:pt>
                <c:pt idx="131">
                  <c:v>10.67</c:v>
                </c:pt>
                <c:pt idx="132">
                  <c:v>10.7</c:v>
                </c:pt>
                <c:pt idx="133">
                  <c:v>9.9409019665076492</c:v>
                </c:pt>
                <c:pt idx="134">
                  <c:v>9.3140377157657372</c:v>
                </c:pt>
                <c:pt idx="135">
                  <c:v>9.0083968120140963</c:v>
                </c:pt>
                <c:pt idx="136">
                  <c:v>8.4608306294342093</c:v>
                </c:pt>
                <c:pt idx="137">
                  <c:v>8.4685472620485029</c:v>
                </c:pt>
                <c:pt idx="138">
                  <c:v>8.4968973143091482</c:v>
                </c:pt>
                <c:pt idx="139">
                  <c:v>8.5463366249388848</c:v>
                </c:pt>
                <c:pt idx="140">
                  <c:v>8.721145503660054</c:v>
                </c:pt>
                <c:pt idx="141">
                  <c:v>8.8150834657395976</c:v>
                </c:pt>
                <c:pt idx="142">
                  <c:v>8.8638462707745287</c:v>
                </c:pt>
                <c:pt idx="143">
                  <c:v>8.8219106637975599</c:v>
                </c:pt>
                <c:pt idx="144">
                  <c:v>9.00274951023456</c:v>
                </c:pt>
                <c:pt idx="145">
                  <c:v>8.3758610915399636</c:v>
                </c:pt>
                <c:pt idx="146">
                  <c:v>7.6321342460119777</c:v>
                </c:pt>
                <c:pt idx="147">
                  <c:v>6.9418825813323055</c:v>
                </c:pt>
                <c:pt idx="148">
                  <c:v>6.2719906573771302</c:v>
                </c:pt>
                <c:pt idx="149">
                  <c:v>6.2788518584117128</c:v>
                </c:pt>
                <c:pt idx="150">
                  <c:v>6.2403950404867832</c:v>
                </c:pt>
                <c:pt idx="151">
                  <c:v>6.0363105917303725</c:v>
                </c:pt>
                <c:pt idx="152">
                  <c:v>5.707737944587163</c:v>
                </c:pt>
                <c:pt idx="153">
                  <c:v>5.4568841401797474</c:v>
                </c:pt>
                <c:pt idx="154">
                  <c:v>5.4843908958954941</c:v>
                </c:pt>
                <c:pt idx="155">
                  <c:v>5.3568274995339653</c:v>
                </c:pt>
                <c:pt idx="156">
                  <c:v>5.3755894286700698</c:v>
                </c:pt>
                <c:pt idx="157">
                  <c:v>5.9240646245327575</c:v>
                </c:pt>
                <c:pt idx="158">
                  <c:v>6.0958905386625721</c:v>
                </c:pt>
                <c:pt idx="159">
                  <c:v>6.5707533217442027</c:v>
                </c:pt>
                <c:pt idx="160">
                  <c:v>6.8124497222398279</c:v>
                </c:pt>
                <c:pt idx="161">
                  <c:v>6.7914865592308731</c:v>
                </c:pt>
                <c:pt idx="162">
                  <c:v>6.9281765606185326</c:v>
                </c:pt>
                <c:pt idx="163">
                  <c:v>6.9790075524958031</c:v>
                </c:pt>
                <c:pt idx="164">
                  <c:v>7.0113234502899804</c:v>
                </c:pt>
                <c:pt idx="165">
                  <c:v>6.8947385636422247</c:v>
                </c:pt>
                <c:pt idx="166">
                  <c:v>6.7789930449675726</c:v>
                </c:pt>
                <c:pt idx="167">
                  <c:v>6.5578632728980022</c:v>
                </c:pt>
                <c:pt idx="168">
                  <c:v>6.1311660963820449</c:v>
                </c:pt>
                <c:pt idx="169">
                  <c:v>5.8283804786441422</c:v>
                </c:pt>
                <c:pt idx="170">
                  <c:v>5.46062687975793</c:v>
                </c:pt>
                <c:pt idx="171">
                  <c:v>5.3255591451365145</c:v>
                </c:pt>
                <c:pt idx="172">
                  <c:v>5.4228858013728356</c:v>
                </c:pt>
                <c:pt idx="173">
                  <c:v>5.4772440527572348</c:v>
                </c:pt>
                <c:pt idx="174">
                  <c:v>5.4570035341593499</c:v>
                </c:pt>
                <c:pt idx="175">
                  <c:v>5.2806862941085377</c:v>
                </c:pt>
                <c:pt idx="176">
                  <c:v>5.015658668143983</c:v>
                </c:pt>
              </c:numCache>
            </c:numRef>
          </c:val>
          <c:smooth val="0"/>
          <c:extLst>
            <c:ext xmlns:c16="http://schemas.microsoft.com/office/drawing/2014/chart" uri="{C3380CC4-5D6E-409C-BE32-E72D297353CC}">
              <c16:uniqueId val="{00000002-F4AF-431C-B615-9D53D74E13B6}"/>
            </c:ext>
          </c:extLst>
        </c:ser>
        <c:dLbls>
          <c:showLegendKey val="0"/>
          <c:showVal val="0"/>
          <c:showCatName val="0"/>
          <c:showSerName val="0"/>
          <c:showPercent val="0"/>
          <c:showBubbleSize val="0"/>
        </c:dLbls>
        <c:marker val="1"/>
        <c:smooth val="0"/>
        <c:axId val="699448320"/>
        <c:axId val="699446784"/>
      </c:lineChart>
      <c:dateAx>
        <c:axId val="699443456"/>
        <c:scaling>
          <c:orientation val="minMax"/>
          <c:max val="45747"/>
          <c:min val="29221"/>
        </c:scaling>
        <c:delete val="0"/>
        <c:axPos val="b"/>
        <c:numFmt formatCode="yyyy" sourceLinked="0"/>
        <c:majorTickMark val="out"/>
        <c:minorTickMark val="out"/>
        <c:tickLblPos val="nextTo"/>
        <c:crossAx val="699445248"/>
        <c:crossesAt val="-50"/>
        <c:auto val="1"/>
        <c:lblOffset val="100"/>
        <c:baseTimeUnit val="months"/>
        <c:majorUnit val="36"/>
        <c:majorTimeUnit val="months"/>
        <c:minorUnit val="12"/>
        <c:minorTimeUnit val="months"/>
      </c:dateAx>
      <c:valAx>
        <c:axId val="699445248"/>
        <c:scaling>
          <c:orientation val="minMax"/>
          <c:max val="30"/>
          <c:min val="10"/>
        </c:scaling>
        <c:delete val="0"/>
        <c:axPos val="l"/>
        <c:majorGridlines>
          <c:spPr>
            <a:ln>
              <a:solidFill>
                <a:schemeClr val="accent6"/>
              </a:solidFill>
            </a:ln>
          </c:spPr>
        </c:majorGridlines>
        <c:numFmt formatCode="0" sourceLinked="0"/>
        <c:majorTickMark val="out"/>
        <c:minorTickMark val="none"/>
        <c:tickLblPos val="nextTo"/>
        <c:spPr>
          <a:ln>
            <a:noFill/>
          </a:ln>
        </c:spPr>
        <c:crossAx val="699443456"/>
        <c:crosses val="autoZero"/>
        <c:crossBetween val="between"/>
      </c:valAx>
      <c:valAx>
        <c:axId val="699446784"/>
        <c:scaling>
          <c:orientation val="minMax"/>
          <c:min val="2"/>
        </c:scaling>
        <c:delete val="0"/>
        <c:axPos val="r"/>
        <c:numFmt formatCode="0" sourceLinked="0"/>
        <c:majorTickMark val="out"/>
        <c:minorTickMark val="none"/>
        <c:tickLblPos val="nextTo"/>
        <c:spPr>
          <a:ln>
            <a:noFill/>
          </a:ln>
        </c:spPr>
        <c:crossAx val="699448320"/>
        <c:crosses val="max"/>
        <c:crossBetween val="between"/>
      </c:valAx>
      <c:dateAx>
        <c:axId val="699448320"/>
        <c:scaling>
          <c:orientation val="minMax"/>
        </c:scaling>
        <c:delete val="1"/>
        <c:axPos val="b"/>
        <c:numFmt formatCode="m/d/yyyy" sourceLinked="1"/>
        <c:majorTickMark val="out"/>
        <c:minorTickMark val="none"/>
        <c:tickLblPos val="nextTo"/>
        <c:crossAx val="699446784"/>
        <c:crosses val="autoZero"/>
        <c:auto val="1"/>
        <c:lblOffset val="100"/>
        <c:baseTimeUnit val="months"/>
      </c:dateAx>
    </c:plotArea>
    <c:legend>
      <c:legendPos val="r"/>
      <c:layout>
        <c:manualLayout>
          <c:xMode val="edge"/>
          <c:yMode val="edge"/>
          <c:x val="8.0734663935509471E-4"/>
          <c:y val="0.93474353682012623"/>
          <c:w val="0.806905336832896"/>
          <c:h val="6.5256463179873742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dLbls>
          <c:showLegendKey val="0"/>
          <c:showVal val="0"/>
          <c:showCatName val="0"/>
          <c:showSerName val="0"/>
          <c:showPercent val="0"/>
          <c:showBubbleSize val="0"/>
        </c:dLbls>
        <c:marker val="1"/>
        <c:smooth val="0"/>
        <c:axId val="706814720"/>
        <c:axId val="706816256"/>
      </c:lineChart>
      <c:dateAx>
        <c:axId val="706814720"/>
        <c:scaling>
          <c:orientation val="minMax"/>
          <c:min val="-13"/>
        </c:scaling>
        <c:delete val="0"/>
        <c:axPos val="b"/>
        <c:numFmt formatCode="yyyy" sourceLinked="0"/>
        <c:majorTickMark val="out"/>
        <c:minorTickMark val="out"/>
        <c:tickLblPos val="nextTo"/>
        <c:crossAx val="706816256"/>
        <c:crossesAt val="-50"/>
        <c:auto val="1"/>
        <c:lblOffset val="100"/>
        <c:baseTimeUnit val="months"/>
        <c:majorUnit val="12"/>
        <c:majorTimeUnit val="months"/>
        <c:minorUnit val="12"/>
        <c:minorTimeUnit val="months"/>
      </c:dateAx>
      <c:valAx>
        <c:axId val="7068162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6814720"/>
        <c:crosses val="autoZero"/>
        <c:crossBetween val="between"/>
      </c:valAx>
    </c:plotArea>
    <c:legend>
      <c:legendPos val="r"/>
      <c:layout>
        <c:manualLayout>
          <c:xMode val="edge"/>
          <c:yMode val="edge"/>
          <c:x val="0"/>
          <c:y val="0.94734188935044539"/>
          <c:w val="0.41708997306427753"/>
          <c:h val="3.7865542397751459E-2"/>
        </c:manualLayout>
      </c:layout>
      <c:overlay val="0"/>
    </c:legend>
    <c:plotVisOnly val="1"/>
    <c:dispBlanksAs val="gap"/>
    <c:showDLblsOverMax val="0"/>
  </c:chart>
  <c:spPr>
    <a:ln>
      <a:noFill/>
    </a:ln>
  </c:spPr>
  <c:txPr>
    <a:bodyPr/>
    <a:lstStyle/>
    <a:p>
      <a:pPr>
        <a:defRPr>
          <a:latin typeface="Verdana" panose="020B0604030504040204" pitchFamily="34" charset="0"/>
          <a:ea typeface="Verdana" panose="020B0604030504040204" pitchFamily="34" charset="0"/>
          <a:cs typeface="Verdana" panose="020B0604030504040204" pitchFamily="34" charset="0"/>
        </a:defRPr>
      </a:pPr>
      <a:endParaRPr lang="da-DK"/>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Diagram4">
    <tabColor theme="9"/>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codeName="Diagram11">
    <tabColor theme="9"/>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codeName="Diagram12">
    <tabColor theme="9"/>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Diagram5">
    <tabColor theme="9"/>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200-000000000000}">
  <sheetPr codeName="Diagram7">
    <tabColor theme="9"/>
  </sheetPr>
  <sheetViews>
    <sheetView zoomScale="106"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Diagram8">
    <tabColor theme="9"/>
  </sheetPr>
  <sheetViews>
    <sheetView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Diagram20">
    <tabColor theme="9"/>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8">
    <tabColor theme="9"/>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Diagram16">
    <tabColor theme="9"/>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Diagram1">
    <tabColor theme="9"/>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Diagram2">
    <tabColor theme="9"/>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codeName="Diagram10">
    <tabColor theme="9"/>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Diagram3">
    <tabColor theme="9"/>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Diagram13">
    <tabColor theme="9"/>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Diagram15">
    <tabColor theme="9"/>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0.008</cdr:x>
      <cdr:y>0.01261</cdr:y>
    </cdr:from>
    <cdr:to>
      <cdr:x>0.21427</cdr:x>
      <cdr:y>0.08602</cdr:y>
    </cdr:to>
    <cdr:sp macro="" textlink="">
      <cdr:nvSpPr>
        <cdr:cNvPr id="3" name="Tekstboks 1"/>
        <cdr:cNvSpPr txBox="1"/>
      </cdr:nvSpPr>
      <cdr:spPr>
        <a:xfrm xmlns:a="http://schemas.openxmlformats.org/drawingml/2006/main">
          <a:off x="74270" y="76240"/>
          <a:ext cx="1915821"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disponibel indkomst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0.0164</cdr:x>
      <cdr:y>0.00933</cdr:y>
    </cdr:from>
    <cdr:to>
      <cdr:x>0.22267</cdr:x>
      <cdr:y>0.08274</cdr:y>
    </cdr:to>
    <cdr:sp macro="" textlink="">
      <cdr:nvSpPr>
        <cdr:cNvPr id="3" name="Tekstboks 1"/>
        <cdr:cNvSpPr txBox="1"/>
      </cdr:nvSpPr>
      <cdr:spPr>
        <a:xfrm xmlns:a="http://schemas.openxmlformats.org/drawingml/2006/main">
          <a:off x="152203" y="56397"/>
          <a:ext cx="1914425"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Årlig vækst, pct.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0.00695</cdr:x>
      <cdr:y>0.00984</cdr:y>
    </cdr:from>
    <cdr:to>
      <cdr:x>0.14053</cdr:x>
      <cdr:y>0.08325</cdr:y>
    </cdr:to>
    <cdr:sp macro="" textlink="">
      <cdr:nvSpPr>
        <cdr:cNvPr id="3" name="Tekstboks 1"/>
        <cdr:cNvSpPr txBox="1"/>
      </cdr:nvSpPr>
      <cdr:spPr>
        <a:xfrm xmlns:a="http://schemas.openxmlformats.org/drawingml/2006/main">
          <a:off x="64398" y="59353"/>
          <a:ext cx="1238598"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cdr:txBody>
    </cdr:sp>
  </cdr:relSizeAnchor>
  <cdr:relSizeAnchor xmlns:cdr="http://schemas.openxmlformats.org/drawingml/2006/chartDrawing">
    <cdr:from>
      <cdr:x>0.91179</cdr:x>
      <cdr:y>0.01202</cdr:y>
    </cdr:from>
    <cdr:to>
      <cdr:x>0.99352</cdr:x>
      <cdr:y>0.08543</cdr:y>
    </cdr:to>
    <cdr:sp macro="" textlink="">
      <cdr:nvSpPr>
        <cdr:cNvPr id="4" name="Tekstboks 1"/>
        <cdr:cNvSpPr txBox="1"/>
      </cdr:nvSpPr>
      <cdr:spPr>
        <a:xfrm xmlns:a="http://schemas.openxmlformats.org/drawingml/2006/main">
          <a:off x="8467725" y="72701"/>
          <a:ext cx="758970" cy="44401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0.01353</cdr:x>
      <cdr:y>0.01374</cdr:y>
    </cdr:from>
    <cdr:to>
      <cdr:x>0.2198</cdr:x>
      <cdr:y>0.08715</cdr:y>
    </cdr:to>
    <cdr:sp macro="" textlink="">
      <cdr:nvSpPr>
        <cdr:cNvPr id="3" name="Tekstboks 1"/>
        <cdr:cNvSpPr txBox="1"/>
      </cdr:nvSpPr>
      <cdr:spPr>
        <a:xfrm xmlns:a="http://schemas.openxmlformats.org/drawingml/2006/main">
          <a:off x="125557" y="8305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Aktiver</a:t>
          </a:r>
          <a:r>
            <a:rPr lang="da-DK" sz="1000" baseline="0">
              <a:latin typeface="Franklin Gothic Book" panose="020B0503020102020204" pitchFamily="34" charset="0"/>
              <a:ea typeface="Verdana" panose="020B0604030504040204" pitchFamily="34" charset="0"/>
              <a:cs typeface="Verdana" panose="020B0604030504040204" pitchFamily="34" charset="0"/>
            </a:rPr>
            <a:t>/kapital</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0.96861</cdr:x>
      <cdr:y>0.01501</cdr:y>
    </cdr:from>
    <cdr:to>
      <cdr:x>1</cdr:x>
      <cdr:y>0.05927</cdr:y>
    </cdr:to>
    <cdr:sp macro="" textlink="">
      <cdr:nvSpPr>
        <cdr:cNvPr id="4" name="Tekstboks 1"/>
        <cdr:cNvSpPr txBox="1"/>
      </cdr:nvSpPr>
      <cdr:spPr>
        <a:xfrm xmlns:a="http://schemas.openxmlformats.org/drawingml/2006/main">
          <a:off x="8989824" y="90725"/>
          <a:ext cx="291336" cy="26741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3.1225E-17</cdr:y>
    </cdr:from>
    <cdr:to>
      <cdr:x>1</cdr:x>
      <cdr:y>1</cdr:y>
    </cdr:to>
    <cdr:pic>
      <cdr:nvPicPr>
        <cdr:cNvPr id="2" name="Picture 1">
          <a:extLst xmlns:a="http://schemas.openxmlformats.org/drawingml/2006/main">
            <a:ext uri="{FF2B5EF4-FFF2-40B4-BE49-F238E27FC236}">
              <a16:creationId xmlns:a16="http://schemas.microsoft.com/office/drawing/2014/main" id="{63239D7F-8D8E-0DB5-49D0-2E5C1118F4FE}"/>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305925" cy="607695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0.00639</cdr:x>
      <cdr:y>0.01729</cdr:y>
    </cdr:from>
    <cdr:to>
      <cdr:x>0.21052</cdr:x>
      <cdr:y>0.07605</cdr:y>
    </cdr:to>
    <cdr:sp macro="" textlink="">
      <cdr:nvSpPr>
        <cdr:cNvPr id="2" name="Tekstboks 1"/>
        <cdr:cNvSpPr txBox="1"/>
      </cdr:nvSpPr>
      <cdr:spPr>
        <a:xfrm xmlns:a="http://schemas.openxmlformats.org/drawingml/2006/main">
          <a:off x="59231" y="104242"/>
          <a:ext cx="1891841" cy="35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a:t>
          </a:r>
        </a:p>
      </cdr:txBody>
    </cdr:sp>
  </cdr:relSizeAnchor>
</c:userShapes>
</file>

<file path=xl/drawings/drawing20.xml><?xml version="1.0" encoding="utf-8"?>
<c:userShapes xmlns:c="http://schemas.openxmlformats.org/drawingml/2006/chart">
  <cdr:relSizeAnchor xmlns:cdr="http://schemas.openxmlformats.org/drawingml/2006/chartDrawing">
    <cdr:from>
      <cdr:x>0.01988</cdr:x>
      <cdr:y>0.00996</cdr:y>
    </cdr:from>
    <cdr:to>
      <cdr:x>0.22615</cdr:x>
      <cdr:y>0.08337</cdr:y>
    </cdr:to>
    <cdr:sp macro="" textlink="">
      <cdr:nvSpPr>
        <cdr:cNvPr id="3" name="Tekstboks 1"/>
        <cdr:cNvSpPr txBox="1"/>
      </cdr:nvSpPr>
      <cdr:spPr>
        <a:xfrm xmlns:a="http://schemas.openxmlformats.org/drawingml/2006/main">
          <a:off x="184528" y="6019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a:p xmlns:a="http://schemas.openxmlformats.org/drawingml/2006/main">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0.0207</cdr:x>
      <cdr:y>0.0087</cdr:y>
    </cdr:from>
    <cdr:to>
      <cdr:x>0.22697</cdr:x>
      <cdr:y>0.08211</cdr:y>
    </cdr:to>
    <cdr:sp macro="" textlink="">
      <cdr:nvSpPr>
        <cdr:cNvPr id="3" name="Tekstboks 1"/>
        <cdr:cNvSpPr txBox="1"/>
      </cdr:nvSpPr>
      <cdr:spPr>
        <a:xfrm xmlns:a="http://schemas.openxmlformats.org/drawingml/2006/main">
          <a:off x="192148" y="5257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a:p xmlns:a="http://schemas.openxmlformats.org/drawingml/2006/main">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0.93985</cdr:x>
      <cdr:y>0.0156</cdr:y>
    </cdr:from>
    <cdr:to>
      <cdr:x>0.99738</cdr:x>
      <cdr:y>0.04941</cdr:y>
    </cdr:to>
    <cdr:sp macro="" textlink="">
      <cdr:nvSpPr>
        <cdr:cNvPr id="2" name="Tekstboks 1"/>
        <cdr:cNvSpPr txBox="1"/>
      </cdr:nvSpPr>
      <cdr:spPr>
        <a:xfrm xmlns:a="http://schemas.openxmlformats.org/drawingml/2006/main">
          <a:off x="8722927" y="94265"/>
          <a:ext cx="533945" cy="204303"/>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Mia. kr.</a:t>
          </a:r>
        </a:p>
      </cdr:txBody>
    </cdr:sp>
  </cdr:relSizeAnchor>
  <cdr:relSizeAnchor xmlns:cdr="http://schemas.openxmlformats.org/drawingml/2006/chartDrawing">
    <cdr:from>
      <cdr:x>0.011</cdr:x>
      <cdr:y>0.0156</cdr:y>
    </cdr:from>
    <cdr:to>
      <cdr:x>0.11167</cdr:x>
      <cdr:y>0.05982</cdr:y>
    </cdr:to>
    <cdr:sp macro="" textlink="">
      <cdr:nvSpPr>
        <cdr:cNvPr id="3" name="Tekstboks 2"/>
        <cdr:cNvSpPr txBox="1"/>
      </cdr:nvSpPr>
      <cdr:spPr>
        <a:xfrm xmlns:a="http://schemas.openxmlformats.org/drawingml/2006/main">
          <a:off x="102334" y="94463"/>
          <a:ext cx="936755" cy="267645"/>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309340" cy="6083420"/>
    <xdr:graphicFrame macro="">
      <xdr:nvGraphicFramePr>
        <xdr:cNvPr id="2" name="Diagram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0.02077</cdr:x>
      <cdr:y>0.01099</cdr:y>
    </cdr:from>
    <cdr:to>
      <cdr:x>0.15435</cdr:x>
      <cdr:y>0.0844</cdr:y>
    </cdr:to>
    <cdr:sp macro="" textlink="">
      <cdr:nvSpPr>
        <cdr:cNvPr id="3" name="Tekstboks 1"/>
        <cdr:cNvSpPr txBox="1"/>
      </cdr:nvSpPr>
      <cdr:spPr>
        <a:xfrm xmlns:a="http://schemas.openxmlformats.org/drawingml/2006/main">
          <a:off x="192673" y="66298"/>
          <a:ext cx="1239037" cy="44293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a:t>
          </a:r>
          <a:r>
            <a:rPr lang="da-DK" sz="1000" baseline="0">
              <a:latin typeface="Franklin Gothic Book" panose="020B0503020102020204" pitchFamily="34" charset="0"/>
              <a:ea typeface="Verdana" panose="020B0604030504040204" pitchFamily="34" charset="0"/>
              <a:cs typeface="Verdana" panose="020B0604030504040204" pitchFamily="34" charset="0"/>
            </a:rPr>
            <a:t> 2000=1</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0.92026</cdr:x>
      <cdr:y>0.01118</cdr:y>
    </cdr:from>
    <cdr:to>
      <cdr:x>0.99776</cdr:x>
      <cdr:y>0.08459</cdr:y>
    </cdr:to>
    <cdr:sp macro="" textlink="">
      <cdr:nvSpPr>
        <cdr:cNvPr id="4" name="Tekstboks 1"/>
        <cdr:cNvSpPr txBox="1"/>
      </cdr:nvSpPr>
      <cdr:spPr>
        <a:xfrm xmlns:a="http://schemas.openxmlformats.org/drawingml/2006/main">
          <a:off x="8535992" y="67445"/>
          <a:ext cx="718846" cy="442930"/>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år-til-år</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0.02468</cdr:x>
      <cdr:y>0.00726</cdr:y>
    </cdr:from>
    <cdr:to>
      <cdr:x>0.11929</cdr:x>
      <cdr:y>0.08067</cdr:y>
    </cdr:to>
    <cdr:sp macro="" textlink="">
      <cdr:nvSpPr>
        <cdr:cNvPr id="3" name="Tekstboks 1"/>
        <cdr:cNvSpPr txBox="1"/>
      </cdr:nvSpPr>
      <cdr:spPr>
        <a:xfrm xmlns:a="http://schemas.openxmlformats.org/drawingml/2006/main">
          <a:off x="228894" y="43815"/>
          <a:ext cx="877566" cy="44293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a:t>
          </a:r>
          <a:r>
            <a:rPr lang="da-DK" sz="1000" baseline="0">
              <a:latin typeface="Franklin Gothic Book" panose="020B0503020102020204" pitchFamily="34" charset="0"/>
              <a:ea typeface="Verdana" panose="020B0604030504040204" pitchFamily="34" charset="0"/>
              <a:cs typeface="Verdana" panose="020B0604030504040204" pitchFamily="34" charset="0"/>
            </a:rPr>
            <a:t> af BNP</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0.79322</cdr:x>
      <cdr:y>0.01514</cdr:y>
    </cdr:from>
    <cdr:to>
      <cdr:x>0.99589</cdr:x>
      <cdr:y>0.08854</cdr:y>
    </cdr:to>
    <cdr:sp macro="" textlink="">
      <cdr:nvSpPr>
        <cdr:cNvPr id="2" name="Tekstboks 1"/>
        <cdr:cNvSpPr txBox="1"/>
      </cdr:nvSpPr>
      <cdr:spPr>
        <a:xfrm xmlns:a="http://schemas.openxmlformats.org/drawingml/2006/main">
          <a:off x="7362040" y="91461"/>
          <a:ext cx="1881020" cy="443531"/>
        </a:xfrm>
        <a:prstGeom xmlns:a="http://schemas.openxmlformats.org/drawingml/2006/main" prst="rect">
          <a:avLst/>
        </a:prstGeom>
      </cdr:spPr>
      <cdr:txBody>
        <a:bodyPr xmlns:a="http://schemas.openxmlformats.org/drawingml/2006/main" vertOverflow="clip" wrap="square" lIns="3600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samlede risikoeksponering</a:t>
          </a:r>
        </a:p>
      </cdr:txBody>
    </cdr:sp>
  </cdr:relSizeAnchor>
  <cdr:relSizeAnchor xmlns:cdr="http://schemas.openxmlformats.org/drawingml/2006/chartDrawing">
    <cdr:from>
      <cdr:x>0.01231</cdr:x>
      <cdr:y>0.01489</cdr:y>
    </cdr:from>
    <cdr:to>
      <cdr:x>0.10692</cdr:x>
      <cdr:y>0.0883</cdr:y>
    </cdr:to>
    <cdr:sp macro="" textlink="">
      <cdr:nvSpPr>
        <cdr:cNvPr id="3" name="Tekstboks 1"/>
        <cdr:cNvSpPr txBox="1"/>
      </cdr:nvSpPr>
      <cdr:spPr>
        <a:xfrm xmlns:a="http://schemas.openxmlformats.org/drawingml/2006/main">
          <a:off x="114243" y="89963"/>
          <a:ext cx="878091"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dr:relSizeAnchor xmlns:cdr="http://schemas.openxmlformats.org/drawingml/2006/chartDrawing">
    <cdr:from>
      <cdr:x>0.95464</cdr:x>
      <cdr:y>0.3821</cdr:y>
    </cdr:from>
    <cdr:to>
      <cdr:x>0.98441</cdr:x>
      <cdr:y>0.41812</cdr:y>
    </cdr:to>
    <cdr:sp macro="" textlink="">
      <cdr:nvSpPr>
        <cdr:cNvPr id="4" name="Tekstboks 1"/>
        <cdr:cNvSpPr txBox="1"/>
      </cdr:nvSpPr>
      <cdr:spPr>
        <a:xfrm xmlns:a="http://schemas.openxmlformats.org/drawingml/2006/main">
          <a:off x="8867473" y="2308913"/>
          <a:ext cx="276527" cy="217656"/>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Verdana" panose="020B0604030504040204" pitchFamily="34" charset="0"/>
              <a:ea typeface="Verdana" panose="020B0604030504040204" pitchFamily="34" charset="0"/>
              <a:cs typeface="Verdana" panose="020B0604030504040204" pitchFamily="34" charset="0"/>
            </a:rPr>
            <a:t>2,5</a:t>
          </a:r>
        </a:p>
      </cdr:txBody>
    </cdr:sp>
  </cdr:relSizeAnchor>
  <cdr:relSizeAnchor xmlns:cdr="http://schemas.openxmlformats.org/drawingml/2006/chartDrawing">
    <cdr:from>
      <cdr:x>0.9571</cdr:x>
      <cdr:y>0.46712</cdr:y>
    </cdr:from>
    <cdr:to>
      <cdr:x>0.98687</cdr:x>
      <cdr:y>0.50314</cdr:y>
    </cdr:to>
    <cdr:sp macro="" textlink="">
      <cdr:nvSpPr>
        <cdr:cNvPr id="5" name="Tekstboks 1"/>
        <cdr:cNvSpPr txBox="1"/>
      </cdr:nvSpPr>
      <cdr:spPr>
        <a:xfrm xmlns:a="http://schemas.openxmlformats.org/drawingml/2006/main">
          <a:off x="8890333" y="2822626"/>
          <a:ext cx="276527" cy="21765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Verdana" panose="020B0604030504040204" pitchFamily="34" charset="0"/>
              <a:ea typeface="Verdana" panose="020B0604030504040204" pitchFamily="34" charset="0"/>
              <a:cs typeface="Verdana" panose="020B0604030504040204" pitchFamily="34" charset="0"/>
            </a:rPr>
            <a:t>0,0</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0.00807</cdr:y>
    </cdr:from>
    <cdr:to>
      <cdr:x>1</cdr:x>
      <cdr:y>0.97327</cdr:y>
    </cdr:to>
    <cdr:pic>
      <cdr:nvPicPr>
        <cdr:cNvPr id="2" name="Picture 1">
          <a:extLst xmlns:a="http://schemas.openxmlformats.org/drawingml/2006/main">
            <a:ext uri="{FF2B5EF4-FFF2-40B4-BE49-F238E27FC236}">
              <a16:creationId xmlns:a16="http://schemas.microsoft.com/office/drawing/2014/main" id="{5AA7638C-F40B-425D-412E-20C30C57A88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305925" cy="607695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0.01884</cdr:x>
      <cdr:y>0.01416</cdr:y>
    </cdr:from>
    <cdr:to>
      <cdr:x>0.22511</cdr:x>
      <cdr:y>0.08757</cdr:y>
    </cdr:to>
    <cdr:sp macro="" textlink="">
      <cdr:nvSpPr>
        <cdr:cNvPr id="3" name="Tekstboks 1"/>
        <cdr:cNvSpPr txBox="1"/>
      </cdr:nvSpPr>
      <cdr:spPr>
        <a:xfrm xmlns:a="http://schemas.openxmlformats.org/drawingml/2006/main">
          <a:off x="174885" y="85570"/>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Årlig</a:t>
          </a:r>
          <a:r>
            <a:rPr lang="da-DK" sz="1000" baseline="0">
              <a:latin typeface="Franklin Gothic Book" panose="020B0503020102020204" pitchFamily="34" charset="0"/>
              <a:ea typeface="Verdana" panose="020B0604030504040204" pitchFamily="34" charset="0"/>
              <a:cs typeface="Verdana" panose="020B0604030504040204" pitchFamily="34" charset="0"/>
            </a:rPr>
            <a:t> realvækst, pct.</a:t>
          </a: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0.84614</cdr:x>
      <cdr:y>0.01648</cdr:y>
    </cdr:from>
    <cdr:to>
      <cdr:x>0.9844</cdr:x>
      <cdr:y>0.06677</cdr:y>
    </cdr:to>
    <cdr:sp macro="" textlink="">
      <cdr:nvSpPr>
        <cdr:cNvPr id="4" name="Tekstboks 1"/>
        <cdr:cNvSpPr txBox="1"/>
      </cdr:nvSpPr>
      <cdr:spPr>
        <a:xfrm xmlns:a="http://schemas.openxmlformats.org/drawingml/2006/main">
          <a:off x="7853139" y="99602"/>
          <a:ext cx="1283241" cy="30388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Afvigelse fra trend, pct.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0.01738</cdr:x>
      <cdr:y>0.01143</cdr:y>
    </cdr:from>
    <cdr:to>
      <cdr:x>0.22365</cdr:x>
      <cdr:y>0.08484</cdr:y>
    </cdr:to>
    <cdr:sp macro="" textlink="">
      <cdr:nvSpPr>
        <cdr:cNvPr id="3" name="Tekstboks 1"/>
        <cdr:cNvSpPr txBox="1"/>
      </cdr:nvSpPr>
      <cdr:spPr>
        <a:xfrm xmlns:a="http://schemas.openxmlformats.org/drawingml/2006/main">
          <a:off x="161439" y="69099"/>
          <a:ext cx="1915822"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9dnbfil002\userhome\DSRR\Database\Figur_Projektmapper\F_Boligpriser_Indkom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Figur"/>
    </sheetNames>
    <sheetDataSet>
      <sheetData sheetId="0">
        <row r="2">
          <cell r="A2">
            <v>27029</v>
          </cell>
          <cell r="B2">
            <v>0.16926178642679207</v>
          </cell>
          <cell r="C2">
            <v>0.20321288557203238</v>
          </cell>
          <cell r="D2"/>
          <cell r="E2">
            <v>4.0829781280312893</v>
          </cell>
        </row>
        <row r="3">
          <cell r="A3">
            <v>27119</v>
          </cell>
          <cell r="B3">
            <v>0.17634679174585979</v>
          </cell>
          <cell r="C3">
            <v>0.20230478834455784</v>
          </cell>
          <cell r="D3"/>
          <cell r="E3">
            <v>-2.7899164729027648</v>
          </cell>
        </row>
        <row r="4">
          <cell r="A4">
            <v>27210</v>
          </cell>
          <cell r="B4">
            <v>0.1806435438666231</v>
          </cell>
          <cell r="C4">
            <v>0.19831855982810703</v>
          </cell>
          <cell r="D4"/>
          <cell r="E4">
            <v>-9.2679279912936341</v>
          </cell>
        </row>
        <row r="5">
          <cell r="A5">
            <v>27302</v>
          </cell>
          <cell r="B5">
            <v>0.18592361313006217</v>
          </cell>
          <cell r="C5">
            <v>0.20061945490961608</v>
          </cell>
          <cell r="D5"/>
          <cell r="E5">
            <v>-14.12378030300493</v>
          </cell>
        </row>
        <row r="6">
          <cell r="A6">
            <v>27394</v>
          </cell>
          <cell r="B6">
            <v>0.19139853591146053</v>
          </cell>
          <cell r="C6">
            <v>0.21301736584060227</v>
          </cell>
          <cell r="D6"/>
          <cell r="E6">
            <v>-10.382195236888103</v>
          </cell>
        </row>
        <row r="7">
          <cell r="A7">
            <v>27484</v>
          </cell>
          <cell r="B7">
            <v>0.19977709426257023</v>
          </cell>
          <cell r="C7">
            <v>0.2268077748528084</v>
          </cell>
          <cell r="D7"/>
          <cell r="E7">
            <v>-1.5457851857153981</v>
          </cell>
        </row>
        <row r="8">
          <cell r="A8">
            <v>27575</v>
          </cell>
          <cell r="B8">
            <v>0.20926879318138902</v>
          </cell>
          <cell r="C8">
            <v>0.23760949061987799</v>
          </cell>
          <cell r="D8"/>
          <cell r="E8">
            <v>6.4295399187917379</v>
          </cell>
        </row>
        <row r="9">
          <cell r="A9">
            <v>27667</v>
          </cell>
          <cell r="B9">
            <v>0.21819771934834475</v>
          </cell>
          <cell r="C9">
            <v>0.2485679836884046</v>
          </cell>
          <cell r="D9"/>
          <cell r="E9">
            <v>12.828309448548158</v>
          </cell>
        </row>
        <row r="10">
          <cell r="A10">
            <v>27759</v>
          </cell>
          <cell r="B10">
            <v>0.22781545237471251</v>
          </cell>
          <cell r="C10">
            <v>0.24701201628995159</v>
          </cell>
          <cell r="D10"/>
          <cell r="E10">
            <v>9.3856260447438888</v>
          </cell>
        </row>
        <row r="11">
          <cell r="A11">
            <v>27850</v>
          </cell>
          <cell r="B11">
            <v>0.23553568849600309</v>
          </cell>
          <cell r="C11">
            <v>0.25460332916657369</v>
          </cell>
          <cell r="D11"/>
          <cell r="E11">
            <v>4.2516013555110366</v>
          </cell>
        </row>
        <row r="12">
          <cell r="A12">
            <v>27941</v>
          </cell>
          <cell r="B12">
            <v>0.24422252553914234</v>
          </cell>
          <cell r="C12">
            <v>0.25915825484624994</v>
          </cell>
          <cell r="D12"/>
          <cell r="E12">
            <v>-0.73957763215323213</v>
          </cell>
        </row>
        <row r="13">
          <cell r="A13">
            <v>28033</v>
          </cell>
          <cell r="B13">
            <v>0.2534217199872611</v>
          </cell>
          <cell r="C13">
            <v>0.26432979962352215</v>
          </cell>
          <cell r="D13"/>
          <cell r="E13">
            <v>-2.753041641740106</v>
          </cell>
        </row>
        <row r="14">
          <cell r="A14">
            <v>28125</v>
          </cell>
          <cell r="B14">
            <v>0.262887741970661</v>
          </cell>
          <cell r="C14">
            <v>0.27375346946347662</v>
          </cell>
          <cell r="D14"/>
          <cell r="E14">
            <v>-1.6883859633360254</v>
          </cell>
        </row>
        <row r="15">
          <cell r="A15">
            <v>28215</v>
          </cell>
          <cell r="B15">
            <v>0.27149640623712917</v>
          </cell>
          <cell r="C15">
            <v>0.27558014044471807</v>
          </cell>
          <cell r="D15"/>
          <cell r="E15">
            <v>-2.3138339274001551</v>
          </cell>
        </row>
        <row r="16">
          <cell r="A16">
            <v>28306</v>
          </cell>
          <cell r="B16">
            <v>0.27910286411997076</v>
          </cell>
          <cell r="C16">
            <v>0.29323033496436279</v>
          </cell>
          <cell r="D16"/>
          <cell r="E16">
            <v>4.2371777125635335</v>
          </cell>
        </row>
        <row r="17">
          <cell r="A17">
            <v>28398</v>
          </cell>
          <cell r="B17">
            <v>0.28619477288606587</v>
          </cell>
          <cell r="C17">
            <v>0.30457724337766434</v>
          </cell>
          <cell r="D17"/>
          <cell r="E17">
            <v>5.4781108274035262</v>
          </cell>
        </row>
        <row r="18">
          <cell r="A18">
            <v>28490</v>
          </cell>
          <cell r="B18">
            <v>0.29386299461367654</v>
          </cell>
          <cell r="C18">
            <v>0.31903397168581449</v>
          </cell>
          <cell r="D18"/>
          <cell r="E18">
            <v>6.6095489423863674</v>
          </cell>
        </row>
        <row r="19">
          <cell r="A19">
            <v>28580</v>
          </cell>
          <cell r="B19">
            <v>0.30239625361110906</v>
          </cell>
          <cell r="C19">
            <v>0.33103325656369836</v>
          </cell>
          <cell r="D19"/>
          <cell r="E19">
            <v>10.394145852903126</v>
          </cell>
        </row>
        <row r="20">
          <cell r="A20">
            <v>28671</v>
          </cell>
          <cell r="B20">
            <v>0.3111233246501609</v>
          </cell>
          <cell r="C20">
            <v>0.34345401910842821</v>
          </cell>
          <cell r="D20"/>
          <cell r="E20">
            <v>7.7743291763664235</v>
          </cell>
        </row>
        <row r="21">
          <cell r="A21">
            <v>28763</v>
          </cell>
          <cell r="B21">
            <v>0.32035520917227578</v>
          </cell>
          <cell r="C21">
            <v>0.35321013602958357</v>
          </cell>
          <cell r="D21"/>
          <cell r="E21">
            <v>7.0532798761526294</v>
          </cell>
        </row>
        <row r="22">
          <cell r="A22">
            <v>28855</v>
          </cell>
          <cell r="B22">
            <v>0.32833257411221983</v>
          </cell>
          <cell r="C22">
            <v>0.35566416554226277</v>
          </cell>
          <cell r="D22"/>
          <cell r="E22">
            <v>4.8999564492141712</v>
          </cell>
        </row>
        <row r="23">
          <cell r="A23">
            <v>28945</v>
          </cell>
          <cell r="B23">
            <v>0.33562746823607725</v>
          </cell>
          <cell r="C23">
            <v>0.36528813503968227</v>
          </cell>
          <cell r="D23"/>
          <cell r="E23">
            <v>3.315277494877833</v>
          </cell>
        </row>
        <row r="24">
          <cell r="A24">
            <v>29036</v>
          </cell>
          <cell r="B24">
            <v>0.34338203849068982</v>
          </cell>
          <cell r="C24">
            <v>0.380289459358851</v>
          </cell>
          <cell r="D24"/>
          <cell r="E24">
            <v>2.0148957960183678</v>
          </cell>
        </row>
        <row r="25">
          <cell r="A25">
            <v>29128</v>
          </cell>
          <cell r="B25">
            <v>0.35030823519793131</v>
          </cell>
          <cell r="C25">
            <v>0.38839346523999779</v>
          </cell>
          <cell r="D25"/>
          <cell r="E25">
            <v>-1.0636038644450507</v>
          </cell>
        </row>
        <row r="26">
          <cell r="A26">
            <v>29220</v>
          </cell>
          <cell r="B26">
            <v>0.35878360795536629</v>
          </cell>
          <cell r="C26">
            <v>0.38676855494489037</v>
          </cell>
          <cell r="D26"/>
          <cell r="E26">
            <v>-2.6141870031498704</v>
          </cell>
        </row>
        <row r="27">
          <cell r="A27">
            <v>29311</v>
          </cell>
          <cell r="B27">
            <v>0.36759853951008509</v>
          </cell>
          <cell r="C27">
            <v>0.37685264844205407</v>
          </cell>
          <cell r="D27"/>
          <cell r="E27">
            <v>-8.3174367179510433</v>
          </cell>
        </row>
        <row r="28">
          <cell r="A28">
            <v>29402</v>
          </cell>
          <cell r="B28">
            <v>0.37599776844544758</v>
          </cell>
          <cell r="C28">
            <v>0.36521065298343663</v>
          </cell>
          <cell r="D28"/>
          <cell r="E28">
            <v>-12.90681877823847</v>
          </cell>
        </row>
        <row r="29">
          <cell r="A29">
            <v>29494</v>
          </cell>
          <cell r="B29">
            <v>0.38478484868831431</v>
          </cell>
          <cell r="C29">
            <v>0.3784321368498561</v>
          </cell>
          <cell r="D29"/>
          <cell r="E29">
            <v>-10.275466284344336</v>
          </cell>
        </row>
        <row r="30">
          <cell r="A30">
            <v>29586</v>
          </cell>
          <cell r="B30">
            <v>0.39095797734368509</v>
          </cell>
          <cell r="C30">
            <v>0.3773407998514664</v>
          </cell>
          <cell r="D30"/>
          <cell r="E30">
            <v>-10.839074394873894</v>
          </cell>
        </row>
        <row r="31">
          <cell r="A31">
            <v>29676</v>
          </cell>
          <cell r="B31">
            <v>0.39714895863790473</v>
          </cell>
          <cell r="C31">
            <v>0.37005314810473955</v>
          </cell>
          <cell r="D31"/>
          <cell r="E31">
            <v>-10.937458321242078</v>
          </cell>
        </row>
        <row r="32">
          <cell r="A32">
            <v>29767</v>
          </cell>
          <cell r="B32">
            <v>0.40397783817175487</v>
          </cell>
          <cell r="C32">
            <v>0.35481675436217186</v>
          </cell>
          <cell r="D32"/>
          <cell r="E32">
            <v>-13.439425731772324</v>
          </cell>
        </row>
        <row r="33">
          <cell r="A33">
            <v>29859</v>
          </cell>
          <cell r="B33">
            <v>0.41225807767234712</v>
          </cell>
          <cell r="C33">
            <v>0.34852797570783139</v>
          </cell>
          <cell r="D33"/>
          <cell r="E33">
            <v>-17.633657857146044</v>
          </cell>
        </row>
        <row r="34">
          <cell r="A34">
            <v>29951</v>
          </cell>
          <cell r="B34">
            <v>0.42516275771054496</v>
          </cell>
          <cell r="C34">
            <v>0.35353775958187195</v>
          </cell>
          <cell r="D34"/>
          <cell r="E34">
            <v>-17.05344283085336</v>
          </cell>
        </row>
        <row r="35">
          <cell r="A35">
            <v>30041</v>
          </cell>
          <cell r="B35">
            <v>0.43929846057862904</v>
          </cell>
          <cell r="C35">
            <v>0.34621695626032667</v>
          </cell>
          <cell r="D35"/>
          <cell r="E35">
            <v>-16.597223206423305</v>
          </cell>
        </row>
        <row r="36">
          <cell r="A36">
            <v>30132</v>
          </cell>
          <cell r="B36">
            <v>0.45647640658147554</v>
          </cell>
          <cell r="C36">
            <v>0.34848989485899756</v>
          </cell>
          <cell r="D36"/>
          <cell r="E36">
            <v>-10.838104848147124</v>
          </cell>
        </row>
        <row r="37">
          <cell r="A37">
            <v>30224</v>
          </cell>
          <cell r="B37">
            <v>0.47364114365332288</v>
          </cell>
          <cell r="C37">
            <v>0.3462962874006647</v>
          </cell>
          <cell r="D37"/>
          <cell r="E37">
            <v>-9.4162234916273846</v>
          </cell>
        </row>
        <row r="38">
          <cell r="A38">
            <v>30316</v>
          </cell>
          <cell r="B38">
            <v>0.48905239081182628</v>
          </cell>
          <cell r="C38">
            <v>0.35381017060852327</v>
          </cell>
          <cell r="D38"/>
          <cell r="E38">
            <v>-8.0982047753230813</v>
          </cell>
        </row>
        <row r="39">
          <cell r="A39">
            <v>30406</v>
          </cell>
          <cell r="B39">
            <v>0.49867742455682046</v>
          </cell>
          <cell r="C39">
            <v>0.37916942469176451</v>
          </cell>
          <cell r="D39"/>
          <cell r="E39">
            <v>2.154893180561035</v>
          </cell>
        </row>
        <row r="40">
          <cell r="A40">
            <v>30497</v>
          </cell>
          <cell r="B40">
            <v>0.50309598210806261</v>
          </cell>
          <cell r="C40">
            <v>0.42598569990832319</v>
          </cell>
          <cell r="D40"/>
          <cell r="E40">
            <v>14.378694659386525</v>
          </cell>
        </row>
        <row r="41">
          <cell r="A41">
            <v>30589</v>
          </cell>
          <cell r="B41">
            <v>0.50648013753419685</v>
          </cell>
          <cell r="C41">
            <v>0.43828315299158455</v>
          </cell>
          <cell r="D41"/>
          <cell r="E41">
            <v>18.904235718490249</v>
          </cell>
        </row>
        <row r="42">
          <cell r="A42">
            <v>30681</v>
          </cell>
          <cell r="B42">
            <v>0.5085910396465978</v>
          </cell>
          <cell r="C42">
            <v>0.45119034203936986</v>
          </cell>
          <cell r="D42"/>
          <cell r="E42">
            <v>20.034411818829255</v>
          </cell>
        </row>
        <row r="43">
          <cell r="A43">
            <v>30772</v>
          </cell>
          <cell r="B43">
            <v>0.51841094899196927</v>
          </cell>
          <cell r="C43">
            <v>0.47078578078528238</v>
          </cell>
          <cell r="D43"/>
          <cell r="E43">
            <v>16.179889552950666</v>
          </cell>
        </row>
        <row r="44">
          <cell r="A44">
            <v>30863</v>
          </cell>
          <cell r="B44">
            <v>0.53131221808071494</v>
          </cell>
          <cell r="C44">
            <v>0.47993054258065976</v>
          </cell>
          <cell r="D44"/>
          <cell r="E44">
            <v>4.8665057121533684</v>
          </cell>
        </row>
        <row r="45">
          <cell r="A45">
            <v>30955</v>
          </cell>
          <cell r="B45">
            <v>0.54412494663399869</v>
          </cell>
          <cell r="C45">
            <v>0.49066838442504268</v>
          </cell>
          <cell r="D45"/>
          <cell r="E45">
            <v>4.3015761063046831</v>
          </cell>
        </row>
        <row r="46">
          <cell r="A46">
            <v>31047</v>
          </cell>
          <cell r="B46">
            <v>0.55615380097564149</v>
          </cell>
          <cell r="C46">
            <v>0.51431547492137042</v>
          </cell>
          <cell r="D46"/>
          <cell r="E46">
            <v>7.3814943696485225</v>
          </cell>
        </row>
        <row r="47">
          <cell r="A47">
            <v>31137</v>
          </cell>
          <cell r="B47">
            <v>0.55792726462672593</v>
          </cell>
          <cell r="C47">
            <v>0.52756625406183855</v>
          </cell>
          <cell r="D47"/>
          <cell r="E47">
            <v>5.8825214676491377</v>
          </cell>
        </row>
        <row r="48">
          <cell r="A48">
            <v>31228</v>
          </cell>
          <cell r="B48">
            <v>0.56165178865182686</v>
          </cell>
          <cell r="C48">
            <v>0.55244072020604962</v>
          </cell>
          <cell r="D48"/>
          <cell r="E48">
            <v>9.8707802663296142</v>
          </cell>
        </row>
        <row r="49">
          <cell r="A49">
            <v>31320</v>
          </cell>
          <cell r="B49">
            <v>0.5664047350867093</v>
          </cell>
          <cell r="C49">
            <v>0.59607076644475965</v>
          </cell>
          <cell r="D49"/>
          <cell r="E49">
            <v>17.998635186580159</v>
          </cell>
        </row>
        <row r="50">
          <cell r="A50">
            <v>31412</v>
          </cell>
          <cell r="B50">
            <v>0.57305002957821094</v>
          </cell>
          <cell r="C50">
            <v>0.6123757503469377</v>
          </cell>
          <cell r="D50"/>
          <cell r="E50">
            <v>17.443344143515894</v>
          </cell>
        </row>
        <row r="51">
          <cell r="A51">
            <v>31502</v>
          </cell>
          <cell r="B51">
            <v>0.58761844153676257</v>
          </cell>
          <cell r="C51">
            <v>0.64681399180143373</v>
          </cell>
          <cell r="D51"/>
          <cell r="E51">
            <v>24.113171898660688</v>
          </cell>
        </row>
        <row r="52">
          <cell r="A52">
            <v>31593</v>
          </cell>
          <cell r="B52">
            <v>0.59753169728922872</v>
          </cell>
          <cell r="C52">
            <v>0.64530221518445552</v>
          </cell>
          <cell r="D52"/>
          <cell r="E52">
            <v>16.602333892786781</v>
          </cell>
        </row>
        <row r="53">
          <cell r="A53">
            <v>31685</v>
          </cell>
          <cell r="B53">
            <v>0.60555764380290611</v>
          </cell>
          <cell r="C53">
            <v>0.62765927439081226</v>
          </cell>
          <cell r="D53"/>
          <cell r="E53">
            <v>3.7592883512015396</v>
          </cell>
        </row>
        <row r="54">
          <cell r="A54">
            <v>31777</v>
          </cell>
          <cell r="B54">
            <v>0.61137441593442765</v>
          </cell>
          <cell r="C54">
            <v>0.63635391420826748</v>
          </cell>
          <cell r="D54"/>
          <cell r="E54">
            <v>0.91132501671713495</v>
          </cell>
        </row>
        <row r="55">
          <cell r="A55">
            <v>31867</v>
          </cell>
          <cell r="B55">
            <v>0.61558889159386898</v>
          </cell>
          <cell r="C55">
            <v>0.59354008143388659</v>
          </cell>
          <cell r="D55"/>
          <cell r="E55">
            <v>-12.279989979401517</v>
          </cell>
        </row>
        <row r="56">
          <cell r="A56">
            <v>31958</v>
          </cell>
          <cell r="B56">
            <v>0.62077339959641131</v>
          </cell>
          <cell r="C56">
            <v>0.59432457039721653</v>
          </cell>
          <cell r="D56"/>
          <cell r="E56">
            <v>-11.651965340404614</v>
          </cell>
        </row>
        <row r="57">
          <cell r="A57">
            <v>32050</v>
          </cell>
          <cell r="B57">
            <v>0.62449418953126501</v>
          </cell>
          <cell r="C57">
            <v>0.5914655594537388</v>
          </cell>
          <cell r="D57"/>
          <cell r="E57">
            <v>-10.105911164200442</v>
          </cell>
        </row>
        <row r="58">
          <cell r="A58">
            <v>32142</v>
          </cell>
          <cell r="B58">
            <v>0.62919802127791769</v>
          </cell>
          <cell r="C58">
            <v>0.58634098684518843</v>
          </cell>
          <cell r="D58"/>
          <cell r="E58">
            <v>-11.690158221961266</v>
          </cell>
        </row>
        <row r="59">
          <cell r="A59">
            <v>32233</v>
          </cell>
          <cell r="B59">
            <v>0.63331083546149258</v>
          </cell>
          <cell r="C59">
            <v>0.58999464507284149</v>
          </cell>
          <cell r="D59"/>
          <cell r="E59">
            <v>-5.7236277216011437</v>
          </cell>
        </row>
        <row r="60">
          <cell r="A60">
            <v>32324</v>
          </cell>
          <cell r="B60">
            <v>0.64069570484220639</v>
          </cell>
          <cell r="C60">
            <v>0.58874846716955731</v>
          </cell>
          <cell r="D60"/>
          <cell r="E60">
            <v>-4.6171139033862607</v>
          </cell>
        </row>
        <row r="61">
          <cell r="A61">
            <v>32416</v>
          </cell>
          <cell r="B61">
            <v>0.65223935340443617</v>
          </cell>
          <cell r="C61">
            <v>0.60106294424424189</v>
          </cell>
          <cell r="D61"/>
          <cell r="E61">
            <v>-1.7335295926916405</v>
          </cell>
        </row>
        <row r="62">
          <cell r="A62">
            <v>32508</v>
          </cell>
          <cell r="B62">
            <v>0.66640191612195376</v>
          </cell>
          <cell r="C62">
            <v>0.60595086222298888</v>
          </cell>
          <cell r="D62"/>
          <cell r="E62">
            <v>-0.43279641966118554</v>
          </cell>
        </row>
        <row r="63">
          <cell r="A63">
            <v>32598</v>
          </cell>
          <cell r="B63">
            <v>0.68432692583584576</v>
          </cell>
          <cell r="C63">
            <v>0.59887071050210772</v>
          </cell>
          <cell r="D63"/>
          <cell r="E63">
            <v>-2.5379504760279059</v>
          </cell>
        </row>
        <row r="64">
          <cell r="A64">
            <v>32689</v>
          </cell>
          <cell r="B64">
            <v>0.69912947822260996</v>
          </cell>
          <cell r="C64">
            <v>0.59907602674605842</v>
          </cell>
          <cell r="D64"/>
          <cell r="E64">
            <v>-3.3339855419686093</v>
          </cell>
        </row>
        <row r="65">
          <cell r="A65">
            <v>32781</v>
          </cell>
          <cell r="B65">
            <v>0.70922628837330159</v>
          </cell>
          <cell r="C65">
            <v>0.58984968017847184</v>
          </cell>
          <cell r="D65"/>
          <cell r="E65">
            <v>-6.7862965293195572</v>
          </cell>
        </row>
        <row r="66">
          <cell r="A66">
            <v>32873</v>
          </cell>
          <cell r="B66">
            <v>0.71321854942413243</v>
          </cell>
          <cell r="C66">
            <v>0.58068502375167674</v>
          </cell>
          <cell r="D66"/>
          <cell r="E66">
            <v>-8.286206941953866</v>
          </cell>
        </row>
        <row r="67">
          <cell r="A67">
            <v>32963</v>
          </cell>
          <cell r="B67">
            <v>0.72264922224591033</v>
          </cell>
          <cell r="C67">
            <v>0.55397821810662728</v>
          </cell>
          <cell r="D67"/>
          <cell r="E67">
            <v>-11.338805995354285</v>
          </cell>
        </row>
        <row r="68">
          <cell r="A68">
            <v>33054</v>
          </cell>
          <cell r="B68">
            <v>0.7286790117649401</v>
          </cell>
          <cell r="C68">
            <v>0.55439309495072187</v>
          </cell>
          <cell r="D68"/>
          <cell r="E68">
            <v>-8.8140020536457868</v>
          </cell>
        </row>
        <row r="69">
          <cell r="A69">
            <v>33146</v>
          </cell>
          <cell r="B69">
            <v>0.73574756593696522</v>
          </cell>
          <cell r="C69">
            <v>0.54326917967604405</v>
          </cell>
          <cell r="D69"/>
          <cell r="E69">
            <v>-7.6786785516979483</v>
          </cell>
        </row>
        <row r="70">
          <cell r="A70">
            <v>33238</v>
          </cell>
          <cell r="B70">
            <v>0.74642302427546348</v>
          </cell>
          <cell r="C70">
            <v>0.53914708810517875</v>
          </cell>
          <cell r="D70"/>
          <cell r="E70">
            <v>-8.3293858152682638</v>
          </cell>
        </row>
        <row r="71">
          <cell r="A71">
            <v>33328</v>
          </cell>
          <cell r="B71">
            <v>0.75430510820201047</v>
          </cell>
          <cell r="C71">
            <v>0.54996267685363376</v>
          </cell>
          <cell r="D71"/>
          <cell r="E71">
            <v>-1.835820139511235</v>
          </cell>
        </row>
        <row r="72">
          <cell r="A72">
            <v>33419</v>
          </cell>
          <cell r="B72">
            <v>0.7642093637373637</v>
          </cell>
          <cell r="C72">
            <v>0.55465622854233887</v>
          </cell>
          <cell r="D72"/>
          <cell r="E72">
            <v>-3.1190793591671317</v>
          </cell>
        </row>
        <row r="73">
          <cell r="A73">
            <v>33511</v>
          </cell>
          <cell r="B73">
            <v>0.77420920965188866</v>
          </cell>
          <cell r="C73">
            <v>0.55576397349416728</v>
          </cell>
          <cell r="D73"/>
          <cell r="E73">
            <v>-1.7721038492480301</v>
          </cell>
        </row>
        <row r="74">
          <cell r="A74">
            <v>33603</v>
          </cell>
          <cell r="B74">
            <v>0.77918552300765787</v>
          </cell>
          <cell r="C74">
            <v>0.55884259761353128</v>
          </cell>
          <cell r="D74"/>
          <cell r="E74">
            <v>0.9648147862203249</v>
          </cell>
        </row>
        <row r="75">
          <cell r="A75">
            <v>33694</v>
          </cell>
          <cell r="B75">
            <v>0.77917912631185648</v>
          </cell>
          <cell r="C75">
            <v>0.55445842893193886</v>
          </cell>
          <cell r="D75">
            <v>0.51580750467490388</v>
          </cell>
          <cell r="E75">
            <v>-0.24056959550977641</v>
          </cell>
        </row>
        <row r="76">
          <cell r="A76">
            <v>33785</v>
          </cell>
          <cell r="B76">
            <v>0.78017830481876238</v>
          </cell>
          <cell r="C76">
            <v>0.55264677569558185</v>
          </cell>
          <cell r="D76">
            <v>0.50586624602712582</v>
          </cell>
          <cell r="E76">
            <v>-1.3216444736365074</v>
          </cell>
        </row>
        <row r="77">
          <cell r="A77">
            <v>33877</v>
          </cell>
          <cell r="B77">
            <v>0.78618074948047312</v>
          </cell>
          <cell r="C77">
            <v>0.54577459936844008</v>
          </cell>
          <cell r="D77">
            <v>0.49058440664088571</v>
          </cell>
          <cell r="E77">
            <v>-3.0216121334378454</v>
          </cell>
        </row>
        <row r="78">
          <cell r="A78">
            <v>33969</v>
          </cell>
          <cell r="B78">
            <v>0.80292773743110835</v>
          </cell>
          <cell r="C78">
            <v>0.53027352272297756</v>
          </cell>
          <cell r="D78">
            <v>0.47399603166014276</v>
          </cell>
          <cell r="E78">
            <v>-6.4968219937124765</v>
          </cell>
        </row>
        <row r="79">
          <cell r="A79">
            <v>34059</v>
          </cell>
          <cell r="B79">
            <v>0.83012092189577202</v>
          </cell>
          <cell r="C79">
            <v>0.52243669979179064</v>
          </cell>
          <cell r="D79">
            <v>0.45951392804622943</v>
          </cell>
          <cell r="E79">
            <v>-7.0240118702715959</v>
          </cell>
        </row>
        <row r="80">
          <cell r="A80">
            <v>34150</v>
          </cell>
          <cell r="B80">
            <v>0.85280109416988892</v>
          </cell>
          <cell r="C80">
            <v>0.51787957383786387</v>
          </cell>
          <cell r="D80">
            <v>0.45553413572981671</v>
          </cell>
          <cell r="E80">
            <v>-7.0597582854387886</v>
          </cell>
        </row>
        <row r="81">
          <cell r="A81">
            <v>34242</v>
          </cell>
          <cell r="B81">
            <v>0.85482013706882265</v>
          </cell>
          <cell r="C81">
            <v>0.54582484575479651</v>
          </cell>
          <cell r="D81">
            <v>0.47954448224532054</v>
          </cell>
          <cell r="E81">
            <v>-1.0560749289963645</v>
          </cell>
        </row>
        <row r="82">
          <cell r="A82">
            <v>34334</v>
          </cell>
          <cell r="B82">
            <v>0.8203047847868592</v>
          </cell>
          <cell r="C82">
            <v>0.57581830330043138</v>
          </cell>
          <cell r="D82">
            <v>0.50021951776322604</v>
          </cell>
          <cell r="E82">
            <v>7.53430091421885</v>
          </cell>
        </row>
        <row r="83">
          <cell r="A83">
            <v>34424</v>
          </cell>
          <cell r="B83">
            <v>0.80450733932334462</v>
          </cell>
          <cell r="C83">
            <v>0.60859814818719893</v>
          </cell>
          <cell r="D83">
            <v>0.52762276333439007</v>
          </cell>
          <cell r="E83">
            <v>14.113134624127955</v>
          </cell>
        </row>
        <row r="84">
          <cell r="A84">
            <v>34515</v>
          </cell>
          <cell r="B84">
            <v>0.79451419921608746</v>
          </cell>
          <cell r="C84">
            <v>0.60785130059993575</v>
          </cell>
          <cell r="D84">
            <v>0.52047665205939186</v>
          </cell>
          <cell r="E84">
            <v>14.242545743423541</v>
          </cell>
        </row>
        <row r="85">
          <cell r="A85">
            <v>34607</v>
          </cell>
          <cell r="B85">
            <v>0.8063789029928472</v>
          </cell>
          <cell r="C85">
            <v>0.60215146396025798</v>
          </cell>
          <cell r="D85">
            <v>0.51195647371835962</v>
          </cell>
          <cell r="E85">
            <v>7.2236091576242556</v>
          </cell>
        </row>
        <row r="86">
          <cell r="A86">
            <v>34699</v>
          </cell>
          <cell r="B86">
            <v>0.85663536844782517</v>
          </cell>
          <cell r="C86">
            <v>0.60884350010917865</v>
          </cell>
          <cell r="D86">
            <v>0.51132197988673</v>
          </cell>
          <cell r="E86">
            <v>2.9347300178322877</v>
          </cell>
        </row>
        <row r="87">
          <cell r="A87">
            <v>34789</v>
          </cell>
          <cell r="B87">
            <v>0.87765284392022613</v>
          </cell>
          <cell r="C87">
            <v>0.62316088062521247</v>
          </cell>
          <cell r="D87">
            <v>0.52176853601785955</v>
          </cell>
          <cell r="E87">
            <v>-0.29577595403319501</v>
          </cell>
        </row>
        <row r="88">
          <cell r="A88">
            <v>34880</v>
          </cell>
          <cell r="B88">
            <v>0.89692134128601098</v>
          </cell>
          <cell r="C88">
            <v>0.64492137080099066</v>
          </cell>
          <cell r="D88">
            <v>0.54151341780674112</v>
          </cell>
          <cell r="E88">
            <v>3.8307042916410738</v>
          </cell>
        </row>
        <row r="89">
          <cell r="A89">
            <v>34972</v>
          </cell>
          <cell r="B89">
            <v>0.90804088035489716</v>
          </cell>
          <cell r="C89">
            <v>0.66335052546432072</v>
          </cell>
          <cell r="D89">
            <v>0.55751819259977986</v>
          </cell>
          <cell r="E89">
            <v>8.5258586141938597</v>
          </cell>
        </row>
        <row r="90">
          <cell r="A90">
            <v>35064</v>
          </cell>
          <cell r="B90">
            <v>0.91267942782770206</v>
          </cell>
          <cell r="C90">
            <v>0.68096219869222618</v>
          </cell>
          <cell r="D90">
            <v>0.57058383981457927</v>
          </cell>
          <cell r="E90">
            <v>10.691014722935899</v>
          </cell>
        </row>
        <row r="91">
          <cell r="A91">
            <v>35155</v>
          </cell>
          <cell r="B91">
            <v>0.91586664699512033</v>
          </cell>
          <cell r="C91">
            <v>0.69246257526436195</v>
          </cell>
          <cell r="D91">
            <v>0.5835635068754087</v>
          </cell>
          <cell r="E91">
            <v>10.156088352751613</v>
          </cell>
        </row>
        <row r="92">
          <cell r="A92">
            <v>35246</v>
          </cell>
          <cell r="B92">
            <v>0.91975368138278457</v>
          </cell>
          <cell r="C92">
            <v>0.70833405663226234</v>
          </cell>
          <cell r="D92">
            <v>0.59963171428443596</v>
          </cell>
          <cell r="E92">
            <v>8.3964083578821125</v>
          </cell>
        </row>
        <row r="93">
          <cell r="A93">
            <v>35338</v>
          </cell>
          <cell r="B93">
            <v>0.92218053563671154</v>
          </cell>
          <cell r="C93">
            <v>0.73109072485551152</v>
          </cell>
          <cell r="D93">
            <v>0.62017033494596197</v>
          </cell>
          <cell r="E93">
            <v>8.1759075322882282</v>
          </cell>
        </row>
        <row r="94">
          <cell r="A94">
            <v>35430</v>
          </cell>
          <cell r="B94">
            <v>0.92602722515014202</v>
          </cell>
          <cell r="C94">
            <v>0.76032905953197982</v>
          </cell>
          <cell r="D94">
            <v>0.6434344348916583</v>
          </cell>
          <cell r="E94">
            <v>8.8026626687230269</v>
          </cell>
        </row>
        <row r="95">
          <cell r="A95">
            <v>35520</v>
          </cell>
          <cell r="B95">
            <v>0.92481118632162429</v>
          </cell>
          <cell r="C95">
            <v>0.78150676807294117</v>
          </cell>
          <cell r="D95">
            <v>0.66242083773842941</v>
          </cell>
          <cell r="E95">
            <v>10.721500537190121</v>
          </cell>
        </row>
        <row r="96">
          <cell r="A96">
            <v>35611</v>
          </cell>
          <cell r="B96">
            <v>0.92788202881544379</v>
          </cell>
          <cell r="C96">
            <v>0.79975138006927227</v>
          </cell>
          <cell r="D96">
            <v>0.68172908889272721</v>
          </cell>
          <cell r="E96">
            <v>10.734821417860619</v>
          </cell>
        </row>
        <row r="97">
          <cell r="A97">
            <v>35703</v>
          </cell>
          <cell r="B97">
            <v>0.93718043393011707</v>
          </cell>
          <cell r="C97">
            <v>0.81786930361153587</v>
          </cell>
          <cell r="D97">
            <v>0.70260628192056818</v>
          </cell>
          <cell r="E97">
            <v>9.6484467640529648</v>
          </cell>
        </row>
        <row r="98">
          <cell r="A98">
            <v>35795</v>
          </cell>
          <cell r="B98">
            <v>0.9425470856416035</v>
          </cell>
          <cell r="C98">
            <v>0.82759983991918273</v>
          </cell>
          <cell r="D98">
            <v>0.72067696709639417</v>
          </cell>
          <cell r="E98">
            <v>7.198830287463065</v>
          </cell>
        </row>
        <row r="99">
          <cell r="A99">
            <v>35885</v>
          </cell>
          <cell r="B99">
            <v>0.95741326747718114</v>
          </cell>
          <cell r="C99">
            <v>0.84579093131152272</v>
          </cell>
          <cell r="D99">
            <v>0.73866718995580727</v>
          </cell>
          <cell r="E99">
            <v>6.0683686840423468</v>
          </cell>
        </row>
        <row r="100">
          <cell r="A100">
            <v>35976</v>
          </cell>
          <cell r="B100">
            <v>0.96399009931011825</v>
          </cell>
          <cell r="C100">
            <v>0.87728609446576067</v>
          </cell>
          <cell r="D100">
            <v>0.77307031979514318</v>
          </cell>
          <cell r="E100">
            <v>7.8541254420560147</v>
          </cell>
        </row>
        <row r="101">
          <cell r="A101">
            <v>36068</v>
          </cell>
          <cell r="B101">
            <v>0.97375417722474478</v>
          </cell>
          <cell r="C101">
            <v>0.88861729827607849</v>
          </cell>
          <cell r="D101">
            <v>0.79548799936441872</v>
          </cell>
          <cell r="E101">
            <v>7.166775596273478</v>
          </cell>
        </row>
        <row r="102">
          <cell r="A102">
            <v>36160</v>
          </cell>
          <cell r="B102">
            <v>0.98039147207425814</v>
          </cell>
          <cell r="C102">
            <v>0.90565400724567091</v>
          </cell>
          <cell r="D102">
            <v>0.82903319600634273</v>
          </cell>
          <cell r="E102">
            <v>8.4423767236588176</v>
          </cell>
        </row>
        <row r="103">
          <cell r="A103">
            <v>36250</v>
          </cell>
          <cell r="B103">
            <v>0.97505261848185165</v>
          </cell>
          <cell r="C103">
            <v>0.92220760079510788</v>
          </cell>
          <cell r="D103">
            <v>0.85829602852611842</v>
          </cell>
          <cell r="E103">
            <v>7.8670336926665252</v>
          </cell>
        </row>
        <row r="104">
          <cell r="A104">
            <v>36341</v>
          </cell>
          <cell r="B104">
            <v>0.97024776136859947</v>
          </cell>
          <cell r="C104">
            <v>0.93177065529244407</v>
          </cell>
          <cell r="D104">
            <v>0.87719922211425128</v>
          </cell>
          <cell r="E104">
            <v>4.971857999542495</v>
          </cell>
        </row>
        <row r="105">
          <cell r="A105">
            <v>36433</v>
          </cell>
          <cell r="B105">
            <v>0.97720696942570617</v>
          </cell>
          <cell r="C105">
            <v>0.94756683741585512</v>
          </cell>
          <cell r="D105">
            <v>0.90832055123724176</v>
          </cell>
          <cell r="E105">
            <v>4.5287873886107333</v>
          </cell>
        </row>
        <row r="106">
          <cell r="A106">
            <v>36525</v>
          </cell>
          <cell r="B106">
            <v>0.98087296181929773</v>
          </cell>
          <cell r="C106">
            <v>0.95363809936373423</v>
          </cell>
          <cell r="D106">
            <v>0.92425382600810468</v>
          </cell>
          <cell r="E106">
            <v>1.9443005478794184</v>
          </cell>
        </row>
        <row r="107">
          <cell r="A107">
            <v>36616</v>
          </cell>
          <cell r="B107">
            <v>0.98804312427441687</v>
          </cell>
          <cell r="C107">
            <v>0.97013855842432628</v>
          </cell>
          <cell r="D107">
            <v>0.95812425026178594</v>
          </cell>
          <cell r="E107">
            <v>2.0203066981880236</v>
          </cell>
        </row>
        <row r="108">
          <cell r="A108">
            <v>36707</v>
          </cell>
          <cell r="B108">
            <v>1.0021199582137135</v>
          </cell>
          <cell r="C108">
            <v>0.99145885502018927</v>
          </cell>
          <cell r="D108">
            <v>0.98382272739131704</v>
          </cell>
          <cell r="E108">
            <v>3.1860307532344478</v>
          </cell>
        </row>
        <row r="109">
          <cell r="A109">
            <v>36799</v>
          </cell>
          <cell r="B109">
            <v>1.0012256832715638</v>
          </cell>
          <cell r="C109">
            <v>1.0121544512642646</v>
          </cell>
          <cell r="D109">
            <v>1.0072320952614653</v>
          </cell>
          <cell r="E109">
            <v>4.0681401943857054</v>
          </cell>
        </row>
        <row r="110">
          <cell r="A110">
            <v>36891</v>
          </cell>
          <cell r="B110">
            <v>1.0086112342403057</v>
          </cell>
          <cell r="C110">
            <v>1.0262481352912198</v>
          </cell>
          <cell r="D110">
            <v>1.0508209270854321</v>
          </cell>
          <cell r="E110">
            <v>5.1806085223787823</v>
          </cell>
        </row>
        <row r="111">
          <cell r="A111">
            <v>36981</v>
          </cell>
          <cell r="B111">
            <v>1.0268436326103465</v>
          </cell>
          <cell r="C111">
            <v>1.0476841703872415</v>
          </cell>
          <cell r="D111">
            <v>1.082468246301207</v>
          </cell>
          <cell r="E111">
            <v>5.667479437914702</v>
          </cell>
        </row>
        <row r="112">
          <cell r="A112">
            <v>37072</v>
          </cell>
          <cell r="B112">
            <v>1.0408413505443186</v>
          </cell>
          <cell r="C112">
            <v>1.0525440426304029</v>
          </cell>
          <cell r="D112">
            <v>1.1113378837911601</v>
          </cell>
          <cell r="E112">
            <v>3.4083804055247358</v>
          </cell>
        </row>
        <row r="113">
          <cell r="A113">
            <v>37164</v>
          </cell>
          <cell r="B113">
            <v>1.0549788086467424</v>
          </cell>
          <cell r="C113">
            <v>1.0622970793616353</v>
          </cell>
          <cell r="D113">
            <v>1.1457338181173766</v>
          </cell>
          <cell r="E113">
            <v>2.4033269325111739</v>
          </cell>
        </row>
        <row r="114">
          <cell r="A114">
            <v>37256</v>
          </cell>
          <cell r="B114">
            <v>1.071174346403976</v>
          </cell>
          <cell r="C114">
            <v>1.066591247319024</v>
          </cell>
          <cell r="D114">
            <v>1.1677390271131631</v>
          </cell>
          <cell r="E114">
            <v>1.847474353728229</v>
          </cell>
        </row>
        <row r="115">
          <cell r="A115">
            <v>37346</v>
          </cell>
          <cell r="B115">
            <v>1.078867526392383</v>
          </cell>
          <cell r="C115">
            <v>1.0798865344762756</v>
          </cell>
          <cell r="D115">
            <v>1.19485869281748</v>
          </cell>
          <cell r="E115">
            <v>1.0926853533035574</v>
          </cell>
        </row>
        <row r="116">
          <cell r="A116">
            <v>37437</v>
          </cell>
          <cell r="B116">
            <v>1.0914561037810586</v>
          </cell>
          <cell r="C116">
            <v>1.09198477930795</v>
          </cell>
          <cell r="D116">
            <v>1.2192838879708623</v>
          </cell>
          <cell r="E116">
            <v>1.7704965813582607</v>
          </cell>
        </row>
        <row r="117">
          <cell r="A117">
            <v>37529</v>
          </cell>
          <cell r="B117">
            <v>1.1051542128939233</v>
          </cell>
          <cell r="C117">
            <v>1.0969540705687004</v>
          </cell>
          <cell r="D117">
            <v>1.2420638640210138</v>
          </cell>
          <cell r="E117">
            <v>1.7096289457852132</v>
          </cell>
        </row>
        <row r="118">
          <cell r="A118">
            <v>37621</v>
          </cell>
          <cell r="B118">
            <v>1.1214308550065575</v>
          </cell>
          <cell r="C118">
            <v>1.1117277712779061</v>
          </cell>
          <cell r="D118">
            <v>1.2602577927191507</v>
          </cell>
          <cell r="E118">
            <v>2.2207106914654551</v>
          </cell>
        </row>
        <row r="119">
          <cell r="A119">
            <v>37711</v>
          </cell>
          <cell r="B119">
            <v>1.1428265012528627</v>
          </cell>
          <cell r="C119">
            <v>1.110496240526577</v>
          </cell>
          <cell r="D119">
            <v>1.3135644869407042</v>
          </cell>
          <cell r="E119">
            <v>0.70787010150810126</v>
          </cell>
        </row>
        <row r="120">
          <cell r="A120">
            <v>37802</v>
          </cell>
          <cell r="B120">
            <v>1.1569308463245753</v>
          </cell>
          <cell r="C120">
            <v>1.1222873385205159</v>
          </cell>
          <cell r="D120">
            <v>1.3147196504011569</v>
          </cell>
          <cell r="E120">
            <v>1.792286633551865</v>
          </cell>
        </row>
        <row r="121">
          <cell r="A121">
            <v>37894</v>
          </cell>
          <cell r="B121">
            <v>1.1642675266560709</v>
          </cell>
          <cell r="C121">
            <v>1.1355148789619554</v>
          </cell>
          <cell r="D121">
            <v>1.3326163497943775</v>
          </cell>
          <cell r="E121">
            <v>2.3969580887022834</v>
          </cell>
        </row>
        <row r="122">
          <cell r="A122">
            <v>37986</v>
          </cell>
          <cell r="B122">
            <v>1.165390894858821</v>
          </cell>
          <cell r="C122">
            <v>1.1512164308599622</v>
          </cell>
          <cell r="D122">
            <v>1.3321578691362665</v>
          </cell>
          <cell r="E122">
            <v>2.8971158349492931</v>
          </cell>
        </row>
        <row r="123">
          <cell r="A123">
            <v>38077</v>
          </cell>
          <cell r="B123">
            <v>1.1638643881695871</v>
          </cell>
          <cell r="C123">
            <v>1.1800219838151018</v>
          </cell>
          <cell r="D123">
            <v>1.3650282100043944</v>
          </cell>
          <cell r="E123">
            <v>5.5189787735507201</v>
          </cell>
        </row>
        <row r="124">
          <cell r="A124">
            <v>38168</v>
          </cell>
          <cell r="B124">
            <v>1.1651747842798015</v>
          </cell>
          <cell r="C124">
            <v>1.2107856159296371</v>
          </cell>
          <cell r="D124">
            <v>1.4041765239687189</v>
          </cell>
          <cell r="E124">
            <v>6.4866078810381422</v>
          </cell>
        </row>
        <row r="125">
          <cell r="A125">
            <v>38260</v>
          </cell>
          <cell r="B125">
            <v>1.1868156822675389</v>
          </cell>
          <cell r="C125">
            <v>1.2453428720422035</v>
          </cell>
          <cell r="D125">
            <v>1.4457317179090201</v>
          </cell>
          <cell r="E125">
            <v>8.3927580904222143</v>
          </cell>
        </row>
        <row r="126">
          <cell r="A126">
            <v>38352</v>
          </cell>
          <cell r="B126">
            <v>1.2033639987306872</v>
          </cell>
          <cell r="C126">
            <v>1.2881850493548459</v>
          </cell>
          <cell r="D126">
            <v>1.5260243236895543</v>
          </cell>
          <cell r="E126">
            <v>10.230711397154257</v>
          </cell>
        </row>
        <row r="127">
          <cell r="A127">
            <v>38442</v>
          </cell>
          <cell r="B127">
            <v>1.2281601275325975</v>
          </cell>
          <cell r="C127">
            <v>1.3370036110046308</v>
          </cell>
          <cell r="D127">
            <v>1.6005051786759448</v>
          </cell>
          <cell r="E127">
            <v>11.824368992924828</v>
          </cell>
        </row>
        <row r="128">
          <cell r="A128">
            <v>38533</v>
          </cell>
          <cell r="B128">
            <v>1.2433338656133459</v>
          </cell>
          <cell r="C128">
            <v>1.3968707721922486</v>
          </cell>
          <cell r="D128">
            <v>1.6988534031284692</v>
          </cell>
          <cell r="E128">
            <v>13.79278446821095</v>
          </cell>
        </row>
        <row r="129">
          <cell r="A129">
            <v>38625</v>
          </cell>
          <cell r="B129">
            <v>1.2445701025217117</v>
          </cell>
          <cell r="C129">
            <v>1.4771602726364674</v>
          </cell>
          <cell r="D129">
            <v>1.8277239824545606</v>
          </cell>
          <cell r="E129">
            <v>16.685629204698227</v>
          </cell>
        </row>
        <row r="130">
          <cell r="A130">
            <v>38717</v>
          </cell>
          <cell r="B130">
            <v>1.2537696560528335</v>
          </cell>
          <cell r="C130">
            <v>1.5811034653699043</v>
          </cell>
          <cell r="D130">
            <v>1.9590362015463036</v>
          </cell>
          <cell r="E130">
            <v>19.855985758039218</v>
          </cell>
        </row>
        <row r="131">
          <cell r="A131">
            <v>38807</v>
          </cell>
          <cell r="B131">
            <v>1.2566517782189441</v>
          </cell>
          <cell r="C131">
            <v>1.6754375123230942</v>
          </cell>
          <cell r="D131">
            <v>2.0752669288650329</v>
          </cell>
          <cell r="E131">
            <v>22.963944381171999</v>
          </cell>
        </row>
        <row r="132">
          <cell r="A132">
            <v>38898</v>
          </cell>
          <cell r="B132">
            <v>1.2891720180766815</v>
          </cell>
          <cell r="C132">
            <v>1.7547883687870496</v>
          </cell>
          <cell r="D132">
            <v>2.2067125102292939</v>
          </cell>
          <cell r="E132">
            <v>22.797752866983423</v>
          </cell>
        </row>
        <row r="133">
          <cell r="A133">
            <v>38990</v>
          </cell>
          <cell r="B133">
            <v>1.3020919444774126</v>
          </cell>
          <cell r="C133">
            <v>1.7953213408112914</v>
          </cell>
          <cell r="D133">
            <v>2.2305630444942266</v>
          </cell>
          <cell r="E133">
            <v>17.825247131390221</v>
          </cell>
        </row>
        <row r="134">
          <cell r="A134">
            <v>39082</v>
          </cell>
          <cell r="B134">
            <v>1.3133932457507442</v>
          </cell>
          <cell r="C134">
            <v>1.8168730804526221</v>
          </cell>
          <cell r="D134">
            <v>2.2103036423179607</v>
          </cell>
          <cell r="E134">
            <v>13.212271748112681</v>
          </cell>
        </row>
        <row r="135">
          <cell r="A135">
            <v>39172</v>
          </cell>
          <cell r="B135">
            <v>1.3135131045376716</v>
          </cell>
          <cell r="C135">
            <v>1.8449035111322132</v>
          </cell>
          <cell r="D135">
            <v>2.1457666626166758</v>
          </cell>
          <cell r="E135">
            <v>8.2448764289735124</v>
          </cell>
        </row>
        <row r="136">
          <cell r="A136">
            <v>39263</v>
          </cell>
          <cell r="B136">
            <v>1.3061873162210651</v>
          </cell>
          <cell r="C136">
            <v>1.8377441873737177</v>
          </cell>
          <cell r="D136">
            <v>2.0791738912828106</v>
          </cell>
          <cell r="E136">
            <v>2.6522672567576455</v>
          </cell>
        </row>
        <row r="137">
          <cell r="A137">
            <v>39355</v>
          </cell>
          <cell r="B137">
            <v>1.311543765685933</v>
          </cell>
          <cell r="C137">
            <v>1.8413170708948576</v>
          </cell>
          <cell r="D137">
            <v>2.0364699006176998</v>
          </cell>
          <cell r="E137">
            <v>1.5915567841141121</v>
          </cell>
        </row>
        <row r="138">
          <cell r="A138">
            <v>39447</v>
          </cell>
          <cell r="B138">
            <v>1.3326209181934174</v>
          </cell>
          <cell r="C138">
            <v>1.8373573911901968</v>
          </cell>
          <cell r="D138">
            <v>1.9884637087972201</v>
          </cell>
          <cell r="E138">
            <v>-1.0780009737236584</v>
          </cell>
        </row>
        <row r="139">
          <cell r="A139">
            <v>39538</v>
          </cell>
          <cell r="B139">
            <v>1.3620355847034151</v>
          </cell>
          <cell r="C139">
            <v>1.8224817017546211</v>
          </cell>
          <cell r="D139">
            <v>1.9676854679675735</v>
          </cell>
          <cell r="E139">
            <v>-3.8980246681943331</v>
          </cell>
        </row>
        <row r="140">
          <cell r="A140">
            <v>39629</v>
          </cell>
          <cell r="B140">
            <v>1.3745944385641842</v>
          </cell>
          <cell r="C140">
            <v>1.8055785488499512</v>
          </cell>
          <cell r="D140">
            <v>1.896161055780873</v>
          </cell>
          <cell r="E140">
            <v>-4.0976905637526322</v>
          </cell>
        </row>
        <row r="141">
          <cell r="A141">
            <v>39721</v>
          </cell>
          <cell r="B141">
            <v>1.3839332134752826</v>
          </cell>
          <cell r="C141">
            <v>1.7555233855345924</v>
          </cell>
          <cell r="D141">
            <v>1.823939829528809</v>
          </cell>
          <cell r="E141">
            <v>-7.8884045858474643</v>
          </cell>
        </row>
        <row r="142">
          <cell r="A142">
            <v>39813</v>
          </cell>
          <cell r="B142">
            <v>1.3643078621166671</v>
          </cell>
          <cell r="C142">
            <v>1.6450881400445301</v>
          </cell>
          <cell r="D142">
            <v>1.7450205712629969</v>
          </cell>
          <cell r="E142">
            <v>-12.986156703100416</v>
          </cell>
        </row>
        <row r="143">
          <cell r="A143">
            <v>39903</v>
          </cell>
          <cell r="B143">
            <v>1.3691840757872331</v>
          </cell>
          <cell r="C143">
            <v>1.5516573493274084</v>
          </cell>
          <cell r="D143">
            <v>1.5975083969290702</v>
          </cell>
          <cell r="E143">
            <v>-16.328549382168546</v>
          </cell>
        </row>
        <row r="144">
          <cell r="A144">
            <v>39994</v>
          </cell>
          <cell r="B144">
            <v>1.355241634680477</v>
          </cell>
          <cell r="C144">
            <v>1.5286536382306719</v>
          </cell>
          <cell r="D144">
            <v>1.6023683202655246</v>
          </cell>
          <cell r="E144">
            <v>-16.499142610257778</v>
          </cell>
        </row>
        <row r="145">
          <cell r="A145">
            <v>40086</v>
          </cell>
          <cell r="B145">
            <v>1.3555489583609122</v>
          </cell>
          <cell r="C145">
            <v>1.5436502088709043</v>
          </cell>
          <cell r="D145">
            <v>1.6145776027323098</v>
          </cell>
          <cell r="E145">
            <v>-12.908471553510159</v>
          </cell>
        </row>
        <row r="146">
          <cell r="A146">
            <v>40178</v>
          </cell>
          <cell r="B146">
            <v>1.3941488561950461</v>
          </cell>
          <cell r="C146">
            <v>1.5612803321939137</v>
          </cell>
          <cell r="D146">
            <v>1.6525058163651205</v>
          </cell>
          <cell r="E146">
            <v>-5.9427538127053925</v>
          </cell>
        </row>
        <row r="147">
          <cell r="A147">
            <v>40268</v>
          </cell>
          <cell r="B147">
            <v>1.3944689228293161</v>
          </cell>
          <cell r="C147">
            <v>1.57449685186133</v>
          </cell>
          <cell r="D147">
            <v>1.6846447165574805</v>
          </cell>
          <cell r="E147">
            <v>-0.84614171147867623</v>
          </cell>
        </row>
        <row r="148">
          <cell r="A148">
            <v>40359</v>
          </cell>
          <cell r="B148">
            <v>1.4201380683679292</v>
          </cell>
          <cell r="C148">
            <v>1.5836431280429968</v>
          </cell>
          <cell r="D148">
            <v>1.7124988554008176</v>
          </cell>
          <cell r="E148">
            <v>1.0363619749152786</v>
          </cell>
        </row>
        <row r="149">
          <cell r="A149">
            <v>40451</v>
          </cell>
          <cell r="B149">
            <v>1.46101367804588</v>
          </cell>
          <cell r="C149">
            <v>1.5912372058145106</v>
          </cell>
          <cell r="D149">
            <v>1.7347245383678318</v>
          </cell>
          <cell r="E149">
            <v>0.45158698166161138</v>
          </cell>
        </row>
        <row r="150">
          <cell r="A150">
            <v>40543</v>
          </cell>
          <cell r="B150">
            <v>1.4750921989801826</v>
          </cell>
          <cell r="C150">
            <v>1.6071545320501277</v>
          </cell>
          <cell r="D150">
            <v>1.7557985032891976</v>
          </cell>
          <cell r="E150">
            <v>0.52939081762772844</v>
          </cell>
        </row>
        <row r="151">
          <cell r="A151">
            <v>40633</v>
          </cell>
          <cell r="B151">
            <v>1.5009699542811179</v>
          </cell>
          <cell r="C151">
            <v>1.5855148512887531</v>
          </cell>
          <cell r="D151">
            <v>1.7614360287696738</v>
          </cell>
          <cell r="E151">
            <v>-2.4773429708313532</v>
          </cell>
        </row>
        <row r="152">
          <cell r="A152">
            <v>40724</v>
          </cell>
          <cell r="B152">
            <v>1.530855899007292</v>
          </cell>
          <cell r="C152">
            <v>1.568377121791072</v>
          </cell>
          <cell r="D152">
            <v>1.7394761103071972</v>
          </cell>
          <cell r="E152">
            <v>-3.5233086096141508</v>
          </cell>
        </row>
        <row r="153">
          <cell r="A153">
            <v>40816</v>
          </cell>
          <cell r="B153">
            <v>1.5329701608260682</v>
          </cell>
          <cell r="C153">
            <v>1.5293024581672992</v>
          </cell>
          <cell r="D153">
            <v>1.6873116487012143</v>
          </cell>
          <cell r="E153">
            <v>-5.4075541778454195</v>
          </cell>
        </row>
        <row r="154">
          <cell r="A154">
            <v>40908</v>
          </cell>
          <cell r="B154">
            <v>1.5258572487136028</v>
          </cell>
          <cell r="C154">
            <v>1.4979944958597105</v>
          </cell>
          <cell r="D154">
            <v>1.6901504731260664</v>
          </cell>
          <cell r="E154">
            <v>-8.5261381717806835</v>
          </cell>
        </row>
        <row r="155">
          <cell r="A155">
            <v>40999</v>
          </cell>
          <cell r="B155">
            <v>1.5354650671581711</v>
          </cell>
          <cell r="C155">
            <v>1.4959739339563207</v>
          </cell>
          <cell r="D155">
            <v>1.6922953616908027</v>
          </cell>
          <cell r="E155">
            <v>-7.3231587057551835</v>
          </cell>
        </row>
        <row r="156">
          <cell r="A156">
            <v>41090</v>
          </cell>
          <cell r="B156">
            <v>1.5314108632296861</v>
          </cell>
          <cell r="C156">
            <v>1.4800833505602049</v>
          </cell>
          <cell r="D156">
            <v>1.6843700338324215</v>
          </cell>
          <cell r="E156">
            <v>-7.6845185833327783</v>
          </cell>
        </row>
        <row r="157">
          <cell r="A157">
            <v>41182</v>
          </cell>
          <cell r="B157">
            <v>1.5430761204727128</v>
          </cell>
          <cell r="C157">
            <v>1.4934536371891312</v>
          </cell>
          <cell r="D157">
            <v>1.7494277051993872</v>
          </cell>
          <cell r="E157">
            <v>-5.0753070055980949</v>
          </cell>
        </row>
        <row r="158">
          <cell r="A158">
            <v>41274</v>
          </cell>
          <cell r="B158">
            <v>1.5581473601073326</v>
          </cell>
          <cell r="C158">
            <v>1.5097634455903604</v>
          </cell>
          <cell r="D158">
            <v>1.7752687464267356</v>
          </cell>
          <cell r="E158">
            <v>-1.6889444159620348</v>
          </cell>
        </row>
        <row r="159">
          <cell r="A159">
            <v>41364</v>
          </cell>
          <cell r="B159">
            <v>1.5580315131574558</v>
          </cell>
          <cell r="C159">
            <v>1.5216440505079767</v>
          </cell>
          <cell r="D159">
            <v>1.8085823692279925</v>
          </cell>
          <cell r="E159">
            <v>0.57282723047413775</v>
          </cell>
        </row>
        <row r="160">
          <cell r="A160">
            <v>41455</v>
          </cell>
          <cell r="B160">
            <v>1.5733251703385303</v>
          </cell>
          <cell r="C160">
            <v>1.5282508929692507</v>
          </cell>
          <cell r="D160">
            <v>1.8484567804091416</v>
          </cell>
          <cell r="E160">
            <v>2.4758415156644897</v>
          </cell>
        </row>
        <row r="161">
          <cell r="A161">
            <v>41547</v>
          </cell>
          <cell r="B161">
            <v>1.5846167909511075</v>
          </cell>
          <cell r="C161">
            <v>1.5354072587752816</v>
          </cell>
          <cell r="D161">
            <v>1.8884978505967538</v>
          </cell>
          <cell r="E161">
            <v>2.2147654268444228</v>
          </cell>
        </row>
        <row r="162">
          <cell r="A162">
            <v>41639</v>
          </cell>
          <cell r="B162">
            <v>1.6212866749899675</v>
          </cell>
          <cell r="C162">
            <v>1.5537105690050901</v>
          </cell>
          <cell r="D162">
            <v>1.9286798714009465</v>
          </cell>
          <cell r="E162">
            <v>2.1267365938451688</v>
          </cell>
        </row>
        <row r="163">
          <cell r="A163">
            <v>41729</v>
          </cell>
          <cell r="B163">
            <v>1.6453127155786447</v>
          </cell>
          <cell r="C163">
            <v>1.5601332558846499</v>
          </cell>
          <cell r="D163">
            <v>1.9667718869137063</v>
          </cell>
          <cell r="E163">
            <v>1.6169875452418658</v>
          </cell>
        </row>
        <row r="164">
          <cell r="A164">
            <v>41820</v>
          </cell>
          <cell r="B164">
            <v>1.6591286176491675</v>
          </cell>
          <cell r="C164">
            <v>1.5805759651405622</v>
          </cell>
          <cell r="D164">
            <v>2.0156607842340888</v>
          </cell>
          <cell r="E164">
            <v>2.7418940886990928</v>
          </cell>
        </row>
        <row r="165">
          <cell r="A165">
            <v>41912</v>
          </cell>
          <cell r="B165">
            <v>1.6710386444231304</v>
          </cell>
          <cell r="C165">
            <v>1.5920580148251908</v>
          </cell>
          <cell r="D165">
            <v>2.0461045326779153</v>
          </cell>
          <cell r="E165">
            <v>3.381327147424229</v>
          </cell>
        </row>
        <row r="166">
          <cell r="A166">
            <v>42004</v>
          </cell>
          <cell r="B166">
            <v>1.6753910038020694</v>
          </cell>
          <cell r="C166">
            <v>1.6098993004471041</v>
          </cell>
          <cell r="D166">
            <v>2.0887717150837033</v>
          </cell>
          <cell r="E166">
            <v>3.0436186787302866</v>
          </cell>
        </row>
        <row r="167">
          <cell r="A167">
            <v>42094</v>
          </cell>
          <cell r="B167">
            <v>1.6919914018386146</v>
          </cell>
          <cell r="C167">
            <v>1.6522470408226144</v>
          </cell>
          <cell r="D167">
            <v>2.1508519664786436</v>
          </cell>
          <cell r="E167">
            <v>5.6211111071174935</v>
          </cell>
        </row>
        <row r="168">
          <cell r="A168">
            <v>42185</v>
          </cell>
          <cell r="B168">
            <v>1.7111736750764313</v>
          </cell>
          <cell r="C168">
            <v>1.6771724043161544</v>
          </cell>
          <cell r="D168">
            <v>2.2223059919835473</v>
          </cell>
          <cell r="E168">
            <v>5.4323680783851191</v>
          </cell>
        </row>
        <row r="169">
          <cell r="A169">
            <v>42277</v>
          </cell>
          <cell r="B169">
            <v>1.7158282132291229</v>
          </cell>
          <cell r="C169">
            <v>1.6880668478669154</v>
          </cell>
          <cell r="D169">
            <v>2.282483023451519</v>
          </cell>
          <cell r="E169">
            <v>5.5418041268039619</v>
          </cell>
        </row>
        <row r="170">
          <cell r="A170">
            <v>42369</v>
          </cell>
          <cell r="B170">
            <v>1.706661798032366</v>
          </cell>
          <cell r="C170">
            <v>1.7119552060018919</v>
          </cell>
          <cell r="D170">
            <v>2.3205031470692847</v>
          </cell>
          <cell r="E170">
            <v>6.1468638544017962</v>
          </cell>
        </row>
        <row r="171">
          <cell r="A171">
            <v>42460</v>
          </cell>
          <cell r="B171">
            <v>1.7055816612276642</v>
          </cell>
          <cell r="C171">
            <v>1.7256936786463728</v>
          </cell>
          <cell r="D171">
            <v>2.3723640337134415</v>
          </cell>
          <cell r="E171">
            <v>4.8103299342397987</v>
          </cell>
        </row>
        <row r="172">
          <cell r="A172">
            <v>42551</v>
          </cell>
          <cell r="B172">
            <v>1.706026132405718</v>
          </cell>
          <cell r="C172">
            <v>1.7322845526269752</v>
          </cell>
          <cell r="D172">
            <v>2.394265383956748</v>
          </cell>
          <cell r="E172">
            <v>3.2031765388236488</v>
          </cell>
        </row>
        <row r="173">
          <cell r="A173">
            <v>42643</v>
          </cell>
          <cell r="B173">
            <v>1.7243103618557005</v>
          </cell>
          <cell r="C173">
            <v>1.7590939281113913</v>
          </cell>
          <cell r="D173">
            <v>2.4372283565648285</v>
          </cell>
          <cell r="E173">
            <v>3.9278376739475984</v>
          </cell>
        </row>
        <row r="174">
          <cell r="A174">
            <v>42735</v>
          </cell>
          <cell r="B174">
            <v>1.7531706465087982</v>
          </cell>
          <cell r="C174">
            <v>1.7722220671859961</v>
          </cell>
          <cell r="D174">
            <v>2.485157728857295</v>
          </cell>
          <cell r="E174">
            <v>3.0354970297772121</v>
          </cell>
        </row>
        <row r="175">
          <cell r="A175">
            <v>42825</v>
          </cell>
          <cell r="B175">
            <v>1.7709740301217893</v>
          </cell>
          <cell r="C175">
            <v>1.7855746953528819</v>
          </cell>
          <cell r="D175">
            <v>2.5149600485661687</v>
          </cell>
          <cell r="E175">
            <v>1.9233640101292915</v>
          </cell>
        </row>
        <row r="176">
          <cell r="A176">
            <v>42916</v>
          </cell>
          <cell r="B176">
            <v>1.7866910957112268</v>
          </cell>
          <cell r="C176">
            <v>1.8110148114551066</v>
          </cell>
          <cell r="D176">
            <v>2.5536369510275008</v>
          </cell>
          <cell r="E176">
            <v>3.774233752114875</v>
          </cell>
        </row>
        <row r="177">
          <cell r="A177">
            <v>43008</v>
          </cell>
          <cell r="B177">
            <v>1.8001972874200223</v>
          </cell>
          <cell r="C177">
            <v>1.8313859186645758</v>
          </cell>
          <cell r="D177">
            <v>2.6233946242541855</v>
          </cell>
          <cell r="E177">
            <v>3.0901376525605428</v>
          </cell>
        </row>
        <row r="178">
          <cell r="A178">
            <v>43100</v>
          </cell>
          <cell r="B178">
            <v>1.8098770326653799</v>
          </cell>
          <cell r="C178">
            <v>1.8425102035620442</v>
          </cell>
          <cell r="D178">
            <v>2.657505256964277</v>
          </cell>
          <cell r="E178">
            <v>3.0661911632645422</v>
          </cell>
        </row>
        <row r="179">
          <cell r="A179">
            <v>43190</v>
          </cell>
          <cell r="B179">
            <v>1.8224730854399456</v>
          </cell>
          <cell r="C179">
            <v>1.8722923930636726</v>
          </cell>
          <cell r="D179">
            <v>2.7036474573389673</v>
          </cell>
          <cell r="E179">
            <v>4.6070765679444792</v>
          </cell>
        </row>
        <row r="180">
          <cell r="A180">
            <v>43281</v>
          </cell>
          <cell r="B180">
            <v>1.8376595584214392</v>
          </cell>
          <cell r="C180">
            <v>1.8861666754049473</v>
          </cell>
          <cell r="D180">
            <v>2.7237359052377559</v>
          </cell>
          <cell r="E180">
            <v>3.3974154525931999</v>
          </cell>
        </row>
        <row r="181">
          <cell r="A181">
            <v>43373</v>
          </cell>
          <cell r="B181">
            <v>1.8522815013822662</v>
          </cell>
          <cell r="C181">
            <v>1.8900765317036632</v>
          </cell>
          <cell r="D181">
            <v>2.7071095023055203</v>
          </cell>
          <cell r="E181">
            <v>2.2768159823260303</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6DF95E-E355-4F15-8930-6009E13FFA07}" name="CCB_CISS__2" displayName="CCB_CISS__2" ref="A7:H1170" totalsRowShown="0" headerRowDxfId="108" dataDxfId="107">
  <tableColumns count="8">
    <tableColumn id="1" xr3:uid="{5F767412-D09F-4A09-8D2D-00F03E76FCE3}" name="Dato" dataDxfId="106"/>
    <tableColumn id="2" xr3:uid="{6FA6F13D-DCF3-4B1D-BC3A-837843230406}" name="Indikator" dataDxfId="105"/>
    <tableColumn id="3" xr3:uid="{E16542CF-68C6-42A2-AD56-15B6DF30488A}" name="Pengemarkedet" dataDxfId="104"/>
    <tableColumn id="4" xr3:uid="{7917E74E-3706-4C88-9FFE-0C09797B8F13}" name="Obligationsmarkedet" dataDxfId="103"/>
    <tableColumn id="5" xr3:uid="{891F6077-2574-4177-BB47-014277B6A744}" name="Aktiemarkedet" dataDxfId="102"/>
    <tableColumn id="6" xr3:uid="{A8DFFB9E-1B76-4045-A741-F7ABB8061C92}" name="Valutamarkedet" dataDxfId="101"/>
    <tableColumn id="7" xr3:uid="{663EB9BD-FFCF-4C57-AC4B-BF8C25ECB3E6}" name="Banksektoren" dataDxfId="100"/>
    <tableColumn id="8" xr3:uid="{46CD7A9D-121D-4697-A5D9-12726E456235}" name="Korrelationsbidrag" dataDxfId="99">
      <calculatedColumnFormula>+CCB_CISS__2[[#This Row],[Indikator]]-SUM(CCB_CISS__2[[#This Row],[Pengemarkedet]:[Banksektoren]])</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el_FT_Inputdata_1" displayName="Tabel_FT_Inputdata_1" ref="A6:D91" totalsRowShown="0" headerRowDxfId="50" dataDxfId="49">
  <tableColumns count="4">
    <tableColumn id="2" xr3:uid="{00000000-0010-0000-0900-000002000000}" name="Dato" dataDxfId="48"/>
    <tableColumn id="3" xr3:uid="{00000000-0010-0000-0900-000003000000}" name="Egenkapitalens forrentning før skat (annualiseret)" dataDxfId="47"/>
    <tableColumn id="4" xr3:uid="{00000000-0010-0000-0900-000004000000}" name="10-årig statobligationsrente" dataDxfId="46"/>
    <tableColumn id="1" xr3:uid="{00000000-0010-0000-0900-000001000000}" name="Merafkast i forhold til 10-årig statsobligation" dataDxfId="4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DAB2FA-F1E8-4FE2-896E-2BEF4DD051C6}" name="FC_UOC" displayName="FC_UOC" ref="A6:D223" totalsRowShown="0" headerRowDxfId="44" dataDxfId="43">
  <tableColumns count="4">
    <tableColumn id="1" xr3:uid="{3D8D65C6-032A-4D09-A1FF-9AD186CA9319}" name="Dato" dataDxfId="42"/>
    <tableColumn id="2" xr3:uid="{2C6C2671-9E41-425B-9262-30ACD49DF8E3}" name="Finansiel Cykel (UOC)" dataDxfId="41"/>
    <tableColumn id="3" xr3:uid="{29EF56E2-D5D2-4127-806C-9F35AA83FBDB}" name="Boligcykel (UOC)" dataDxfId="40"/>
    <tableColumn id="4" xr3:uid="{A90E008A-DA73-4C78-871F-617CD382FC24}" name="Kreditcykel (UOC)" dataDxfId="3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F14C85-A9D1-4961-88E4-EEB14991BD89}" name="FC_BP" displayName="FC_BP" ref="A6:D223" totalsRowShown="0" headerRowDxfId="38" dataDxfId="37">
  <tableColumns count="4">
    <tableColumn id="1" xr3:uid="{CC1C1722-7822-42B7-BE64-3C14EDE72960}" name="Dato" dataDxfId="36"/>
    <tableColumn id="2" xr3:uid="{E49BF22F-4C16-4AC8-9F50-A4CE758F68A7}" name="Finansiel Cykel (BP)" dataDxfId="35"/>
    <tableColumn id="3" xr3:uid="{A4D5B5D7-E20F-4F81-ACF0-8A81FFFC4E97}" name="Boligcykel (BP)" dataDxfId="34"/>
    <tableColumn id="4" xr3:uid="{E1D2A988-3198-42C7-A69F-899096873C5B}" name="Kreditcykel (BP)" dataDxfId="3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F_Udlaan_Bred_Smal" displayName="F_Udlaan_Bred_Smal" ref="A7:F539" totalsRowShown="0" headerRowDxfId="32" dataDxfId="31">
  <autoFilter ref="A7:F539" xr:uid="{00000000-000C-0000-FFFF-FFFF0C000000}">
    <filterColumn colId="0">
      <extLst>
        <ext xmlns:xlrd2="http://schemas.microsoft.com/office/spreadsheetml/2017/richdata2" uri="{1AD28BCE-077C-4C59-8B6E-1921CE8616D4}">
          <xlrd2:filterColumn>
            <xlrd2:filters>
              <xlrd2:dateGroupItem year="2025" month="3" dateTimeGrouping="month"/>
              <xlrd2:dateGroupItem year="2025" month="4" dateTimeGrouping="month"/>
              <xlrd2:dateGroupItem year="2025" month="6" dateTimeGrouping="month"/>
              <xlrd2:dateGroupItem year="2025" month="9" dateTimeGrouping="month"/>
              <xlrd2:dateGroupItem year="2025" month="12" dateTimeGrouping="month"/>
              <xlrd2:dateGroupItem year="2024" month="3" dateTimeGrouping="month"/>
              <xlrd2:dateGroupItem year="2024" month="6" dateTimeGrouping="month"/>
              <xlrd2:dateGroupItem year="2024" month="9" dateTimeGrouping="month"/>
              <xlrd2:dateGroupItem year="2024" month="12" dateTimeGrouping="month"/>
              <xlrd2:dateGroupItem year="2023" month="3" dateTimeGrouping="month"/>
              <xlrd2:dateGroupItem year="2023" month="6"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filters>
          </xlrd2:filterColumn>
        </ext>
      </extLst>
    </filterColumn>
  </autoFilter>
  <tableColumns count="6">
    <tableColumn id="1" xr3:uid="{00000000-0010-0000-0C00-000001000000}" name="Dato" dataDxfId="30"/>
    <tableColumn id="2" xr3:uid="{00000000-0010-0000-0C00-000002000000}" name="Udlån, smal definition" dataDxfId="29"/>
    <tableColumn id="3" xr3:uid="{00000000-0010-0000-0C00-000003000000}" name="Udlån, bred definition" dataDxfId="28"/>
    <tableColumn id="4" xr3:uid="{00000000-0010-0000-0C00-000004000000}" name="BNP" dataDxfId="27"/>
    <tableColumn id="7" xr3:uid="{00000000-0010-0000-0C00-000007000000}" name="Udlån/BNP, smal definition" dataDxfId="26">
      <calculatedColumnFormula>IF(ISNUMBER(F_Udlaan_Bred_Smal[[#This Row],[BNP]]),F_Udlaan_Bred_Smal[[#This Row],[Udlån, smal definition]]/F_Udlaan_Bred_Smal[[#This Row],[BNP]]*100,NA())</calculatedColumnFormula>
    </tableColumn>
    <tableColumn id="8" xr3:uid="{00000000-0010-0000-0C00-000008000000}" name="Udlån/BNP, bred definition" dataDxfId="25">
      <calculatedColumnFormula>IF(ISNUMBER(F_Udlaan_Bred_Smal[[#This Row],[Udlån, bred definition]]),F_Udlaan_Bred_Smal[[#This Row],[Udlån, bred definition]]/F_Udlaan_Bred_Smal[[#This Row],[BNP]]*100,NA())</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F_Boligpriser_Indkomst" displayName="F_Boligpriser_Indkomst" ref="A7:E212" totalsRowShown="0" headerRowDxfId="24" dataDxfId="23">
  <tableColumns count="5">
    <tableColumn id="1" xr3:uid="{00000000-0010-0000-0D00-000001000000}" name="Dato" dataDxfId="22"/>
    <tableColumn id="2" xr3:uid="{00000000-0010-0000-0D00-000002000000}" name="Nominel disponibel indkomst" dataDxfId="21"/>
    <tableColumn id="3" xr3:uid="{00000000-0010-0000-0D00-000003000000}" name="Nominel huspris" dataDxfId="20"/>
    <tableColumn id="4" xr3:uid="{00000000-0010-0000-0D00-000004000000}" name="Nominel ejerlejlighedspris" dataDxfId="19"/>
    <tableColumn id="5" xr3:uid="{00000000-0010-0000-0D00-000005000000}" name="Vækst i reale huspriser" dataDxfId="1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E000000}" name="Betalingsbalancen" displayName="Betalingsbalancen" ref="A6:B219" totalsRowShown="0" headerRowDxfId="17" dataDxfId="16">
  <tableColumns count="2">
    <tableColumn id="1" xr3:uid="{00000000-0010-0000-0E00-000001000000}" name="Dato" dataDxfId="15"/>
    <tableColumn id="2" xr3:uid="{00000000-0010-0000-0E00-000002000000}" name="Betalingsbalancen/BNP" dataDxfId="1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F_Referencesats" displayName="F_Referencesats" ref="A6:E226" totalsRowShown="0" headerRowDxfId="13" dataDxfId="12">
  <sortState xmlns:xlrd2="http://schemas.microsoft.com/office/spreadsheetml/2017/richdata2" ref="A7:E226">
    <sortCondition ref="A6"/>
  </sortState>
  <tableColumns count="5">
    <tableColumn id="1" xr3:uid="{00000000-0010-0000-0F00-000001000000}" name="Dato" dataDxfId="11"/>
    <tableColumn id="2" xr3:uid="{00000000-0010-0000-0F00-000002000000}" name="Udlånsgap (procentpoint)" dataDxfId="10"/>
    <tableColumn id="6" xr3:uid="{00000000-0010-0000-0F00-000006000000}" name="Referencesats" dataDxfId="9">
      <calculatedColumnFormula>IF(B7&gt;2,IF(B7&lt;10,B7*0.3125-0.625,F_Referencesats[[#This Row],[Øvre grænse for referencesats]]),F_Referencesats[[#This Row],[Nedre grænse for referencesats]])</calculatedColumnFormula>
    </tableColumn>
    <tableColumn id="7" xr3:uid="{00000000-0010-0000-0F00-000007000000}" name="Nedre grænse for referencesats" dataDxfId="8"/>
    <tableColumn id="8" xr3:uid="{00000000-0010-0000-0F00-000008000000}" name="Øvre grænse for referencesats"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_Core.accdb" displayName="Tabel_Core.accdb" ref="A7:C1435" totalsRowShown="0" headerRowDxfId="98" dataDxfId="97">
  <sortState xmlns:xlrd2="http://schemas.microsoft.com/office/spreadsheetml/2017/richdata2" ref="A8:C1435">
    <sortCondition ref="A8:A262"/>
  </sortState>
  <tableColumns count="3">
    <tableColumn id="1" xr3:uid="{00000000-0010-0000-0100-000001000000}" name="Dato" dataDxfId="96"/>
    <tableColumn id="2" xr3:uid="{00000000-0010-0000-0100-000002000000}" name="Kreditspænd, Europa (procentpoint)" dataDxfId="95"/>
    <tableColumn id="3" xr3:uid="{00000000-0010-0000-0100-000003000000}" name="Aktievolatilitet, Europa (procent)" dataDxfId="9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_Core.accdb18" displayName="Tabel_Core.accdb18" ref="A7:E187" totalsRowShown="0" headerRowDxfId="93" dataDxfId="92">
  <tableColumns count="5">
    <tableColumn id="1" xr3:uid="{00000000-0010-0000-0200-000001000000}" name="Dato" dataDxfId="91"/>
    <tableColumn id="2" xr3:uid="{00000000-0010-0000-0200-000002000000}" name="Enfamiliehuse" dataDxfId="90"/>
    <tableColumn id="3" xr3:uid="{00000000-0010-0000-0200-000003000000}" name="Ejerlejligheder" dataDxfId="89"/>
    <tableColumn id="4" xr3:uid="{00000000-0010-0000-0200-000004000000}" name="Erhvervsejendomme" dataDxfId="88"/>
    <tableColumn id="5" xr3:uid="{00000000-0010-0000-0200-000005000000}" name="Boligprisgab" dataDxfId="8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CB_Merrente" displayName="CCB_Merrente" ref="A7:H275" totalsRowShown="0" headerRowDxfId="86" dataDxfId="85">
  <tableColumns count="8">
    <tableColumn id="1" xr3:uid="{00000000-0010-0000-0300-000001000000}" name="Dato" dataDxfId="84"/>
    <tableColumn id="2" xr3:uid="{00000000-0010-0000-0300-000002000000}" name="Nationalbankens ledende pengepolitiske rente" dataDxfId="83"/>
    <tableColumn id="3" xr3:uid="{00000000-0010-0000-0300-000003000000}" name="Udlånsrente, husholdninger" dataDxfId="82"/>
    <tableColumn id="4" xr3:uid="{00000000-0010-0000-0300-000004000000}" name="Udlånsrente, erhverv" dataDxfId="81"/>
    <tableColumn id="5" xr3:uid="{00000000-0010-0000-0300-000005000000}" name="Merrente, husholdninger" dataDxfId="80">
      <calculatedColumnFormula>CCB_Merrente[[#This Row],[Udlånsrente, husholdninger]]-CCB_Merrente[[#This Row],[Nationalbankens ledende pengepolitiske rente]]</calculatedColumnFormula>
    </tableColumn>
    <tableColumn id="6" xr3:uid="{00000000-0010-0000-0300-000006000000}" name="Merrente, erhverv" dataDxfId="79">
      <calculatedColumnFormula>CCB_Merrente[[#This Row],[Udlånsrente, erhverv]]-CCB_Merrente[[#This Row],[Nationalbankens ledende pengepolitiske rente]]</calculatedColumnFormula>
    </tableColumn>
    <tableColumn id="7" xr3:uid="{00000000-0010-0000-0300-000007000000}" name="Merrente, husholdninger " dataDxfId="78">
      <calculatedColumnFormula>IF(ISNUMBER(E6),AVERAGE(E6:E8),NA())</calculatedColumnFormula>
    </tableColumn>
    <tableColumn id="8" xr3:uid="{00000000-0010-0000-0300-000008000000}" name="Merrente, erhverv " dataDxfId="77">
      <calculatedColumnFormula>IF(ISNUMBER(F6),AVERAGE(F6:F8),NA())</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el_Core.accdb7" displayName="Tabel_Core.accdb7" ref="A6:B182" totalsRowShown="0" headerRowDxfId="76" dataDxfId="75">
  <tableColumns count="2">
    <tableColumn id="1" xr3:uid="{00000000-0010-0000-0400-000001000000}" name="Dato" dataDxfId="74"/>
    <tableColumn id="2" xr3:uid="{00000000-0010-0000-0400-000002000000}" name="Stiliseret boligbyrde" dataDxfId="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Kreditvækst" displayName="Kreditvækst" ref="A6:G546" totalsRowShown="0" headerRowDxfId="72" dataDxfId="71">
  <autoFilter ref="A6:G546" xr:uid="{00000000-000C-0000-FFFF-FFFF05000000}">
    <filterColumn colId="0">
      <extLst>
        <ext xmlns:xlrd2="http://schemas.microsoft.com/office/spreadsheetml/2017/richdata2" uri="{1AD28BCE-077C-4C59-8B6E-1921CE8616D4}">
          <xlrd2:filterColumn>
            <xlrd2:filters>
              <xlrd2:dateGroupItem year="2024" month="3" dateTimeGrouping="month"/>
              <xlrd2:dateGroupItem year="2024" month="6" dateTimeGrouping="month"/>
              <xlrd2:dateGroupItem year="2024" month="9" dateTimeGrouping="month"/>
              <xlrd2:dateGroupItem year="2024" month="12" dateTimeGrouping="month"/>
              <xlrd2:dateGroupItem year="2024" month="12" dateTimeGrouping="month"/>
              <xlrd2:dateGroupItem year="2023" month="3" dateTimeGrouping="month"/>
              <xlrd2:dateGroupItem year="2023" month="6"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dateGroupItem year="1980" month="3" dateTimeGrouping="month"/>
              <xlrd2:dateGroupItem year="1980" month="6" dateTimeGrouping="month"/>
              <xlrd2:dateGroupItem year="1980" month="9" dateTimeGrouping="month"/>
              <xlrd2:dateGroupItem year="1980" month="12" dateTimeGrouping="month"/>
              <xlrd2:dateGroupItem year="1979" month="3" dateTimeGrouping="month"/>
              <xlrd2:dateGroupItem year="1979" month="6" dateTimeGrouping="month"/>
              <xlrd2:dateGroupItem year="1979" month="9" dateTimeGrouping="month"/>
              <xlrd2:dateGroupItem year="1979" month="12" dateTimeGrouping="month"/>
            </xlrd2:filters>
          </xlrd2:filterColumn>
        </ext>
      </extLst>
    </filterColumn>
    <filterColumn colId="4">
      <filters>
        <filter val="0,01"/>
        <filter val="0,03"/>
        <filter val="-0,06"/>
        <filter val="0,25"/>
        <filter val="-0,27"/>
        <filter val="0,28"/>
        <filter val="-0,32"/>
        <filter val="0,33"/>
        <filter val="-0,37"/>
        <filter val="-0,40"/>
        <filter val="-0,48"/>
        <filter val="0,49"/>
        <filter val="-0,52"/>
        <filter val="0,58"/>
        <filter val="-0,58"/>
        <filter val="0,61"/>
        <filter val="-0,77"/>
        <filter val="0,78"/>
        <filter val="0,84"/>
        <filter val="0,85"/>
        <filter val="0,86"/>
        <filter val="-0,86"/>
        <filter val="0,90"/>
        <filter val="-0,94"/>
        <filter val="0,95"/>
        <filter val="-0,96"/>
        <filter val="-1,00"/>
        <filter val="1,02"/>
        <filter val="-1,02"/>
        <filter val="-1,13"/>
        <filter val="1,17"/>
        <filter val="1,18"/>
        <filter val="1,19"/>
        <filter val="1,22"/>
        <filter val="1,29"/>
        <filter val="1,30"/>
        <filter val="-1,30"/>
        <filter val="1,32"/>
        <filter val="1,34"/>
        <filter val="1,37"/>
        <filter val="-1,40"/>
        <filter val="-1,41"/>
        <filter val="-1,45"/>
        <filter val="1,50"/>
        <filter val="1,52"/>
        <filter val="1,56"/>
        <filter val="-1,91"/>
        <filter val="-1,92"/>
        <filter val="10,31"/>
        <filter val="10,48"/>
        <filter val="10,86"/>
        <filter val="11,40"/>
        <filter val="11,65"/>
        <filter val="12,12"/>
        <filter val="12,27"/>
        <filter val="12,48"/>
        <filter val="-12,97"/>
        <filter val="13,45"/>
        <filter val="13,98"/>
        <filter val="-2,03"/>
        <filter val="-2,05"/>
        <filter val="2,14"/>
        <filter val="2,22"/>
        <filter val="2,31"/>
        <filter val="-2,41"/>
        <filter val="2,44"/>
        <filter val="-2,45"/>
        <filter val="-2,46"/>
        <filter val="2,61"/>
        <filter val="2,66"/>
        <filter val="-2,68"/>
        <filter val="2,79"/>
        <filter val="2,80"/>
        <filter val="2,84"/>
        <filter val="2,85"/>
        <filter val="2,88"/>
        <filter val="3,02"/>
        <filter val="3,04"/>
        <filter val="3,08"/>
        <filter val="-3,14"/>
        <filter val="3,32"/>
        <filter val="3,35"/>
        <filter val="-3,39"/>
        <filter val="3,41"/>
        <filter val="-3,42"/>
        <filter val="-3,47"/>
        <filter val="-3,49"/>
        <filter val="3,55"/>
        <filter val="3,58"/>
        <filter val="3,59"/>
        <filter val="3,81"/>
        <filter val="-3,88"/>
        <filter val="3,97"/>
        <filter val="4,10"/>
        <filter val="-4,12"/>
        <filter val="4,14"/>
        <filter val="-4,21"/>
        <filter val="-4,24"/>
        <filter val="-4,32"/>
        <filter val="-4,33"/>
        <filter val="4,35"/>
        <filter val="-4,38"/>
        <filter val="4,39"/>
        <filter val="4,40"/>
        <filter val="-4,41"/>
        <filter val="-4,45"/>
        <filter val="-4,46"/>
        <filter val="-4,48"/>
        <filter val="4,50"/>
        <filter val="-4,50"/>
        <filter val="4,53"/>
        <filter val="4,57"/>
        <filter val="4,63"/>
        <filter val="4,70"/>
        <filter val="4,71"/>
        <filter val="4,78"/>
        <filter val="4,83"/>
        <filter val="-4,84"/>
        <filter val="4,86"/>
        <filter val="4,91"/>
        <filter val="4,99"/>
        <filter val="-5,01"/>
        <filter val="5,10"/>
        <filter val="-5,14"/>
        <filter val="-5,25"/>
        <filter val="5,27"/>
        <filter val="5,28"/>
        <filter val="-5,30"/>
        <filter val="-5,33"/>
        <filter val="5,34"/>
        <filter val="5,35"/>
        <filter val="5,40"/>
        <filter val="5,44"/>
        <filter val="5,47"/>
        <filter val="5,49"/>
        <filter val="5,70"/>
        <filter val="-5,73"/>
        <filter val="5,79"/>
        <filter val="5,91"/>
        <filter val="-5,91"/>
        <filter val="-6,00"/>
        <filter val="6,07"/>
        <filter val="6,17"/>
        <filter val="6,19"/>
        <filter val="-6,19"/>
        <filter val="6,35"/>
        <filter val="6,43"/>
        <filter val="6,54"/>
        <filter val="6,56"/>
        <filter val="6,57"/>
        <filter val="-6,62"/>
        <filter val="-6,84"/>
        <filter val="6,88"/>
        <filter val="-6,93"/>
        <filter val="6,94"/>
        <filter val="7,01"/>
        <filter val="7,20"/>
        <filter val="7,32"/>
        <filter val="7,33"/>
        <filter val="-7,44"/>
        <filter val="-7,53"/>
        <filter val="7,60"/>
        <filter val="7,63"/>
        <filter val="-7,75"/>
        <filter val="-7,95"/>
        <filter val="8,38"/>
        <filter val="8,40"/>
        <filter val="8,84"/>
        <filter val="-8,85"/>
        <filter val="8,88"/>
        <filter val="-9,12"/>
        <filter val="9,30"/>
        <filter val="-9,45"/>
      </filters>
    </filterColumn>
  </autoFilter>
  <tableColumns count="7">
    <tableColumn id="1" xr3:uid="{00000000-0010-0000-0500-000001000000}" name="Dato" dataDxfId="6"/>
    <tableColumn id="2" xr3:uid="{00000000-0010-0000-0500-000002000000}" name="Udlaan_FK_til_BNP" dataDxfId="5"/>
    <tableColumn id="3" xr3:uid="{00000000-0010-0000-0500-000003000000}" name="Udlaan_MFI_IFS_UE" dataDxfId="4"/>
    <tableColumn id="4" xr3:uid="{00000000-0010-0000-0500-000004000000}" name="Udlaan_MFI_HH_NP_UE" dataDxfId="3"/>
    <tableColumn id="5" xr3:uid="{00000000-0010-0000-0500-000005000000}" name="Udlån/BNP (årlig vækst, pct.)" dataDxfId="2">
      <calculatedColumnFormula>IF(ISNUMBER(Kreditvækst[[#This Row],[Udlaan_FK_til_BNP]]),IFERROR((Kreditvækst[[#This Row],[Udlaan_FK_til_BNP]]/VLOOKUP(DATE(YEAR(Kreditvækst[[#This Row],[Dato]])-1,MONTH(Kreditvækst[[#This Row],[Dato]]),DAY(Kreditvækst[[#This Row],[Dato]])),Kreditvækst[[#All],[Dato]:[Udlaan_FK_til_BNP]],2,FALSE)-1)*100,NA()),NA())</calculatedColumnFormula>
    </tableColumn>
    <tableColumn id="6" xr3:uid="{00000000-0010-0000-0500-000006000000}" name="Udlån til erhverv (årlig vækst, pct.)" dataDxfId="1">
      <calculatedColumnFormula>IFERROR((Kreditvækst[[#This Row],[Udlaan_MFI_IFS_UE]]/VLOOKUP(DATE(YEAR(Kreditvækst[[#This Row],[Dato]])-1,MONTH(Kreditvækst[[#This Row],[Dato]])+1,1)-1,Kreditvækst[[Dato]:[Udlaan_MFI_IFS_UE]],3,FALSE)-1)*100,NA())</calculatedColumnFormula>
    </tableColumn>
    <tableColumn id="7" xr3:uid="{00000000-0010-0000-0500-000007000000}" name="Udlån til husholdninger (årlig vækst, pct.)" dataDxfId="0">
      <calculatedColumnFormula>IFERROR((Kreditvækst[[#This Row],[Udlaan_MFI_HH_NP_UE]]/VLOOKUP(DATE(YEAR(Kreditvækst[[#This Row],[Dato]])-1,MONTH(Kreditvækst[[#This Row],[Dato]])+1,1)-1,Kreditvækst[[Dato]:[Udlaan_MFI_HH_NP_UE]],4,FALSE)-1)*100,NA())</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F_Udlaansgab" displayName="F_Udlaansgab" ref="A6:G226" totalsRowShown="0" headerRowDxfId="70" dataDxfId="69">
  <tableColumns count="7">
    <tableColumn id="1" xr3:uid="{00000000-0010-0000-0600-000001000000}" name="Dato" dataDxfId="68"/>
    <tableColumn id="2" xr3:uid="{00000000-0010-0000-0600-000002000000}" name="Udlån (mia. kr.)" dataDxfId="67"/>
    <tableColumn id="3" xr3:uid="{00000000-0010-0000-0600-000003000000}" name="BNP (mia. kr.)" dataDxfId="66"/>
    <tableColumn id="5" xr3:uid="{00000000-0010-0000-0600-000005000000}" name="Udlån/BNP (pct. af BNP)" dataDxfId="65">
      <calculatedColumnFormula>F_Udlaansgab[[#This Row],[Udlån (mia. kr.)]]/F_Udlaansgab[[#This Row],[BNP (mia. kr.)]]*100</calculatedColumnFormula>
    </tableColumn>
    <tableColumn id="4" xr3:uid="{00000000-0010-0000-0600-000004000000}" name="Trend" dataDxfId="64"/>
    <tableColumn id="6" xr3:uid="{00000000-0010-0000-0600-000006000000}" name="Udlånsgab (procentpoint)" dataDxfId="63">
      <calculatedColumnFormula>F_Udlaansgab[[#This Row],[Udlån/BNP (pct. af BNP)]]-F_Udlaansgab[[#This Row],[Trend]]</calculatedColumnFormula>
    </tableColumn>
    <tableColumn id="7" xr3:uid="{00000000-0010-0000-0600-000007000000}" name="Grænseværdi" dataDxfId="62">
      <calculatedColumnFormula>2</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_FT_Inputdata_CCB" displayName="Table_FT_Inputdata_CCB" ref="A7:D184" totalsRowShown="0" headerRowDxfId="61" dataDxfId="60">
  <tableColumns count="4">
    <tableColumn id="2" xr3:uid="{00000000-0010-0000-0700-000002000000}" name="Dato" dataDxfId="59"/>
    <tableColumn id="3" xr3:uid="{00000000-0010-0000-0700-000003000000}" name="Gearing, koncerner" dataDxfId="58"/>
    <tableColumn id="4" xr3:uid="{00000000-0010-0000-0700-000004000000}" name="Gearing, pengeinstitutter" dataDxfId="57"/>
    <tableColumn id="5" xr3:uid="{00000000-0010-0000-0700-000005000000}" name="Kapitaloverdækning, pengeinstitutter" dataDxfId="5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8000000}" name="Table23" displayName="Table23" ref="E7:G184" totalsRowShown="0" headerRowDxfId="55" dataDxfId="54">
  <tableColumns count="3">
    <tableColumn id="1" xr3:uid="{00000000-0010-0000-0800-000001000000}" name="Gearing, koncerner " dataDxfId="53">
      <calculatedColumnFormula>IF(Table_FT_Inputdata_CCB[[Dato]:[Dato]]&gt;=DATE(2001,9,30),AVERAGE(B5:B8),NA())</calculatedColumnFormula>
    </tableColumn>
    <tableColumn id="2" xr3:uid="{00000000-0010-0000-0800-000002000000}" name="Gearing, pengeinstitutter " dataDxfId="52">
      <calculatedColumnFormula>IF(Table_FT_Inputdata_CCB[[Dato]:[Dato]]&gt;=DATE(1981,9,30),AVERAGE(C5:C8),NA())</calculatedColumnFormula>
    </tableColumn>
    <tableColumn id="3" xr3:uid="{00000000-0010-0000-0800-000003000000}" name="Kapitaloverdækning, pengeinstitutter (højre akse)" dataDxfId="51">
      <calculatedColumnFormula>IF(Table_FT_Inputdata_CCB[[Dato]:[Dato]]&gt;=DATE(2001,12,31),AVERAGE(D5:D8),NA())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DSRR 2020">
  <a:themeElements>
    <a:clrScheme name="DSRR farve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4"/>
  </sheetPr>
  <dimension ref="A1:A21"/>
  <sheetViews>
    <sheetView showGridLines="0" workbookViewId="0"/>
  </sheetViews>
  <sheetFormatPr defaultColWidth="8.85546875" defaultRowHeight="15.75" x14ac:dyDescent="0.3"/>
  <cols>
    <col min="1" max="1" width="114.28515625" style="1" customWidth="1"/>
    <col min="2" max="16384" width="8.85546875" style="1"/>
  </cols>
  <sheetData>
    <row r="1" spans="1:1" ht="21" x14ac:dyDescent="0.35">
      <c r="A1" s="68" t="s">
        <v>9</v>
      </c>
    </row>
    <row r="2" spans="1:1" x14ac:dyDescent="0.3">
      <c r="A2" s="69"/>
    </row>
    <row r="3" spans="1:1" ht="16.5" x14ac:dyDescent="0.3">
      <c r="A3" s="70" t="s">
        <v>10</v>
      </c>
    </row>
    <row r="4" spans="1:1" ht="31.5" x14ac:dyDescent="0.3">
      <c r="A4" s="69" t="s">
        <v>11</v>
      </c>
    </row>
    <row r="5" spans="1:1" x14ac:dyDescent="0.3">
      <c r="A5" s="69"/>
    </row>
    <row r="6" spans="1:1" ht="47.25" x14ac:dyDescent="0.3">
      <c r="A6" s="69" t="s">
        <v>12</v>
      </c>
    </row>
    <row r="7" spans="1:1" x14ac:dyDescent="0.3">
      <c r="A7" s="69"/>
    </row>
    <row r="8" spans="1:1" x14ac:dyDescent="0.3">
      <c r="A8" s="69" t="s">
        <v>13</v>
      </c>
    </row>
    <row r="9" spans="1:1" x14ac:dyDescent="0.3">
      <c r="A9" s="69"/>
    </row>
    <row r="10" spans="1:1" ht="16.5" x14ac:dyDescent="0.3">
      <c r="A10" s="70" t="s">
        <v>14</v>
      </c>
    </row>
    <row r="11" spans="1:1" ht="25.5" x14ac:dyDescent="0.3">
      <c r="A11" s="71" t="s">
        <v>136</v>
      </c>
    </row>
    <row r="12" spans="1:1" x14ac:dyDescent="0.3">
      <c r="A12" s="69"/>
    </row>
    <row r="13" spans="1:1" ht="25.5" x14ac:dyDescent="0.3">
      <c r="A13" s="71" t="s">
        <v>137</v>
      </c>
    </row>
    <row r="14" spans="1:1" x14ac:dyDescent="0.3">
      <c r="A14" s="69"/>
    </row>
    <row r="15" spans="1:1" x14ac:dyDescent="0.3">
      <c r="A15" s="71" t="s">
        <v>138</v>
      </c>
    </row>
    <row r="16" spans="1:1" x14ac:dyDescent="0.3">
      <c r="A16" s="71"/>
    </row>
    <row r="17" spans="1:1" x14ac:dyDescent="0.3">
      <c r="A17" s="69" t="s">
        <v>85</v>
      </c>
    </row>
    <row r="18" spans="1:1" x14ac:dyDescent="0.3">
      <c r="A18" s="69"/>
    </row>
    <row r="19" spans="1:1" x14ac:dyDescent="0.3">
      <c r="A19" s="69" t="s">
        <v>70</v>
      </c>
    </row>
    <row r="20" spans="1:1" x14ac:dyDescent="0.3">
      <c r="A20" s="69"/>
    </row>
    <row r="21" spans="1:1" x14ac:dyDescent="0.3">
      <c r="A21" s="72" t="s">
        <v>139</v>
      </c>
    </row>
  </sheetData>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2"/>
  <dimension ref="A1:I188"/>
  <sheetViews>
    <sheetView zoomScaleNormal="100" workbookViewId="0">
      <selection sqref="A1:G1"/>
    </sheetView>
  </sheetViews>
  <sheetFormatPr defaultColWidth="9.140625" defaultRowHeight="13.5" x14ac:dyDescent="0.25"/>
  <cols>
    <col min="1" max="1" width="11" style="8" bestFit="1" customWidth="1"/>
    <col min="2" max="2" width="19" style="8" bestFit="1" customWidth="1"/>
    <col min="3" max="3" width="24.5703125" style="8" bestFit="1" customWidth="1"/>
    <col min="4" max="4" width="36.42578125" style="8" bestFit="1" customWidth="1"/>
    <col min="5" max="5" width="21.28515625" style="8" bestFit="1" customWidth="1"/>
    <col min="6" max="6" width="26.5703125" style="8" bestFit="1" customWidth="1"/>
    <col min="7" max="7" width="48.5703125" style="8" bestFit="1" customWidth="1"/>
    <col min="8" max="8" width="33.42578125" style="8" customWidth="1"/>
    <col min="9" max="9" width="36.28515625" style="8" customWidth="1"/>
    <col min="10" max="10" width="46.28515625" style="8" customWidth="1"/>
    <col min="11" max="16384" width="9.140625" style="8"/>
  </cols>
  <sheetData>
    <row r="1" spans="1:9" ht="26.25" customHeight="1" thickBot="1" x14ac:dyDescent="0.3">
      <c r="A1" s="125" t="s">
        <v>112</v>
      </c>
      <c r="B1" s="126"/>
      <c r="C1" s="126"/>
      <c r="D1" s="126"/>
      <c r="E1" s="126"/>
      <c r="F1" s="126"/>
      <c r="G1" s="126"/>
      <c r="H1" s="19"/>
    </row>
    <row r="2" spans="1:9" ht="99.75" customHeight="1" x14ac:dyDescent="0.25">
      <c r="A2" s="11" t="s">
        <v>24</v>
      </c>
      <c r="B2" s="127" t="s">
        <v>146</v>
      </c>
      <c r="C2" s="127"/>
      <c r="D2" s="127"/>
      <c r="E2" s="127"/>
      <c r="F2" s="127"/>
      <c r="G2" s="127"/>
      <c r="H2" s="14"/>
    </row>
    <row r="3" spans="1:9" x14ac:dyDescent="0.25">
      <c r="A3" s="12" t="s">
        <v>25</v>
      </c>
      <c r="B3" s="132" t="s">
        <v>111</v>
      </c>
      <c r="C3" s="132"/>
      <c r="D3" s="132"/>
      <c r="E3" s="132"/>
      <c r="F3" s="132"/>
      <c r="G3" s="132"/>
      <c r="H3" s="34"/>
    </row>
    <row r="4" spans="1:9" x14ac:dyDescent="0.25">
      <c r="B4" s="16"/>
      <c r="C4" s="16"/>
      <c r="D4" s="16"/>
      <c r="E4" s="16"/>
      <c r="F4" s="2"/>
      <c r="G4" s="13" t="s">
        <v>35</v>
      </c>
    </row>
    <row r="6" spans="1:9" x14ac:dyDescent="0.25">
      <c r="A6" s="76"/>
      <c r="B6" s="76"/>
      <c r="C6" s="76"/>
      <c r="D6" s="84"/>
      <c r="E6" s="131" t="s">
        <v>68</v>
      </c>
      <c r="F6" s="115"/>
      <c r="G6" s="116"/>
      <c r="H6" s="83"/>
      <c r="I6" s="17"/>
    </row>
    <row r="7" spans="1:9" x14ac:dyDescent="0.25">
      <c r="A7" s="22" t="s">
        <v>33</v>
      </c>
      <c r="B7" s="22" t="s">
        <v>54</v>
      </c>
      <c r="C7" s="22" t="s">
        <v>53</v>
      </c>
      <c r="D7" s="36" t="s">
        <v>135</v>
      </c>
      <c r="E7" s="36" t="s">
        <v>125</v>
      </c>
      <c r="F7" s="22" t="s">
        <v>126</v>
      </c>
      <c r="G7" s="22" t="s">
        <v>140</v>
      </c>
    </row>
    <row r="8" spans="1:9" x14ac:dyDescent="0.25">
      <c r="A8" s="6">
        <v>29586</v>
      </c>
      <c r="B8" s="7"/>
      <c r="C8" s="7">
        <v>15.126632887897296</v>
      </c>
      <c r="D8" s="32"/>
      <c r="E8" s="32"/>
      <c r="F8" s="32"/>
      <c r="G8" s="32"/>
    </row>
    <row r="9" spans="1:9" x14ac:dyDescent="0.25">
      <c r="A9" s="6">
        <v>29676</v>
      </c>
      <c r="B9" s="7"/>
      <c r="C9" s="7">
        <v>15.126632887897296</v>
      </c>
      <c r="D9" s="32"/>
      <c r="E9" s="32"/>
      <c r="F9" s="32"/>
      <c r="G9" s="32"/>
    </row>
    <row r="10" spans="1:9" x14ac:dyDescent="0.25">
      <c r="A10" s="6">
        <v>29767</v>
      </c>
      <c r="B10" s="7"/>
      <c r="C10" s="7">
        <v>15.126632887897296</v>
      </c>
      <c r="D10" s="32"/>
      <c r="E10" s="32"/>
      <c r="F10" s="32"/>
      <c r="G10" s="32"/>
    </row>
    <row r="11" spans="1:9" x14ac:dyDescent="0.25">
      <c r="A11" s="6">
        <v>29859</v>
      </c>
      <c r="B11" s="7"/>
      <c r="C11" s="7">
        <v>15.126632887897296</v>
      </c>
      <c r="D11" s="32"/>
      <c r="E11" s="32"/>
      <c r="F11" s="32">
        <f>IF(Table_FT_Inputdata_CCB[[Dato]:[Dato]]&gt;=DATE(1981,9,30),AVERAGE(C8:C11),NA())</f>
        <v>15.126632887897296</v>
      </c>
      <c r="G11" s="32"/>
    </row>
    <row r="12" spans="1:9" x14ac:dyDescent="0.25">
      <c r="A12" s="6">
        <v>29951</v>
      </c>
      <c r="B12" s="7"/>
      <c r="C12" s="7">
        <v>15.794491534656698</v>
      </c>
      <c r="D12" s="32"/>
      <c r="E12" s="32"/>
      <c r="F12" s="32">
        <f>IF(Table_FT_Inputdata_CCB[[Dato]:[Dato]]&gt;=DATE(1981,9,30),AVERAGE(C9:C12),NA())</f>
        <v>15.293597549587147</v>
      </c>
      <c r="G12" s="32"/>
    </row>
    <row r="13" spans="1:9" x14ac:dyDescent="0.25">
      <c r="A13" s="6">
        <v>30041</v>
      </c>
      <c r="B13" s="7"/>
      <c r="C13" s="7">
        <v>15.794491534656698</v>
      </c>
      <c r="D13" s="32"/>
      <c r="E13" s="32"/>
      <c r="F13" s="32">
        <f>IF(Table_FT_Inputdata_CCB[[Dato]:[Dato]]&gt;=DATE(1981,9,30),AVERAGE(C10:C13),NA())</f>
        <v>15.460562211276997</v>
      </c>
      <c r="G13" s="32"/>
    </row>
    <row r="14" spans="1:9" x14ac:dyDescent="0.25">
      <c r="A14" s="6">
        <v>30132</v>
      </c>
      <c r="B14" s="7"/>
      <c r="C14" s="7">
        <v>15.794491534656698</v>
      </c>
      <c r="D14" s="32"/>
      <c r="E14" s="32"/>
      <c r="F14" s="32">
        <f>IF(Table_FT_Inputdata_CCB[[Dato]:[Dato]]&gt;=DATE(1981,9,30),AVERAGE(C11:C14),NA())</f>
        <v>15.627526872966849</v>
      </c>
      <c r="G14" s="32"/>
    </row>
    <row r="15" spans="1:9" x14ac:dyDescent="0.25">
      <c r="A15" s="6">
        <v>30224</v>
      </c>
      <c r="B15" s="7"/>
      <c r="C15" s="7">
        <v>15.794491534656698</v>
      </c>
      <c r="D15" s="32"/>
      <c r="E15" s="32"/>
      <c r="F15" s="32">
        <f>IF(Table_FT_Inputdata_CCB[[Dato]:[Dato]]&gt;=DATE(1981,9,30),AVERAGE(C12:C15),NA())</f>
        <v>15.794491534656698</v>
      </c>
      <c r="G15" s="32"/>
    </row>
    <row r="16" spans="1:9" x14ac:dyDescent="0.25">
      <c r="A16" s="6">
        <v>30316</v>
      </c>
      <c r="B16" s="7"/>
      <c r="C16" s="7">
        <v>15.419420403626654</v>
      </c>
      <c r="D16" s="32"/>
      <c r="E16" s="32"/>
      <c r="F16" s="32">
        <f>IF(Table_FT_Inputdata_CCB[[Dato]:[Dato]]&gt;=DATE(1981,9,30),AVERAGE(C13:C16),NA())</f>
        <v>15.700723751899186</v>
      </c>
      <c r="G16" s="32"/>
    </row>
    <row r="17" spans="1:7" x14ac:dyDescent="0.25">
      <c r="A17" s="6">
        <v>30406</v>
      </c>
      <c r="B17" s="7"/>
      <c r="C17" s="7">
        <v>15.419420403626654</v>
      </c>
      <c r="D17" s="32"/>
      <c r="E17" s="32"/>
      <c r="F17" s="32">
        <f>IF(Table_FT_Inputdata_CCB[[Dato]:[Dato]]&gt;=DATE(1981,9,30),AVERAGE(C14:C17),NA())</f>
        <v>15.606955969141676</v>
      </c>
      <c r="G17" s="32"/>
    </row>
    <row r="18" spans="1:7" x14ac:dyDescent="0.25">
      <c r="A18" s="6">
        <v>30497</v>
      </c>
      <c r="B18" s="7"/>
      <c r="C18" s="7">
        <v>15.419420403626654</v>
      </c>
      <c r="D18" s="32"/>
      <c r="E18" s="32"/>
      <c r="F18" s="32">
        <f>IF(Table_FT_Inputdata_CCB[[Dato]:[Dato]]&gt;=DATE(1981,9,30),AVERAGE(C15:C18),NA())</f>
        <v>15.513188186384165</v>
      </c>
      <c r="G18" s="32"/>
    </row>
    <row r="19" spans="1:7" x14ac:dyDescent="0.25">
      <c r="A19" s="6">
        <v>30589</v>
      </c>
      <c r="B19" s="7"/>
      <c r="C19" s="7">
        <v>15.419420403626654</v>
      </c>
      <c r="D19" s="32"/>
      <c r="E19" s="32"/>
      <c r="F19" s="32">
        <f>IF(Table_FT_Inputdata_CCB[[Dato]:[Dato]]&gt;=DATE(1981,9,30),AVERAGE(C16:C19),NA())</f>
        <v>15.419420403626654</v>
      </c>
      <c r="G19" s="32"/>
    </row>
    <row r="20" spans="1:7" x14ac:dyDescent="0.25">
      <c r="A20" s="6">
        <v>30681</v>
      </c>
      <c r="B20" s="7"/>
      <c r="C20" s="7">
        <v>13.922629805238987</v>
      </c>
      <c r="D20" s="32"/>
      <c r="E20" s="32"/>
      <c r="F20" s="32">
        <f>IF(Table_FT_Inputdata_CCB[[Dato]:[Dato]]&gt;=DATE(1981,9,30),AVERAGE(C17:C20),NA())</f>
        <v>15.045222754029737</v>
      </c>
      <c r="G20" s="32"/>
    </row>
    <row r="21" spans="1:7" x14ac:dyDescent="0.25">
      <c r="A21" s="6">
        <v>30772</v>
      </c>
      <c r="B21" s="7"/>
      <c r="C21" s="7">
        <v>13.922629805238987</v>
      </c>
      <c r="D21" s="32"/>
      <c r="E21" s="32"/>
      <c r="F21" s="32">
        <f>IF(Table_FT_Inputdata_CCB[[Dato]:[Dato]]&gt;=DATE(1981,9,30),AVERAGE(C18:C21),NA())</f>
        <v>14.671025104432822</v>
      </c>
      <c r="G21" s="32"/>
    </row>
    <row r="22" spans="1:7" x14ac:dyDescent="0.25">
      <c r="A22" s="6">
        <v>30863</v>
      </c>
      <c r="B22" s="7"/>
      <c r="C22" s="7">
        <v>13.922629805238987</v>
      </c>
      <c r="D22" s="32"/>
      <c r="E22" s="32"/>
      <c r="F22" s="32">
        <f>IF(Table_FT_Inputdata_CCB[[Dato]:[Dato]]&gt;=DATE(1981,9,30),AVERAGE(C19:C22),NA())</f>
        <v>14.296827454835903</v>
      </c>
      <c r="G22" s="32"/>
    </row>
    <row r="23" spans="1:7" x14ac:dyDescent="0.25">
      <c r="A23" s="6">
        <v>30955</v>
      </c>
      <c r="B23" s="7"/>
      <c r="C23" s="7">
        <v>13.922629805238987</v>
      </c>
      <c r="D23" s="32"/>
      <c r="E23" s="32"/>
      <c r="F23" s="32">
        <f>IF(Table_FT_Inputdata_CCB[[Dato]:[Dato]]&gt;=DATE(1981,9,30),AVERAGE(C20:C23),NA())</f>
        <v>13.922629805238987</v>
      </c>
      <c r="G23" s="32"/>
    </row>
    <row r="24" spans="1:7" x14ac:dyDescent="0.25">
      <c r="A24" s="6">
        <v>31047</v>
      </c>
      <c r="B24" s="7"/>
      <c r="C24" s="7">
        <v>16.825339588200741</v>
      </c>
      <c r="D24" s="32"/>
      <c r="E24" s="32"/>
      <c r="F24" s="32">
        <f>IF(Table_FT_Inputdata_CCB[[Dato]:[Dato]]&gt;=DATE(1981,9,30),AVERAGE(C21:C24),NA())</f>
        <v>14.648307250979427</v>
      </c>
      <c r="G24" s="32"/>
    </row>
    <row r="25" spans="1:7" x14ac:dyDescent="0.25">
      <c r="A25" s="6">
        <v>31137</v>
      </c>
      <c r="B25" s="7"/>
      <c r="C25" s="7">
        <v>16.825339588200741</v>
      </c>
      <c r="D25" s="32"/>
      <c r="E25" s="32"/>
      <c r="F25" s="32">
        <f>IF(Table_FT_Inputdata_CCB[[Dato]:[Dato]]&gt;=DATE(1981,9,30),AVERAGE(C22:C25),NA())</f>
        <v>15.373984696719864</v>
      </c>
      <c r="G25" s="32"/>
    </row>
    <row r="26" spans="1:7" x14ac:dyDescent="0.25">
      <c r="A26" s="6">
        <v>31228</v>
      </c>
      <c r="B26" s="7"/>
      <c r="C26" s="7">
        <v>16.825339588200741</v>
      </c>
      <c r="D26" s="32"/>
      <c r="E26" s="32"/>
      <c r="F26" s="32">
        <f>IF(Table_FT_Inputdata_CCB[[Dato]:[Dato]]&gt;=DATE(1981,9,30),AVERAGE(C23:C26),NA())</f>
        <v>16.099662142460303</v>
      </c>
      <c r="G26" s="32"/>
    </row>
    <row r="27" spans="1:7" x14ac:dyDescent="0.25">
      <c r="A27" s="6">
        <v>31320</v>
      </c>
      <c r="B27" s="7"/>
      <c r="C27" s="7">
        <v>16.825339588200741</v>
      </c>
      <c r="D27" s="32"/>
      <c r="E27" s="32"/>
      <c r="F27" s="32">
        <f>IF(Table_FT_Inputdata_CCB[[Dato]:[Dato]]&gt;=DATE(1981,9,30),AVERAGE(C24:C27),NA())</f>
        <v>16.825339588200741</v>
      </c>
      <c r="G27" s="32"/>
    </row>
    <row r="28" spans="1:7" x14ac:dyDescent="0.25">
      <c r="A28" s="6">
        <v>31412</v>
      </c>
      <c r="B28" s="7"/>
      <c r="C28" s="7">
        <v>15.807047018348625</v>
      </c>
      <c r="D28" s="32"/>
      <c r="E28" s="32"/>
      <c r="F28" s="32">
        <f>IF(Table_FT_Inputdata_CCB[[Dato]:[Dato]]&gt;=DATE(1981,9,30),AVERAGE(C25:C28),NA())</f>
        <v>16.570766445737711</v>
      </c>
      <c r="G28" s="32"/>
    </row>
    <row r="29" spans="1:7" x14ac:dyDescent="0.25">
      <c r="A29" s="6">
        <v>31502</v>
      </c>
      <c r="B29" s="7"/>
      <c r="C29" s="7">
        <v>15.807047018348625</v>
      </c>
      <c r="D29" s="32"/>
      <c r="E29" s="32"/>
      <c r="F29" s="32">
        <f>IF(Table_FT_Inputdata_CCB[[Dato]:[Dato]]&gt;=DATE(1981,9,30),AVERAGE(C26:C29),NA())</f>
        <v>16.316193303274684</v>
      </c>
      <c r="G29" s="32"/>
    </row>
    <row r="30" spans="1:7" x14ac:dyDescent="0.25">
      <c r="A30" s="6">
        <v>31593</v>
      </c>
      <c r="B30" s="7"/>
      <c r="C30" s="7">
        <v>15.807047018348625</v>
      </c>
      <c r="D30" s="32"/>
      <c r="E30" s="32"/>
      <c r="F30" s="32">
        <f>IF(Table_FT_Inputdata_CCB[[Dato]:[Dato]]&gt;=DATE(1981,9,30),AVERAGE(C27:C30),NA())</f>
        <v>16.061620160811653</v>
      </c>
      <c r="G30" s="32"/>
    </row>
    <row r="31" spans="1:7" x14ac:dyDescent="0.25">
      <c r="A31" s="6">
        <v>31685</v>
      </c>
      <c r="B31" s="7"/>
      <c r="C31" s="7">
        <v>15.807047018348625</v>
      </c>
      <c r="D31" s="32"/>
      <c r="E31" s="32"/>
      <c r="F31" s="32">
        <f>IF(Table_FT_Inputdata_CCB[[Dato]:[Dato]]&gt;=DATE(1981,9,30),AVERAGE(C28:C31),NA())</f>
        <v>15.807047018348625</v>
      </c>
      <c r="G31" s="32"/>
    </row>
    <row r="32" spans="1:7" x14ac:dyDescent="0.25">
      <c r="A32" s="6">
        <v>31777</v>
      </c>
      <c r="B32" s="7"/>
      <c r="C32" s="7">
        <v>16.992392306750638</v>
      </c>
      <c r="D32" s="32"/>
      <c r="E32" s="32"/>
      <c r="F32" s="32">
        <f>IF(Table_FT_Inputdata_CCB[[Dato]:[Dato]]&gt;=DATE(1981,9,30),AVERAGE(C29:C32),NA())</f>
        <v>16.103383340449128</v>
      </c>
      <c r="G32" s="32"/>
    </row>
    <row r="33" spans="1:7" x14ac:dyDescent="0.25">
      <c r="A33" s="6">
        <v>31867</v>
      </c>
      <c r="B33" s="7"/>
      <c r="C33" s="7">
        <v>16.992392306750638</v>
      </c>
      <c r="D33" s="32"/>
      <c r="E33" s="32"/>
      <c r="F33" s="32">
        <f>IF(Table_FT_Inputdata_CCB[[Dato]:[Dato]]&gt;=DATE(1981,9,30),AVERAGE(C30:C33),NA())</f>
        <v>16.399719662549629</v>
      </c>
      <c r="G33" s="32"/>
    </row>
    <row r="34" spans="1:7" x14ac:dyDescent="0.25">
      <c r="A34" s="6">
        <v>31958</v>
      </c>
      <c r="B34" s="7"/>
      <c r="C34" s="7">
        <v>16.992392306750638</v>
      </c>
      <c r="D34" s="32"/>
      <c r="E34" s="32"/>
      <c r="F34" s="32">
        <f>IF(Table_FT_Inputdata_CCB[[Dato]:[Dato]]&gt;=DATE(1981,9,30),AVERAGE(C31:C34),NA())</f>
        <v>16.696055984650137</v>
      </c>
      <c r="G34" s="32"/>
    </row>
    <row r="35" spans="1:7" x14ac:dyDescent="0.25">
      <c r="A35" s="6">
        <v>32050</v>
      </c>
      <c r="B35" s="7"/>
      <c r="C35" s="7">
        <v>16.992392306750638</v>
      </c>
      <c r="D35" s="32"/>
      <c r="E35" s="32"/>
      <c r="F35" s="32">
        <f>IF(Table_FT_Inputdata_CCB[[Dato]:[Dato]]&gt;=DATE(1981,9,30),AVERAGE(C32:C35),NA())</f>
        <v>16.992392306750638</v>
      </c>
      <c r="G35" s="32"/>
    </row>
    <row r="36" spans="1:7" x14ac:dyDescent="0.25">
      <c r="A36" s="6">
        <v>32142</v>
      </c>
      <c r="B36" s="7"/>
      <c r="C36" s="7">
        <v>17.180767224729792</v>
      </c>
      <c r="D36" s="32"/>
      <c r="E36" s="32"/>
      <c r="F36" s="32">
        <f>IF(Table_FT_Inputdata_CCB[[Dato]:[Dato]]&gt;=DATE(1981,9,30),AVERAGE(C33:C36),NA())</f>
        <v>17.039486036245428</v>
      </c>
      <c r="G36" s="32"/>
    </row>
    <row r="37" spans="1:7" x14ac:dyDescent="0.25">
      <c r="A37" s="6">
        <v>32233</v>
      </c>
      <c r="B37" s="7"/>
      <c r="C37" s="7">
        <v>17.180767224729792</v>
      </c>
      <c r="D37" s="32"/>
      <c r="E37" s="32"/>
      <c r="F37" s="32">
        <f>IF(Table_FT_Inputdata_CCB[[Dato]:[Dato]]&gt;=DATE(1981,9,30),AVERAGE(C34:C37),NA())</f>
        <v>17.086579765740215</v>
      </c>
      <c r="G37" s="32"/>
    </row>
    <row r="38" spans="1:7" x14ac:dyDescent="0.25">
      <c r="A38" s="6">
        <v>32324</v>
      </c>
      <c r="B38" s="7"/>
      <c r="C38" s="7">
        <v>17.180767224729792</v>
      </c>
      <c r="D38" s="32"/>
      <c r="E38" s="32"/>
      <c r="F38" s="32">
        <f>IF(Table_FT_Inputdata_CCB[[Dato]:[Dato]]&gt;=DATE(1981,9,30),AVERAGE(C35:C38),NA())</f>
        <v>17.133673495235001</v>
      </c>
      <c r="G38" s="32"/>
    </row>
    <row r="39" spans="1:7" x14ac:dyDescent="0.25">
      <c r="A39" s="6">
        <v>32416</v>
      </c>
      <c r="B39" s="7"/>
      <c r="C39" s="7">
        <v>17.180767224729792</v>
      </c>
      <c r="D39" s="32"/>
      <c r="E39" s="32"/>
      <c r="F39" s="32">
        <f>IF(Table_FT_Inputdata_CCB[[Dato]:[Dato]]&gt;=DATE(1981,9,30),AVERAGE(C36:C39),NA())</f>
        <v>17.180767224729792</v>
      </c>
      <c r="G39" s="32"/>
    </row>
    <row r="40" spans="1:7" x14ac:dyDescent="0.25">
      <c r="A40" s="6">
        <v>32508</v>
      </c>
      <c r="B40" s="7"/>
      <c r="C40" s="7">
        <v>16.801282482489302</v>
      </c>
      <c r="D40" s="32"/>
      <c r="E40" s="32"/>
      <c r="F40" s="32">
        <f>IF(Table_FT_Inputdata_CCB[[Dato]:[Dato]]&gt;=DATE(1981,9,30),AVERAGE(C37:C40),NA())</f>
        <v>17.085896039169668</v>
      </c>
      <c r="G40" s="32"/>
    </row>
    <row r="41" spans="1:7" x14ac:dyDescent="0.25">
      <c r="A41" s="6">
        <v>32598</v>
      </c>
      <c r="B41" s="7"/>
      <c r="C41" s="7">
        <v>16.801282482489302</v>
      </c>
      <c r="D41" s="32"/>
      <c r="E41" s="32"/>
      <c r="F41" s="32">
        <f>IF(Table_FT_Inputdata_CCB[[Dato]:[Dato]]&gt;=DATE(1981,9,30),AVERAGE(C38:C41),NA())</f>
        <v>16.991024853609545</v>
      </c>
      <c r="G41" s="32"/>
    </row>
    <row r="42" spans="1:7" x14ac:dyDescent="0.25">
      <c r="A42" s="6">
        <v>32689</v>
      </c>
      <c r="B42" s="7"/>
      <c r="C42" s="7">
        <v>16.801282482489302</v>
      </c>
      <c r="D42" s="32"/>
      <c r="E42" s="32"/>
      <c r="F42" s="32">
        <f>IF(Table_FT_Inputdata_CCB[[Dato]:[Dato]]&gt;=DATE(1981,9,30),AVERAGE(C39:C42),NA())</f>
        <v>16.896153668049422</v>
      </c>
      <c r="G42" s="32"/>
    </row>
    <row r="43" spans="1:7" x14ac:dyDescent="0.25">
      <c r="A43" s="6">
        <v>32781</v>
      </c>
      <c r="B43" s="7"/>
      <c r="C43" s="7">
        <v>16.801282482489302</v>
      </c>
      <c r="D43" s="32"/>
      <c r="E43" s="32"/>
      <c r="F43" s="32">
        <f>IF(Table_FT_Inputdata_CCB[[Dato]:[Dato]]&gt;=DATE(1981,9,30),AVERAGE(C40:C43),NA())</f>
        <v>16.801282482489302</v>
      </c>
      <c r="G43" s="32"/>
    </row>
    <row r="44" spans="1:7" x14ac:dyDescent="0.25">
      <c r="A44" s="6">
        <v>32873</v>
      </c>
      <c r="B44" s="7"/>
      <c r="C44" s="7">
        <v>16.80874033858024</v>
      </c>
      <c r="D44" s="32"/>
      <c r="E44" s="32"/>
      <c r="F44" s="32">
        <f>IF(Table_FT_Inputdata_CCB[[Dato]:[Dato]]&gt;=DATE(1981,9,30),AVERAGE(C41:C44),NA())</f>
        <v>16.803146946512037</v>
      </c>
      <c r="G44" s="32"/>
    </row>
    <row r="45" spans="1:7" x14ac:dyDescent="0.25">
      <c r="A45" s="6">
        <v>32963</v>
      </c>
      <c r="B45" s="7"/>
      <c r="C45" s="7">
        <v>16.80874033858024</v>
      </c>
      <c r="D45" s="32"/>
      <c r="E45" s="32"/>
      <c r="F45" s="32">
        <f>IF(Table_FT_Inputdata_CCB[[Dato]:[Dato]]&gt;=DATE(1981,9,30),AVERAGE(C42:C45),NA())</f>
        <v>16.805011410534771</v>
      </c>
      <c r="G45" s="32"/>
    </row>
    <row r="46" spans="1:7" x14ac:dyDescent="0.25">
      <c r="A46" s="6">
        <v>33054</v>
      </c>
      <c r="B46" s="7"/>
      <c r="C46" s="7">
        <v>16.80874033858024</v>
      </c>
      <c r="D46" s="32"/>
      <c r="E46" s="32"/>
      <c r="F46" s="32">
        <f>IF(Table_FT_Inputdata_CCB[[Dato]:[Dato]]&gt;=DATE(1981,9,30),AVERAGE(C43:C46),NA())</f>
        <v>16.806875874557505</v>
      </c>
      <c r="G46" s="32"/>
    </row>
    <row r="47" spans="1:7" x14ac:dyDescent="0.25">
      <c r="A47" s="6">
        <v>33146</v>
      </c>
      <c r="B47" s="7"/>
      <c r="C47" s="7">
        <v>16.80874033858024</v>
      </c>
      <c r="D47" s="32"/>
      <c r="E47" s="32"/>
      <c r="F47" s="32">
        <f>IF(Table_FT_Inputdata_CCB[[Dato]:[Dato]]&gt;=DATE(1981,9,30),AVERAGE(C44:C47),NA())</f>
        <v>16.80874033858024</v>
      </c>
      <c r="G47" s="32"/>
    </row>
    <row r="48" spans="1:7" x14ac:dyDescent="0.25">
      <c r="A48" s="6">
        <v>33238</v>
      </c>
      <c r="B48" s="7"/>
      <c r="C48" s="7">
        <v>18.816953171240669</v>
      </c>
      <c r="D48" s="32"/>
      <c r="E48" s="32"/>
      <c r="F48" s="32">
        <f>IF(Table_FT_Inputdata_CCB[[Dato]:[Dato]]&gt;=DATE(1981,9,30),AVERAGE(C45:C48),NA())</f>
        <v>17.310793546745348</v>
      </c>
      <c r="G48" s="32"/>
    </row>
    <row r="49" spans="1:7" x14ac:dyDescent="0.25">
      <c r="A49" s="6">
        <v>33328</v>
      </c>
      <c r="B49" s="7"/>
      <c r="C49" s="7">
        <v>17.073884688720781</v>
      </c>
      <c r="D49" s="32"/>
      <c r="E49" s="32"/>
      <c r="F49" s="32">
        <f>IF(Table_FT_Inputdata_CCB[[Dato]:[Dato]]&gt;=DATE(1981,9,30),AVERAGE(C46:C49),NA())</f>
        <v>17.377079634280484</v>
      </c>
      <c r="G49" s="32"/>
    </row>
    <row r="50" spans="1:7" x14ac:dyDescent="0.25">
      <c r="A50" s="6">
        <v>33419</v>
      </c>
      <c r="B50" s="7"/>
      <c r="C50" s="7">
        <v>18.085303946640646</v>
      </c>
      <c r="D50" s="32"/>
      <c r="E50" s="32"/>
      <c r="F50" s="32">
        <f>IF(Table_FT_Inputdata_CCB[[Dato]:[Dato]]&gt;=DATE(1981,9,30),AVERAGE(C47:C50),NA())</f>
        <v>17.696220536295584</v>
      </c>
      <c r="G50" s="32"/>
    </row>
    <row r="51" spans="1:7" x14ac:dyDescent="0.25">
      <c r="A51" s="6">
        <v>33511</v>
      </c>
      <c r="B51" s="7"/>
      <c r="C51" s="7">
        <v>17.03693408988838</v>
      </c>
      <c r="D51" s="32"/>
      <c r="E51" s="32"/>
      <c r="F51" s="32">
        <f>IF(Table_FT_Inputdata_CCB[[Dato]:[Dato]]&gt;=DATE(1981,9,30),AVERAGE(C48:C51),NA())</f>
        <v>17.753268974122619</v>
      </c>
      <c r="G51" s="32"/>
    </row>
    <row r="52" spans="1:7" x14ac:dyDescent="0.25">
      <c r="A52" s="6">
        <v>33603</v>
      </c>
      <c r="B52" s="7"/>
      <c r="C52" s="7">
        <v>17.899518871243746</v>
      </c>
      <c r="D52" s="32"/>
      <c r="E52" s="32"/>
      <c r="F52" s="32">
        <f>IF(Table_FT_Inputdata_CCB[[Dato]:[Dato]]&gt;=DATE(1981,9,30),AVERAGE(C49:C52),NA())</f>
        <v>17.523910399123388</v>
      </c>
      <c r="G52" s="32"/>
    </row>
    <row r="53" spans="1:7" x14ac:dyDescent="0.25">
      <c r="A53" s="6">
        <v>33694</v>
      </c>
      <c r="B53" s="7"/>
      <c r="C53" s="7">
        <v>17.978711691465751</v>
      </c>
      <c r="D53" s="32"/>
      <c r="E53" s="32"/>
      <c r="F53" s="32">
        <f>IF(Table_FT_Inputdata_CCB[[Dato]:[Dato]]&gt;=DATE(1981,9,30),AVERAGE(C50:C53),NA())</f>
        <v>17.750117149809629</v>
      </c>
      <c r="G53" s="32"/>
    </row>
    <row r="54" spans="1:7" x14ac:dyDescent="0.25">
      <c r="A54" s="6">
        <v>33785</v>
      </c>
      <c r="B54" s="7"/>
      <c r="C54" s="7">
        <v>18.970817653860543</v>
      </c>
      <c r="D54" s="32"/>
      <c r="E54" s="32"/>
      <c r="F54" s="32">
        <f>IF(Table_FT_Inputdata_CCB[[Dato]:[Dato]]&gt;=DATE(1981,9,30),AVERAGE(C51:C54),NA())</f>
        <v>17.971495576614608</v>
      </c>
      <c r="G54" s="32"/>
    </row>
    <row r="55" spans="1:7" x14ac:dyDescent="0.25">
      <c r="A55" s="6">
        <v>33877</v>
      </c>
      <c r="B55" s="7"/>
      <c r="C55" s="7">
        <v>19.358764018952659</v>
      </c>
      <c r="D55" s="32"/>
      <c r="E55" s="32"/>
      <c r="F55" s="32">
        <f>IF(Table_FT_Inputdata_CCB[[Dato]:[Dato]]&gt;=DATE(1981,9,30),AVERAGE(C52:C55),NA())</f>
        <v>18.551953058880674</v>
      </c>
      <c r="G55" s="32"/>
    </row>
    <row r="56" spans="1:7" x14ac:dyDescent="0.25">
      <c r="A56" s="6">
        <v>33969</v>
      </c>
      <c r="B56" s="7"/>
      <c r="C56" s="7">
        <v>20.14387743227779</v>
      </c>
      <c r="D56" s="32"/>
      <c r="E56" s="32"/>
      <c r="F56" s="32">
        <f>IF(Table_FT_Inputdata_CCB[[Dato]:[Dato]]&gt;=DATE(1981,9,30),AVERAGE(C53:C56),NA())</f>
        <v>19.113042699139186</v>
      </c>
      <c r="G56" s="32"/>
    </row>
    <row r="57" spans="1:7" x14ac:dyDescent="0.25">
      <c r="A57" s="6">
        <v>34059</v>
      </c>
      <c r="B57" s="7"/>
      <c r="C57" s="7">
        <v>20.071407869409644</v>
      </c>
      <c r="D57" s="32"/>
      <c r="E57" s="32"/>
      <c r="F57" s="32">
        <f>IF(Table_FT_Inputdata_CCB[[Dato]:[Dato]]&gt;=DATE(1981,9,30),AVERAGE(C54:C57),NA())</f>
        <v>19.636216743625159</v>
      </c>
      <c r="G57" s="32"/>
    </row>
    <row r="58" spans="1:7" x14ac:dyDescent="0.25">
      <c r="A58" s="6">
        <v>34150</v>
      </c>
      <c r="B58" s="7"/>
      <c r="C58" s="7">
        <v>21.326059757404419</v>
      </c>
      <c r="D58" s="32"/>
      <c r="E58" s="32"/>
      <c r="F58" s="32">
        <f>IF(Table_FT_Inputdata_CCB[[Dato]:[Dato]]&gt;=DATE(1981,9,30),AVERAGE(C55:C58),NA())</f>
        <v>20.225027269511127</v>
      </c>
      <c r="G58" s="32"/>
    </row>
    <row r="59" spans="1:7" x14ac:dyDescent="0.25">
      <c r="A59" s="6">
        <v>34242</v>
      </c>
      <c r="B59" s="7"/>
      <c r="C59" s="7">
        <v>22.249868460130653</v>
      </c>
      <c r="D59" s="32"/>
      <c r="E59" s="32"/>
      <c r="F59" s="32">
        <f>IF(Table_FT_Inputdata_CCB[[Dato]:[Dato]]&gt;=DATE(1981,9,30),AVERAGE(C56:C59),NA())</f>
        <v>20.947803379805627</v>
      </c>
      <c r="G59" s="32"/>
    </row>
    <row r="60" spans="1:7" x14ac:dyDescent="0.25">
      <c r="A60" s="6">
        <v>34334</v>
      </c>
      <c r="B60" s="7"/>
      <c r="C60" s="7">
        <v>23.473273215417333</v>
      </c>
      <c r="D60" s="32"/>
      <c r="E60" s="32"/>
      <c r="F60" s="32">
        <f>IF(Table_FT_Inputdata_CCB[[Dato]:[Dato]]&gt;=DATE(1981,9,30),AVERAGE(C57:C60),NA())</f>
        <v>21.780152325590514</v>
      </c>
      <c r="G60" s="32"/>
    </row>
    <row r="61" spans="1:7" x14ac:dyDescent="0.25">
      <c r="A61" s="6">
        <v>34424</v>
      </c>
      <c r="B61" s="7"/>
      <c r="C61" s="7">
        <v>19.884864719942673</v>
      </c>
      <c r="D61" s="32"/>
      <c r="E61" s="32"/>
      <c r="F61" s="32">
        <f>IF(Table_FT_Inputdata_CCB[[Dato]:[Dato]]&gt;=DATE(1981,9,30),AVERAGE(C58:C61),NA())</f>
        <v>21.733516538223768</v>
      </c>
      <c r="G61" s="32"/>
    </row>
    <row r="62" spans="1:7" x14ac:dyDescent="0.25">
      <c r="A62" s="6">
        <v>34515</v>
      </c>
      <c r="B62" s="7"/>
      <c r="C62" s="7">
        <v>19.612265890356067</v>
      </c>
      <c r="D62" s="32"/>
      <c r="E62" s="32"/>
      <c r="F62" s="32">
        <f>IF(Table_FT_Inputdata_CCB[[Dato]:[Dato]]&gt;=DATE(1981,9,30),AVERAGE(C59:C62),NA())</f>
        <v>21.305068071461683</v>
      </c>
      <c r="G62" s="32"/>
    </row>
    <row r="63" spans="1:7" x14ac:dyDescent="0.25">
      <c r="A63" s="6">
        <v>34607</v>
      </c>
      <c r="B63" s="7"/>
      <c r="C63" s="7">
        <v>18.589108092249457</v>
      </c>
      <c r="D63" s="32"/>
      <c r="E63" s="32"/>
      <c r="F63" s="32">
        <f>IF(Table_FT_Inputdata_CCB[[Dato]:[Dato]]&gt;=DATE(1981,9,30),AVERAGE(C60:C63),NA())</f>
        <v>20.389877979491384</v>
      </c>
      <c r="G63" s="32"/>
    </row>
    <row r="64" spans="1:7" x14ac:dyDescent="0.25">
      <c r="A64" s="6">
        <v>34699</v>
      </c>
      <c r="B64" s="7"/>
      <c r="C64" s="7">
        <v>18.350522404063963</v>
      </c>
      <c r="D64" s="32"/>
      <c r="E64" s="32"/>
      <c r="F64" s="32">
        <f>IF(Table_FT_Inputdata_CCB[[Dato]:[Dato]]&gt;=DATE(1981,9,30),AVERAGE(C61:C64),NA())</f>
        <v>19.109190276653042</v>
      </c>
      <c r="G64" s="32"/>
    </row>
    <row r="65" spans="1:7" x14ac:dyDescent="0.25">
      <c r="A65" s="6">
        <v>34789</v>
      </c>
      <c r="B65" s="7"/>
      <c r="C65" s="7">
        <v>17.945281254154704</v>
      </c>
      <c r="D65" s="32"/>
      <c r="E65" s="32"/>
      <c r="F65" s="32">
        <f>IF(Table_FT_Inputdata_CCB[[Dato]:[Dato]]&gt;=DATE(1981,9,30),AVERAGE(C62:C65),NA())</f>
        <v>18.624294410206048</v>
      </c>
      <c r="G65" s="32"/>
    </row>
    <row r="66" spans="1:7" x14ac:dyDescent="0.25">
      <c r="A66" s="6">
        <v>34880</v>
      </c>
      <c r="B66" s="7"/>
      <c r="C66" s="7">
        <v>18.484538134701932</v>
      </c>
      <c r="D66" s="32"/>
      <c r="E66" s="32"/>
      <c r="F66" s="32">
        <f>IF(Table_FT_Inputdata_CCB[[Dato]:[Dato]]&gt;=DATE(1981,9,30),AVERAGE(C63:C66),NA())</f>
        <v>18.342362471292514</v>
      </c>
      <c r="G66" s="32"/>
    </row>
    <row r="67" spans="1:7" x14ac:dyDescent="0.25">
      <c r="A67" s="6">
        <v>34972</v>
      </c>
      <c r="B67" s="7"/>
      <c r="C67" s="7">
        <v>18.904575969425089</v>
      </c>
      <c r="D67" s="32"/>
      <c r="E67" s="32"/>
      <c r="F67" s="32">
        <f>IF(Table_FT_Inputdata_CCB[[Dato]:[Dato]]&gt;=DATE(1981,9,30),AVERAGE(C64:C67),NA())</f>
        <v>18.421229440586423</v>
      </c>
      <c r="G67" s="32"/>
    </row>
    <row r="68" spans="1:7" x14ac:dyDescent="0.25">
      <c r="A68" s="6">
        <v>35064</v>
      </c>
      <c r="B68" s="7"/>
      <c r="C68" s="7">
        <v>19.727386379128735</v>
      </c>
      <c r="D68" s="32"/>
      <c r="E68" s="32"/>
      <c r="F68" s="32">
        <f>IF(Table_FT_Inputdata_CCB[[Dato]:[Dato]]&gt;=DATE(1981,9,30),AVERAGE(C65:C68),NA())</f>
        <v>18.765445434352614</v>
      </c>
      <c r="G68" s="32"/>
    </row>
    <row r="69" spans="1:7" x14ac:dyDescent="0.25">
      <c r="A69" s="6">
        <v>35155</v>
      </c>
      <c r="B69" s="7"/>
      <c r="C69" s="7">
        <v>18.132721352320935</v>
      </c>
      <c r="D69" s="32"/>
      <c r="E69" s="32"/>
      <c r="F69" s="32">
        <f>IF(Table_FT_Inputdata_CCB[[Dato]:[Dato]]&gt;=DATE(1981,9,30),AVERAGE(C66:C69),NA())</f>
        <v>18.812305458894173</v>
      </c>
      <c r="G69" s="32"/>
    </row>
    <row r="70" spans="1:7" x14ac:dyDescent="0.25">
      <c r="A70" s="6">
        <v>35246</v>
      </c>
      <c r="B70" s="7"/>
      <c r="C70" s="7">
        <v>18.588330155144803</v>
      </c>
      <c r="D70" s="32"/>
      <c r="E70" s="32"/>
      <c r="F70" s="32">
        <f>IF(Table_FT_Inputdata_CCB[[Dato]:[Dato]]&gt;=DATE(1981,9,30),AVERAGE(C67:C70),NA())</f>
        <v>18.838253464004893</v>
      </c>
      <c r="G70" s="32"/>
    </row>
    <row r="71" spans="1:7" x14ac:dyDescent="0.25">
      <c r="A71" s="6">
        <v>35338</v>
      </c>
      <c r="B71" s="7"/>
      <c r="C71" s="7">
        <v>19.625467205235786</v>
      </c>
      <c r="D71" s="32"/>
      <c r="E71" s="32"/>
      <c r="F71" s="32">
        <f>IF(Table_FT_Inputdata_CCB[[Dato]:[Dato]]&gt;=DATE(1981,9,30),AVERAGE(C68:C71),NA())</f>
        <v>19.018476272957564</v>
      </c>
      <c r="G71" s="32"/>
    </row>
    <row r="72" spans="1:7" x14ac:dyDescent="0.25">
      <c r="A72" s="6">
        <v>35430</v>
      </c>
      <c r="B72" s="7"/>
      <c r="C72" s="7">
        <v>20.082716287368623</v>
      </c>
      <c r="D72" s="32"/>
      <c r="E72" s="32"/>
      <c r="F72" s="32">
        <f>IF(Table_FT_Inputdata_CCB[[Dato]:[Dato]]&gt;=DATE(1981,9,30),AVERAGE(C69:C72),NA())</f>
        <v>19.107308750017538</v>
      </c>
      <c r="G72" s="32"/>
    </row>
    <row r="73" spans="1:7" x14ac:dyDescent="0.25">
      <c r="A73" s="6">
        <v>35520</v>
      </c>
      <c r="B73" s="7"/>
      <c r="C73" s="7">
        <v>19.632112419521924</v>
      </c>
      <c r="D73" s="32"/>
      <c r="E73" s="32"/>
      <c r="F73" s="32">
        <f>IF(Table_FT_Inputdata_CCB[[Dato]:[Dato]]&gt;=DATE(1981,9,30),AVERAGE(C70:C73),NA())</f>
        <v>19.482156516817781</v>
      </c>
      <c r="G73" s="32"/>
    </row>
    <row r="74" spans="1:7" x14ac:dyDescent="0.25">
      <c r="A74" s="6">
        <v>35611</v>
      </c>
      <c r="B74" s="7"/>
      <c r="C74" s="7">
        <v>20.672265510471458</v>
      </c>
      <c r="D74" s="32"/>
      <c r="E74" s="32"/>
      <c r="F74" s="32">
        <f>IF(Table_FT_Inputdata_CCB[[Dato]:[Dato]]&gt;=DATE(1981,9,30),AVERAGE(C71:C74),NA())</f>
        <v>20.003140355649446</v>
      </c>
      <c r="G74" s="32"/>
    </row>
    <row r="75" spans="1:7" x14ac:dyDescent="0.25">
      <c r="A75" s="6">
        <v>35703</v>
      </c>
      <c r="B75" s="7"/>
      <c r="C75" s="7">
        <v>21.209592391453398</v>
      </c>
      <c r="D75" s="32"/>
      <c r="E75" s="32"/>
      <c r="F75" s="32">
        <f>IF(Table_FT_Inputdata_CCB[[Dato]:[Dato]]&gt;=DATE(1981,9,30),AVERAGE(C72:C75),NA())</f>
        <v>20.399171652203851</v>
      </c>
      <c r="G75" s="32"/>
    </row>
    <row r="76" spans="1:7" x14ac:dyDescent="0.25">
      <c r="A76" s="6">
        <v>35795</v>
      </c>
      <c r="B76" s="7"/>
      <c r="C76" s="7">
        <v>19.61120392055658</v>
      </c>
      <c r="D76" s="32"/>
      <c r="E76" s="32"/>
      <c r="F76" s="32">
        <f>IF(Table_FT_Inputdata_CCB[[Dato]:[Dato]]&gt;=DATE(1981,9,30),AVERAGE(C73:C76),NA())</f>
        <v>20.281293560500838</v>
      </c>
      <c r="G76" s="32"/>
    </row>
    <row r="77" spans="1:7" x14ac:dyDescent="0.25">
      <c r="A77" s="6">
        <v>35885</v>
      </c>
      <c r="B77" s="7"/>
      <c r="C77" s="7">
        <v>21.011442380962031</v>
      </c>
      <c r="D77" s="32"/>
      <c r="E77" s="32"/>
      <c r="F77" s="32">
        <f>IF(Table_FT_Inputdata_CCB[[Dato]:[Dato]]&gt;=DATE(1981,9,30),AVERAGE(C74:C77),NA())</f>
        <v>20.626126050860869</v>
      </c>
      <c r="G77" s="32"/>
    </row>
    <row r="78" spans="1:7" x14ac:dyDescent="0.25">
      <c r="A78" s="6">
        <v>35976</v>
      </c>
      <c r="B78" s="7"/>
      <c r="C78" s="7">
        <v>21.679202023926187</v>
      </c>
      <c r="D78" s="32"/>
      <c r="E78" s="32"/>
      <c r="F78" s="32">
        <f>IF(Table_FT_Inputdata_CCB[[Dato]:[Dato]]&gt;=DATE(1981,9,30),AVERAGE(C75:C78),NA())</f>
        <v>20.877860179224548</v>
      </c>
      <c r="G78" s="32"/>
    </row>
    <row r="79" spans="1:7" x14ac:dyDescent="0.25">
      <c r="A79" s="6">
        <v>36068</v>
      </c>
      <c r="B79" s="7"/>
      <c r="C79" s="7">
        <v>22.69201837548859</v>
      </c>
      <c r="D79" s="32"/>
      <c r="E79" s="32"/>
      <c r="F79" s="32">
        <f>IF(Table_FT_Inputdata_CCB[[Dato]:[Dato]]&gt;=DATE(1981,9,30),AVERAGE(C76:C79),NA())</f>
        <v>21.248466675233349</v>
      </c>
      <c r="G79" s="32"/>
    </row>
    <row r="80" spans="1:7" x14ac:dyDescent="0.25">
      <c r="A80" s="6">
        <v>36160</v>
      </c>
      <c r="B80" s="7"/>
      <c r="C80" s="7">
        <v>20.394753598548551</v>
      </c>
      <c r="D80" s="32"/>
      <c r="E80" s="32"/>
      <c r="F80" s="32">
        <f>IF(Table_FT_Inputdata_CCB[[Dato]:[Dato]]&gt;=DATE(1981,9,30),AVERAGE(C77:C80),NA())</f>
        <v>21.444354094731338</v>
      </c>
      <c r="G80" s="32"/>
    </row>
    <row r="81" spans="1:7" x14ac:dyDescent="0.25">
      <c r="A81" s="6">
        <v>36250</v>
      </c>
      <c r="B81" s="7"/>
      <c r="C81" s="7">
        <v>22.442633957560968</v>
      </c>
      <c r="D81" s="32"/>
      <c r="E81" s="32"/>
      <c r="F81" s="32">
        <f>IF(Table_FT_Inputdata_CCB[[Dato]:[Dato]]&gt;=DATE(1981,9,30),AVERAGE(C78:C81),NA())</f>
        <v>21.802151988881075</v>
      </c>
      <c r="G81" s="32"/>
    </row>
    <row r="82" spans="1:7" x14ac:dyDescent="0.25">
      <c r="A82" s="6">
        <v>36341</v>
      </c>
      <c r="B82" s="7"/>
      <c r="C82" s="7">
        <v>23.719048229626726</v>
      </c>
      <c r="D82" s="32"/>
      <c r="E82" s="32"/>
      <c r="F82" s="32">
        <f>IF(Table_FT_Inputdata_CCB[[Dato]:[Dato]]&gt;=DATE(1981,9,30),AVERAGE(C79:C82),NA())</f>
        <v>22.312113540306207</v>
      </c>
      <c r="G82" s="32"/>
    </row>
    <row r="83" spans="1:7" x14ac:dyDescent="0.25">
      <c r="A83" s="6">
        <v>36433</v>
      </c>
      <c r="B83" s="7"/>
      <c r="C83" s="7">
        <v>23.680389307048927</v>
      </c>
      <c r="D83" s="32"/>
      <c r="E83" s="32"/>
      <c r="F83" s="32">
        <f>IF(Table_FT_Inputdata_CCB[[Dato]:[Dato]]&gt;=DATE(1981,9,30),AVERAGE(C80:C83),NA())</f>
        <v>22.559206273196292</v>
      </c>
      <c r="G83" s="32"/>
    </row>
    <row r="84" spans="1:7" x14ac:dyDescent="0.25">
      <c r="A84" s="6">
        <v>36525</v>
      </c>
      <c r="B84" s="7"/>
      <c r="C84" s="7">
        <v>21.705598607642763</v>
      </c>
      <c r="D84" s="32"/>
      <c r="E84" s="32"/>
      <c r="F84" s="32">
        <f>IF(Table_FT_Inputdata_CCB[[Dato]:[Dato]]&gt;=DATE(1981,9,30),AVERAGE(C81:C84),NA())</f>
        <v>22.886917525469848</v>
      </c>
      <c r="G84" s="32"/>
    </row>
    <row r="85" spans="1:7" x14ac:dyDescent="0.25">
      <c r="A85" s="6">
        <v>36616</v>
      </c>
      <c r="B85" s="7"/>
      <c r="C85" s="7">
        <v>23.34551453801302</v>
      </c>
      <c r="D85" s="32"/>
      <c r="E85" s="32"/>
      <c r="F85" s="32">
        <f>IF(Table_FT_Inputdata_CCB[[Dato]:[Dato]]&gt;=DATE(1981,9,30),AVERAGE(C82:C85),NA())</f>
        <v>23.112637670582856</v>
      </c>
      <c r="G85" s="32"/>
    </row>
    <row r="86" spans="1:7" x14ac:dyDescent="0.25">
      <c r="A86" s="6">
        <v>36707</v>
      </c>
      <c r="B86" s="7"/>
      <c r="C86" s="7">
        <v>23.745531726776353</v>
      </c>
      <c r="D86" s="32"/>
      <c r="E86" s="32"/>
      <c r="F86" s="32">
        <f>IF(Table_FT_Inputdata_CCB[[Dato]:[Dato]]&gt;=DATE(1981,9,30),AVERAGE(C83:C86),NA())</f>
        <v>23.119258544870267</v>
      </c>
      <c r="G86" s="32"/>
    </row>
    <row r="87" spans="1:7" x14ac:dyDescent="0.25">
      <c r="A87" s="6">
        <v>36799</v>
      </c>
      <c r="B87" s="7"/>
      <c r="C87" s="7">
        <v>25.756896429914388</v>
      </c>
      <c r="D87" s="32"/>
      <c r="E87" s="32"/>
      <c r="F87" s="32">
        <f>IF(Table_FT_Inputdata_CCB[[Dato]:[Dato]]&gt;=DATE(1981,9,30),AVERAGE(C84:C87),NA())</f>
        <v>23.638385325586633</v>
      </c>
      <c r="G87" s="32"/>
    </row>
    <row r="88" spans="1:7" x14ac:dyDescent="0.25">
      <c r="A88" s="6">
        <v>36891</v>
      </c>
      <c r="B88" s="7">
        <v>23.872350201528558</v>
      </c>
      <c r="C88" s="7">
        <v>19.187008765289999</v>
      </c>
      <c r="D88" s="32"/>
      <c r="E88" s="32"/>
      <c r="F88" s="32">
        <f>IF(Table_FT_Inputdata_CCB[[Dato]:[Dato]]&gt;=DATE(1981,9,30),AVERAGE(C85:C88),NA())</f>
        <v>23.008737864998441</v>
      </c>
      <c r="G88" s="32"/>
    </row>
    <row r="89" spans="1:7" x14ac:dyDescent="0.25">
      <c r="A89" s="6">
        <v>36981</v>
      </c>
      <c r="B89" s="7">
        <v>23.872350201528558</v>
      </c>
      <c r="C89" s="7">
        <v>21.434794786813242</v>
      </c>
      <c r="D89" s="32">
        <v>4.1334990791590878</v>
      </c>
      <c r="E89" s="32"/>
      <c r="F89" s="32">
        <f>IF(Table_FT_Inputdata_CCB[[Dato]:[Dato]]&gt;=DATE(1981,9,30),AVERAGE(C86:C89),NA())</f>
        <v>22.531057927198496</v>
      </c>
      <c r="G89" s="32"/>
    </row>
    <row r="90" spans="1:7" x14ac:dyDescent="0.25">
      <c r="A90" s="6">
        <v>37072</v>
      </c>
      <c r="B90" s="7">
        <v>23.872350201528558</v>
      </c>
      <c r="C90" s="7">
        <v>21.812680216665839</v>
      </c>
      <c r="D90" s="32">
        <v>4.1250619535654538</v>
      </c>
      <c r="E90" s="32"/>
      <c r="F90" s="32">
        <f>IF(Table_FT_Inputdata_CCB[[Dato]:[Dato]]&gt;=DATE(1981,9,30),AVERAGE(C87:C90),NA())</f>
        <v>22.047845049670865</v>
      </c>
      <c r="G90" s="32"/>
    </row>
    <row r="91" spans="1:7" x14ac:dyDescent="0.25">
      <c r="A91" s="6">
        <v>37164</v>
      </c>
      <c r="B91" s="7">
        <v>23.872350201528558</v>
      </c>
      <c r="C91" s="7">
        <v>22.114740977403098</v>
      </c>
      <c r="D91" s="32">
        <v>4.2110728002232678</v>
      </c>
      <c r="E91" s="32">
        <f>IF(Table_FT_Inputdata_CCB[[Dato]:[Dato]]&gt;=DATE(2001,9,30),AVERAGE(B88:B91),NA())</f>
        <v>23.872350201528558</v>
      </c>
      <c r="F91" s="32">
        <f>IF(Table_FT_Inputdata_CCB[[Dato]:[Dato]]&gt;=DATE(1981,9,30),AVERAGE(C88:C91),NA())</f>
        <v>21.137306186543046</v>
      </c>
      <c r="G91" s="32"/>
    </row>
    <row r="92" spans="1:7" x14ac:dyDescent="0.25">
      <c r="A92" s="6">
        <v>37256</v>
      </c>
      <c r="B92" s="7">
        <v>24.98858550185988</v>
      </c>
      <c r="C92" s="7">
        <v>20.849051228664621</v>
      </c>
      <c r="D92" s="32">
        <v>4.9744663660518453</v>
      </c>
      <c r="E92" s="32">
        <f>IF(Table_FT_Inputdata_CCB[[Dato]:[Dato]]&gt;=DATE(2001,9,30),AVERAGE(B89:B92),NA())</f>
        <v>24.15140902661139</v>
      </c>
      <c r="F92" s="32">
        <f>IF(Table_FT_Inputdata_CCB[[Dato]:[Dato]]&gt;=DATE(1981,9,30),AVERAGE(C89:C92),NA())</f>
        <v>21.552816802386701</v>
      </c>
      <c r="G92" s="32">
        <f>IF(Table_FT_Inputdata_CCB[[Dato]:[Dato]]&gt;=DATE(2001,12,31),AVERAGE(D89:D92),NA())</f>
        <v>4.3610250497499141</v>
      </c>
    </row>
    <row r="93" spans="1:7" x14ac:dyDescent="0.25">
      <c r="A93" s="6">
        <v>37346</v>
      </c>
      <c r="B93" s="7">
        <v>24.98858550185988</v>
      </c>
      <c r="C93" s="7">
        <v>21.985678330271551</v>
      </c>
      <c r="D93" s="32">
        <v>5.019657055047765</v>
      </c>
      <c r="E93" s="32">
        <f>IF(Table_FT_Inputdata_CCB[[Dato]:[Dato]]&gt;=DATE(2001,9,30),AVERAGE(B90:B93),NA())</f>
        <v>24.430467851694218</v>
      </c>
      <c r="F93" s="32">
        <f>IF(Table_FT_Inputdata_CCB[[Dato]:[Dato]]&gt;=DATE(1981,9,30),AVERAGE(C90:C93),NA())</f>
        <v>21.690537688251279</v>
      </c>
      <c r="G93" s="32">
        <f>IF(Table_FT_Inputdata_CCB[[Dato]:[Dato]]&gt;=DATE(2001,12,31),AVERAGE(D90:D93),NA())</f>
        <v>4.582564543722083</v>
      </c>
    </row>
    <row r="94" spans="1:7" x14ac:dyDescent="0.25">
      <c r="A94" s="6">
        <v>37437</v>
      </c>
      <c r="B94" s="7">
        <v>24.98858550185988</v>
      </c>
      <c r="C94" s="7">
        <v>22.66117718337501</v>
      </c>
      <c r="D94" s="32">
        <v>4.5231613297579951</v>
      </c>
      <c r="E94" s="32">
        <f>IF(Table_FT_Inputdata_CCB[[Dato]:[Dato]]&gt;=DATE(2001,9,30),AVERAGE(B91:B94),NA())</f>
        <v>24.709526676777053</v>
      </c>
      <c r="F94" s="32">
        <f>IF(Table_FT_Inputdata_CCB[[Dato]:[Dato]]&gt;=DATE(1981,9,30),AVERAGE(C91:C94),NA())</f>
        <v>21.90266192992857</v>
      </c>
      <c r="G94" s="32">
        <f>IF(Table_FT_Inputdata_CCB[[Dato]:[Dato]]&gt;=DATE(2001,12,31),AVERAGE(D91:D94),NA())</f>
        <v>4.682089387770219</v>
      </c>
    </row>
    <row r="95" spans="1:7" x14ac:dyDescent="0.25">
      <c r="A95" s="6">
        <v>37529</v>
      </c>
      <c r="B95" s="7">
        <v>24.98858550185988</v>
      </c>
      <c r="C95" s="7">
        <v>23.185395376905049</v>
      </c>
      <c r="D95" s="32">
        <v>4.2569255485660147</v>
      </c>
      <c r="E95" s="32">
        <f>IF(Table_FT_Inputdata_CCB[[Dato]:[Dato]]&gt;=DATE(2001,9,30),AVERAGE(B92:B95),NA())</f>
        <v>24.98858550185988</v>
      </c>
      <c r="F95" s="32">
        <f>IF(Table_FT_Inputdata_CCB[[Dato]:[Dato]]&gt;=DATE(1981,9,30),AVERAGE(C92:C95),NA())</f>
        <v>22.170325529804057</v>
      </c>
      <c r="G95" s="32">
        <f>IF(Table_FT_Inputdata_CCB[[Dato]:[Dato]]&gt;=DATE(2001,12,31),AVERAGE(D92:D95),NA())</f>
        <v>4.6935525748559055</v>
      </c>
    </row>
    <row r="96" spans="1:7" x14ac:dyDescent="0.25">
      <c r="A96" s="6">
        <v>37621</v>
      </c>
      <c r="B96" s="7">
        <v>25.743136126234738</v>
      </c>
      <c r="C96" s="7">
        <v>21.740205239796712</v>
      </c>
      <c r="D96" s="32">
        <v>5.4540387895626425</v>
      </c>
      <c r="E96" s="32">
        <f>IF(Table_FT_Inputdata_CCB[[Dato]:[Dato]]&gt;=DATE(2001,9,30),AVERAGE(B93:B96),NA())</f>
        <v>25.177223157953591</v>
      </c>
      <c r="F96" s="32">
        <f>IF(Table_FT_Inputdata_CCB[[Dato]:[Dato]]&gt;=DATE(1981,9,30),AVERAGE(C93:C96),NA())</f>
        <v>22.393114032587079</v>
      </c>
      <c r="G96" s="32">
        <f>IF(Table_FT_Inputdata_CCB[[Dato]:[Dato]]&gt;=DATE(2001,12,31),AVERAGE(D93:D96),NA())</f>
        <v>4.8134456807336043</v>
      </c>
    </row>
    <row r="97" spans="1:7" x14ac:dyDescent="0.25">
      <c r="A97" s="6">
        <v>37711</v>
      </c>
      <c r="B97" s="7">
        <v>25.743136126234738</v>
      </c>
      <c r="C97" s="7">
        <v>23.050704707430583</v>
      </c>
      <c r="D97" s="32">
        <v>5.0025524478724295</v>
      </c>
      <c r="E97" s="32">
        <f>IF(Table_FT_Inputdata_CCB[[Dato]:[Dato]]&gt;=DATE(2001,9,30),AVERAGE(B94:B97),NA())</f>
        <v>25.365860814047309</v>
      </c>
      <c r="F97" s="32">
        <f>IF(Table_FT_Inputdata_CCB[[Dato]:[Dato]]&gt;=DATE(1981,9,30),AVERAGE(C94:C97),NA())</f>
        <v>22.659370626876839</v>
      </c>
      <c r="G97" s="32">
        <f>IF(Table_FT_Inputdata_CCB[[Dato]:[Dato]]&gt;=DATE(2001,12,31),AVERAGE(D94:D97),NA())</f>
        <v>4.80916952893977</v>
      </c>
    </row>
    <row r="98" spans="1:7" x14ac:dyDescent="0.25">
      <c r="A98" s="6">
        <v>37802</v>
      </c>
      <c r="B98" s="7">
        <v>25.743136126234738</v>
      </c>
      <c r="C98" s="7">
        <v>23.745805840510862</v>
      </c>
      <c r="D98" s="32">
        <v>4.6952567291773724</v>
      </c>
      <c r="E98" s="32">
        <f>IF(Table_FT_Inputdata_CCB[[Dato]:[Dato]]&gt;=DATE(2001,9,30),AVERAGE(B95:B98),NA())</f>
        <v>25.55449847014102</v>
      </c>
      <c r="F98" s="32">
        <f>IF(Table_FT_Inputdata_CCB[[Dato]:[Dato]]&gt;=DATE(1981,9,30),AVERAGE(C95:C98),NA())</f>
        <v>22.930527791160799</v>
      </c>
      <c r="G98" s="32">
        <f>IF(Table_FT_Inputdata_CCB[[Dato]:[Dato]]&gt;=DATE(2001,12,31),AVERAGE(D95:D98),NA())</f>
        <v>4.852193378794615</v>
      </c>
    </row>
    <row r="99" spans="1:7" x14ac:dyDescent="0.25">
      <c r="A99" s="6">
        <v>37894</v>
      </c>
      <c r="B99" s="7">
        <v>25.743136126234738</v>
      </c>
      <c r="C99" s="7">
        <v>23.160912929610408</v>
      </c>
      <c r="D99" s="32">
        <v>5.1354397266085865</v>
      </c>
      <c r="E99" s="32">
        <f>IF(Table_FT_Inputdata_CCB[[Dato]:[Dato]]&gt;=DATE(2001,9,30),AVERAGE(B96:B99),NA())</f>
        <v>25.743136126234738</v>
      </c>
      <c r="F99" s="32">
        <f>IF(Table_FT_Inputdata_CCB[[Dato]:[Dato]]&gt;=DATE(1981,9,30),AVERAGE(C96:C99),NA())</f>
        <v>22.924407179337141</v>
      </c>
      <c r="G99" s="32">
        <f>IF(Table_FT_Inputdata_CCB[[Dato]:[Dato]]&gt;=DATE(2001,12,31),AVERAGE(D96:D99),NA())</f>
        <v>5.0718219233052579</v>
      </c>
    </row>
    <row r="100" spans="1:7" x14ac:dyDescent="0.25">
      <c r="A100" s="6">
        <v>37986</v>
      </c>
      <c r="B100" s="7">
        <v>25.743305919683074</v>
      </c>
      <c r="C100" s="7">
        <v>20.873733911842628</v>
      </c>
      <c r="D100" s="32">
        <v>5.9449974358586211</v>
      </c>
      <c r="E100" s="32">
        <f>IF(Table_FT_Inputdata_CCB[[Dato]:[Dato]]&gt;=DATE(2001,9,30),AVERAGE(B97:B100),NA())</f>
        <v>25.743178574596826</v>
      </c>
      <c r="F100" s="32">
        <f>IF(Table_FT_Inputdata_CCB[[Dato]:[Dato]]&gt;=DATE(1981,9,30),AVERAGE(C97:C100),NA())</f>
        <v>22.707789347348623</v>
      </c>
      <c r="G100" s="32">
        <f>IF(Table_FT_Inputdata_CCB[[Dato]:[Dato]]&gt;=DATE(2001,12,31),AVERAGE(D97:D100),NA())</f>
        <v>5.1945615848792528</v>
      </c>
    </row>
    <row r="101" spans="1:7" x14ac:dyDescent="0.25">
      <c r="A101" s="6">
        <v>38077</v>
      </c>
      <c r="B101" s="7">
        <v>25.854241051253375</v>
      </c>
      <c r="C101" s="7">
        <v>21.568624463062076</v>
      </c>
      <c r="D101" s="32">
        <v>5.5650565887064145</v>
      </c>
      <c r="E101" s="32">
        <f>IF(Table_FT_Inputdata_CCB[[Dato]:[Dato]]&gt;=DATE(2001,9,30),AVERAGE(B98:B101),NA())</f>
        <v>25.770954805851481</v>
      </c>
      <c r="F101" s="32">
        <f>IF(Table_FT_Inputdata_CCB[[Dato]:[Dato]]&gt;=DATE(1981,9,30),AVERAGE(C98:C101),NA())</f>
        <v>22.337269286256497</v>
      </c>
      <c r="G101" s="32">
        <f>IF(Table_FT_Inputdata_CCB[[Dato]:[Dato]]&gt;=DATE(2001,12,31),AVERAGE(D98:D101),NA())</f>
        <v>5.3351876200877486</v>
      </c>
    </row>
    <row r="102" spans="1:7" x14ac:dyDescent="0.25">
      <c r="A102" s="6">
        <v>38168</v>
      </c>
      <c r="B102" s="7">
        <v>25.750753573674345</v>
      </c>
      <c r="C102" s="7">
        <v>21.279123314180978</v>
      </c>
      <c r="D102" s="32">
        <v>5.2512168091254496</v>
      </c>
      <c r="E102" s="32">
        <f>IF(Table_FT_Inputdata_CCB[[Dato]:[Dato]]&gt;=DATE(2001,9,30),AVERAGE(B99:B102),NA())</f>
        <v>25.772859167711385</v>
      </c>
      <c r="F102" s="32">
        <f>IF(Table_FT_Inputdata_CCB[[Dato]:[Dato]]&gt;=DATE(1981,9,30),AVERAGE(C99:C102),NA())</f>
        <v>21.720598654674024</v>
      </c>
      <c r="G102" s="32">
        <f>IF(Table_FT_Inputdata_CCB[[Dato]:[Dato]]&gt;=DATE(2001,12,31),AVERAGE(D99:D102),NA())</f>
        <v>5.4741776400747675</v>
      </c>
    </row>
    <row r="103" spans="1:7" x14ac:dyDescent="0.25">
      <c r="A103" s="6">
        <v>38260</v>
      </c>
      <c r="B103" s="7">
        <v>26.261478184615754</v>
      </c>
      <c r="C103" s="7">
        <v>22.271580406722773</v>
      </c>
      <c r="D103" s="32">
        <v>5.2576877183703266</v>
      </c>
      <c r="E103" s="32">
        <f>IF(Table_FT_Inputdata_CCB[[Dato]:[Dato]]&gt;=DATE(2001,9,30),AVERAGE(B100:B103),NA())</f>
        <v>25.902444682306637</v>
      </c>
      <c r="F103" s="32">
        <f>IF(Table_FT_Inputdata_CCB[[Dato]:[Dato]]&gt;=DATE(1981,9,30),AVERAGE(C100:C103),NA())</f>
        <v>21.498265523952114</v>
      </c>
      <c r="G103" s="32">
        <f>IF(Table_FT_Inputdata_CCB[[Dato]:[Dato]]&gt;=DATE(2001,12,31),AVERAGE(D100:D103),NA())</f>
        <v>5.5047396380152032</v>
      </c>
    </row>
    <row r="104" spans="1:7" x14ac:dyDescent="0.25">
      <c r="A104" s="6">
        <v>38352</v>
      </c>
      <c r="B104" s="7">
        <v>26.560932555852084</v>
      </c>
      <c r="C104" s="7">
        <v>21.146383842611304</v>
      </c>
      <c r="D104" s="32">
        <v>5.4368321091402017</v>
      </c>
      <c r="E104" s="32">
        <f>IF(Table_FT_Inputdata_CCB[[Dato]:[Dato]]&gt;=DATE(2001,9,30),AVERAGE(B101:B104),NA())</f>
        <v>26.106851341348886</v>
      </c>
      <c r="F104" s="32">
        <f>IF(Table_FT_Inputdata_CCB[[Dato]:[Dato]]&gt;=DATE(1981,9,30),AVERAGE(C101:C104),NA())</f>
        <v>21.566428006644283</v>
      </c>
      <c r="G104" s="32">
        <f>IF(Table_FT_Inputdata_CCB[[Dato]:[Dato]]&gt;=DATE(2001,12,31),AVERAGE(D101:D104),NA())</f>
        <v>5.3776983063355983</v>
      </c>
    </row>
    <row r="105" spans="1:7" x14ac:dyDescent="0.25">
      <c r="A105" s="6">
        <v>38442</v>
      </c>
      <c r="B105" s="7">
        <v>27.049206207024412</v>
      </c>
      <c r="C105" s="7">
        <v>23.015229228904278</v>
      </c>
      <c r="D105" s="32">
        <v>4.8981235051321486</v>
      </c>
      <c r="E105" s="32">
        <f>IF(Table_FT_Inputdata_CCB[[Dato]:[Dato]]&gt;=DATE(2001,9,30),AVERAGE(B102:B105),NA())</f>
        <v>26.40559263029165</v>
      </c>
      <c r="F105" s="32">
        <f>IF(Table_FT_Inputdata_CCB[[Dato]:[Dato]]&gt;=DATE(1981,9,30),AVERAGE(C102:C105),NA())</f>
        <v>21.928079198104832</v>
      </c>
      <c r="G105" s="32">
        <f>IF(Table_FT_Inputdata_CCB[[Dato]:[Dato]]&gt;=DATE(2001,12,31),AVERAGE(D102:D105),NA())</f>
        <v>5.2109650354420314</v>
      </c>
    </row>
    <row r="106" spans="1:7" x14ac:dyDescent="0.25">
      <c r="A106" s="6">
        <v>38533</v>
      </c>
      <c r="B106" s="7">
        <v>28.409612188628504</v>
      </c>
      <c r="C106" s="7">
        <v>24.505979773391417</v>
      </c>
      <c r="D106" s="32">
        <v>4.495292515270612</v>
      </c>
      <c r="E106" s="32">
        <f>IF(Table_FT_Inputdata_CCB[[Dato]:[Dato]]&gt;=DATE(2001,9,30),AVERAGE(B103:B106),NA())</f>
        <v>27.070307284030186</v>
      </c>
      <c r="F106" s="32">
        <f>IF(Table_FT_Inputdata_CCB[[Dato]:[Dato]]&gt;=DATE(1981,9,30),AVERAGE(C103:C106),NA())</f>
        <v>22.734793312907442</v>
      </c>
      <c r="G106" s="32">
        <f>IF(Table_FT_Inputdata_CCB[[Dato]:[Dato]]&gt;=DATE(2001,12,31),AVERAGE(D103:D106),NA())</f>
        <v>5.0219839619783224</v>
      </c>
    </row>
    <row r="107" spans="1:7" x14ac:dyDescent="0.25">
      <c r="A107" s="6">
        <v>38625</v>
      </c>
      <c r="B107" s="7">
        <v>28.594361652564903</v>
      </c>
      <c r="C107" s="7">
        <v>24.569243078355218</v>
      </c>
      <c r="D107" s="32">
        <v>4.341427928565202</v>
      </c>
      <c r="E107" s="32">
        <f>IF(Table_FT_Inputdata_CCB[[Dato]:[Dato]]&gt;=DATE(2001,9,30),AVERAGE(B104:B107),NA())</f>
        <v>27.653528151017476</v>
      </c>
      <c r="F107" s="32">
        <f>IF(Table_FT_Inputdata_CCB[[Dato]:[Dato]]&gt;=DATE(1981,9,30),AVERAGE(C104:C107),NA())</f>
        <v>23.309208980815555</v>
      </c>
      <c r="G107" s="32">
        <f>IF(Table_FT_Inputdata_CCB[[Dato]:[Dato]]&gt;=DATE(2001,12,31),AVERAGE(D104:D107),NA())</f>
        <v>4.7929190145270413</v>
      </c>
    </row>
    <row r="108" spans="1:7" x14ac:dyDescent="0.25">
      <c r="A108" s="6">
        <v>38717</v>
      </c>
      <c r="B108" s="7">
        <v>25.826724976047355</v>
      </c>
      <c r="C108" s="7">
        <v>22.483534705894932</v>
      </c>
      <c r="D108" s="32">
        <v>5.0351552518361054</v>
      </c>
      <c r="E108" s="32">
        <f>IF(Table_FT_Inputdata_CCB[[Dato]:[Dato]]&gt;=DATE(2001,9,30),AVERAGE(B105:B108),NA())</f>
        <v>27.469976256066293</v>
      </c>
      <c r="F108" s="32">
        <f>IF(Table_FT_Inputdata_CCB[[Dato]:[Dato]]&gt;=DATE(1981,9,30),AVERAGE(C105:C108),NA())</f>
        <v>23.643496696636461</v>
      </c>
      <c r="G108" s="32">
        <f>IF(Table_FT_Inputdata_CCB[[Dato]:[Dato]]&gt;=DATE(2001,12,31),AVERAGE(D105:D108),NA())</f>
        <v>4.6924998002010172</v>
      </c>
    </row>
    <row r="109" spans="1:7" x14ac:dyDescent="0.25">
      <c r="A109" s="6">
        <v>38807</v>
      </c>
      <c r="B109" s="7">
        <v>25.162963765069644</v>
      </c>
      <c r="C109" s="7">
        <v>22.646938393047058</v>
      </c>
      <c r="D109" s="32">
        <v>4.6210175941173999</v>
      </c>
      <c r="E109" s="32">
        <f>IF(Table_FT_Inputdata_CCB[[Dato]:[Dato]]&gt;=DATE(2001,9,30),AVERAGE(B106:B109),NA())</f>
        <v>26.998415645577602</v>
      </c>
      <c r="F109" s="32">
        <f>IF(Table_FT_Inputdata_CCB[[Dato]:[Dato]]&gt;=DATE(1981,9,30),AVERAGE(C106:C109),NA())</f>
        <v>23.551423987672159</v>
      </c>
      <c r="G109" s="32">
        <f>IF(Table_FT_Inputdata_CCB[[Dato]:[Dato]]&gt;=DATE(2001,12,31),AVERAGE(D106:D109),NA())</f>
        <v>4.6232233224473296</v>
      </c>
    </row>
    <row r="110" spans="1:7" x14ac:dyDescent="0.25">
      <c r="A110" s="6">
        <v>38898</v>
      </c>
      <c r="B110" s="7">
        <v>25.344448006583825</v>
      </c>
      <c r="C110" s="7">
        <v>23.051891050962602</v>
      </c>
      <c r="D110" s="32">
        <v>4.2495721232148984</v>
      </c>
      <c r="E110" s="32">
        <f>IF(Table_FT_Inputdata_CCB[[Dato]:[Dato]]&gt;=DATE(2001,9,30),AVERAGE(B107:B110),NA())</f>
        <v>26.232124600066435</v>
      </c>
      <c r="F110" s="32">
        <f>IF(Table_FT_Inputdata_CCB[[Dato]:[Dato]]&gt;=DATE(1981,9,30),AVERAGE(C107:C110),NA())</f>
        <v>23.187901807064954</v>
      </c>
      <c r="G110" s="32">
        <f>IF(Table_FT_Inputdata_CCB[[Dato]:[Dato]]&gt;=DATE(2001,12,31),AVERAGE(D107:D110),NA())</f>
        <v>4.5617932244334014</v>
      </c>
    </row>
    <row r="111" spans="1:7" x14ac:dyDescent="0.25">
      <c r="A111" s="6">
        <v>38990</v>
      </c>
      <c r="B111" s="7">
        <v>26.195891676319633</v>
      </c>
      <c r="C111" s="7">
        <v>23.288457163380759</v>
      </c>
      <c r="D111" s="32">
        <v>4.3069056479059329</v>
      </c>
      <c r="E111" s="32">
        <f>IF(Table_FT_Inputdata_CCB[[Dato]:[Dato]]&gt;=DATE(2001,9,30),AVERAGE(B108:B111),NA())</f>
        <v>25.632507106005114</v>
      </c>
      <c r="F111" s="32">
        <f>IF(Table_FT_Inputdata_CCB[[Dato]:[Dato]]&gt;=DATE(1981,9,30),AVERAGE(C108:C111),NA())</f>
        <v>22.867705328321339</v>
      </c>
      <c r="G111" s="32">
        <f>IF(Table_FT_Inputdata_CCB[[Dato]:[Dato]]&gt;=DATE(2001,12,31),AVERAGE(D108:D111),NA())</f>
        <v>4.5531626542685846</v>
      </c>
    </row>
    <row r="112" spans="1:7" x14ac:dyDescent="0.25">
      <c r="A112" s="6">
        <v>39082</v>
      </c>
      <c r="B112" s="7">
        <v>22.859959992109495</v>
      </c>
      <c r="C112" s="7">
        <v>19.918407253343769</v>
      </c>
      <c r="D112" s="32">
        <v>5.5618902679145759</v>
      </c>
      <c r="E112" s="32">
        <f>IF(Table_FT_Inputdata_CCB[[Dato]:[Dato]]&gt;=DATE(2001,9,30),AVERAGE(B109:B112),NA())</f>
        <v>24.890815860020648</v>
      </c>
      <c r="F112" s="32">
        <f>IF(Table_FT_Inputdata_CCB[[Dato]:[Dato]]&gt;=DATE(1981,9,30),AVERAGE(C109:C112),NA())</f>
        <v>22.226423465183547</v>
      </c>
      <c r="G112" s="32">
        <f>IF(Table_FT_Inputdata_CCB[[Dato]:[Dato]]&gt;=DATE(2001,12,31),AVERAGE(D109:D112),NA())</f>
        <v>4.6848464082882018</v>
      </c>
    </row>
    <row r="113" spans="1:7" x14ac:dyDescent="0.25">
      <c r="A113" s="6">
        <v>39172</v>
      </c>
      <c r="B113" s="7">
        <v>22.859959992109495</v>
      </c>
      <c r="C113" s="7">
        <v>19.918407253343769</v>
      </c>
      <c r="D113" s="32">
        <v>5.5618902679145759</v>
      </c>
      <c r="E113" s="32">
        <f>IF(Table_FT_Inputdata_CCB[[Dato]:[Dato]]&gt;=DATE(2001,9,30),AVERAGE(B110:B113),NA())</f>
        <v>24.31506491678061</v>
      </c>
      <c r="F113" s="32">
        <f>IF(Table_FT_Inputdata_CCB[[Dato]:[Dato]]&gt;=DATE(1981,9,30),AVERAGE(C110:C113),NA())</f>
        <v>21.544290680257728</v>
      </c>
      <c r="G113" s="32">
        <f>IF(Table_FT_Inputdata_CCB[[Dato]:[Dato]]&gt;=DATE(2001,12,31),AVERAGE(D110:D113),NA())</f>
        <v>4.920064576737496</v>
      </c>
    </row>
    <row r="114" spans="1:7" x14ac:dyDescent="0.25">
      <c r="A114" s="6">
        <v>39263</v>
      </c>
      <c r="B114" s="7">
        <v>26.144284308133315</v>
      </c>
      <c r="C114" s="7">
        <v>22.520158364331863</v>
      </c>
      <c r="D114" s="32">
        <v>4.2699999999999996</v>
      </c>
      <c r="E114" s="32">
        <f>IF(Table_FT_Inputdata_CCB[[Dato]:[Dato]]&gt;=DATE(2001,9,30),AVERAGE(B111:B114),NA())</f>
        <v>24.515023992167983</v>
      </c>
      <c r="F114" s="32">
        <f>IF(Table_FT_Inputdata_CCB[[Dato]:[Dato]]&gt;=DATE(1981,9,30),AVERAGE(C111:C114),NA())</f>
        <v>21.411357508600041</v>
      </c>
      <c r="G114" s="32">
        <f>IF(Table_FT_Inputdata_CCB[[Dato]:[Dato]]&gt;=DATE(2001,12,31),AVERAGE(D111:D114),NA())</f>
        <v>4.9251715459337717</v>
      </c>
    </row>
    <row r="115" spans="1:7" x14ac:dyDescent="0.25">
      <c r="A115" s="6">
        <v>39355</v>
      </c>
      <c r="B115" s="7">
        <v>27.121918846499465</v>
      </c>
      <c r="C115" s="7">
        <v>23.338335553313254</v>
      </c>
      <c r="D115" s="32">
        <v>3.72</v>
      </c>
      <c r="E115" s="32">
        <f>IF(Table_FT_Inputdata_CCB[[Dato]:[Dato]]&gt;=DATE(2001,9,30),AVERAGE(B112:B115),NA())</f>
        <v>24.746530784712942</v>
      </c>
      <c r="F115" s="32">
        <f>IF(Table_FT_Inputdata_CCB[[Dato]:[Dato]]&gt;=DATE(1981,9,30),AVERAGE(C112:C115),NA())</f>
        <v>21.423827106083163</v>
      </c>
      <c r="G115" s="32">
        <f>IF(Table_FT_Inputdata_CCB[[Dato]:[Dato]]&gt;=DATE(2001,12,31),AVERAGE(D112:D115),NA())</f>
        <v>4.7784451339572875</v>
      </c>
    </row>
    <row r="116" spans="1:7" x14ac:dyDescent="0.25">
      <c r="A116" s="6">
        <v>39447</v>
      </c>
      <c r="B116" s="7">
        <v>27.629033892605019</v>
      </c>
      <c r="C116" s="7">
        <v>23.07106213411258</v>
      </c>
      <c r="D116" s="32">
        <v>3.48</v>
      </c>
      <c r="E116" s="32">
        <f>IF(Table_FT_Inputdata_CCB[[Dato]:[Dato]]&gt;=DATE(2001,9,30),AVERAGE(B113:B116),NA())</f>
        <v>25.938799259836824</v>
      </c>
      <c r="F116" s="32">
        <f>IF(Table_FT_Inputdata_CCB[[Dato]:[Dato]]&gt;=DATE(1981,9,30),AVERAGE(C113:C116),NA())</f>
        <v>22.211990826275368</v>
      </c>
      <c r="G116" s="32">
        <f>IF(Table_FT_Inputdata_CCB[[Dato]:[Dato]]&gt;=DATE(2001,12,31),AVERAGE(D113:D116),NA())</f>
        <v>4.2579725669786441</v>
      </c>
    </row>
    <row r="117" spans="1:7" x14ac:dyDescent="0.25">
      <c r="A117" s="6">
        <v>39538</v>
      </c>
      <c r="B117" s="7">
        <v>28.490976898049514</v>
      </c>
      <c r="C117" s="7">
        <v>24.139357572278662</v>
      </c>
      <c r="D117" s="32">
        <v>4.5599999999999996</v>
      </c>
      <c r="E117" s="32">
        <f>IF(Table_FT_Inputdata_CCB[[Dato]:[Dato]]&gt;=DATE(2001,9,30),AVERAGE(B114:B117),NA())</f>
        <v>27.346553486321827</v>
      </c>
      <c r="F117" s="32">
        <f>IF(Table_FT_Inputdata_CCB[[Dato]:[Dato]]&gt;=DATE(1981,9,30),AVERAGE(C114:C117),NA())</f>
        <v>23.267228406009089</v>
      </c>
      <c r="G117" s="32">
        <f>IF(Table_FT_Inputdata_CCB[[Dato]:[Dato]]&gt;=DATE(2001,12,31),AVERAGE(D114:D117),NA())</f>
        <v>4.0075000000000003</v>
      </c>
    </row>
    <row r="118" spans="1:7" x14ac:dyDescent="0.25">
      <c r="A118" s="6">
        <v>39629</v>
      </c>
      <c r="B118" s="7">
        <v>28.408391620160099</v>
      </c>
      <c r="C118" s="7">
        <v>24.388254875678893</v>
      </c>
      <c r="D118" s="32">
        <v>4.25</v>
      </c>
      <c r="E118" s="32">
        <f>IF(Table_FT_Inputdata_CCB[[Dato]:[Dato]]&gt;=DATE(2001,9,30),AVERAGE(B115:B118),NA())</f>
        <v>27.912580314328526</v>
      </c>
      <c r="F118" s="32">
        <f>IF(Table_FT_Inputdata_CCB[[Dato]:[Dato]]&gt;=DATE(1981,9,30),AVERAGE(C115:C118),NA())</f>
        <v>23.734252533845851</v>
      </c>
      <c r="G118" s="32">
        <f>IF(Table_FT_Inputdata_CCB[[Dato]:[Dato]]&gt;=DATE(2001,12,31),AVERAGE(D115:D118),NA())</f>
        <v>4.0024999999999995</v>
      </c>
    </row>
    <row r="119" spans="1:7" x14ac:dyDescent="0.25">
      <c r="A119" s="6">
        <v>39721</v>
      </c>
      <c r="B119" s="7">
        <v>28.430958455638184</v>
      </c>
      <c r="C119" s="7">
        <v>24.295953817528002</v>
      </c>
      <c r="D119" s="32">
        <v>5</v>
      </c>
      <c r="E119" s="32">
        <f>IF(Table_FT_Inputdata_CCB[[Dato]:[Dato]]&gt;=DATE(2001,9,30),AVERAGE(B116:B119),NA())</f>
        <v>28.239840216613203</v>
      </c>
      <c r="F119" s="32">
        <f>IF(Table_FT_Inputdata_CCB[[Dato]:[Dato]]&gt;=DATE(1981,9,30),AVERAGE(C116:C119),NA())</f>
        <v>23.973657099899533</v>
      </c>
      <c r="G119" s="32">
        <f>IF(Table_FT_Inputdata_CCB[[Dato]:[Dato]]&gt;=DATE(2001,12,31),AVERAGE(D116:D119),NA())</f>
        <v>4.3224999999999998</v>
      </c>
    </row>
    <row r="120" spans="1:7" x14ac:dyDescent="0.25">
      <c r="A120" s="6">
        <v>39813</v>
      </c>
      <c r="B120" s="7">
        <v>29.778683565779364</v>
      </c>
      <c r="C120" s="7">
        <v>25.382624545793618</v>
      </c>
      <c r="D120" s="32">
        <v>4.62</v>
      </c>
      <c r="E120" s="32">
        <f>IF(Table_FT_Inputdata_CCB[[Dato]:[Dato]]&gt;=DATE(2001,9,30),AVERAGE(B117:B120),NA())</f>
        <v>28.777252634906791</v>
      </c>
      <c r="F120" s="32">
        <f>IF(Table_FT_Inputdata_CCB[[Dato]:[Dato]]&gt;=DATE(1981,9,30),AVERAGE(C117:C120),NA())</f>
        <v>24.551547702819793</v>
      </c>
      <c r="G120" s="32">
        <f>IF(Table_FT_Inputdata_CCB[[Dato]:[Dato]]&gt;=DATE(2001,12,31),AVERAGE(D117:D120),NA())</f>
        <v>4.6074999999999999</v>
      </c>
    </row>
    <row r="121" spans="1:7" x14ac:dyDescent="0.25">
      <c r="A121" s="6">
        <v>39903</v>
      </c>
      <c r="B121" s="7">
        <v>29.007585251004041</v>
      </c>
      <c r="C121" s="7">
        <v>24.263155272970589</v>
      </c>
      <c r="D121" s="32">
        <v>4.87</v>
      </c>
      <c r="E121" s="32">
        <f>IF(Table_FT_Inputdata_CCB[[Dato]:[Dato]]&gt;=DATE(2001,9,30),AVERAGE(B118:B121),NA())</f>
        <v>28.906404723145421</v>
      </c>
      <c r="F121" s="32">
        <f>IF(Table_FT_Inputdata_CCB[[Dato]:[Dato]]&gt;=DATE(1981,9,30),AVERAGE(C118:C121),NA())</f>
        <v>24.582497127992777</v>
      </c>
      <c r="G121" s="32">
        <f>IF(Table_FT_Inputdata_CCB[[Dato]:[Dato]]&gt;=DATE(2001,12,31),AVERAGE(D118:D121),NA())</f>
        <v>4.6850000000000005</v>
      </c>
    </row>
    <row r="122" spans="1:7" x14ac:dyDescent="0.25">
      <c r="A122" s="6">
        <v>39994</v>
      </c>
      <c r="B122" s="7">
        <v>25.268271587563696</v>
      </c>
      <c r="C122" s="7">
        <v>21.208619236053888</v>
      </c>
      <c r="D122" s="32">
        <v>6.36</v>
      </c>
      <c r="E122" s="32">
        <f>IF(Table_FT_Inputdata_CCB[[Dato]:[Dato]]&gt;=DATE(2001,9,30),AVERAGE(B119:B122),NA())</f>
        <v>28.121374714996321</v>
      </c>
      <c r="F122" s="32">
        <f>IF(Table_FT_Inputdata_CCB[[Dato]:[Dato]]&gt;=DATE(1981,9,30),AVERAGE(C119:C122),NA())</f>
        <v>23.787588218086526</v>
      </c>
      <c r="G122" s="32">
        <f>IF(Table_FT_Inputdata_CCB[[Dato]:[Dato]]&gt;=DATE(2001,12,31),AVERAGE(D119:D122),NA())</f>
        <v>5.2125000000000004</v>
      </c>
    </row>
    <row r="123" spans="1:7" x14ac:dyDescent="0.25">
      <c r="A123" s="6">
        <v>40086</v>
      </c>
      <c r="B123" s="7">
        <v>25.072216028597111</v>
      </c>
      <c r="C123" s="7">
        <v>20.354233713075683</v>
      </c>
      <c r="D123" s="32">
        <v>6.62</v>
      </c>
      <c r="E123" s="32">
        <f>IF(Table_FT_Inputdata_CCB[[Dato]:[Dato]]&gt;=DATE(2001,9,30),AVERAGE(B120:B123),NA())</f>
        <v>27.281689108236055</v>
      </c>
      <c r="F123" s="32">
        <f>IF(Table_FT_Inputdata_CCB[[Dato]:[Dato]]&gt;=DATE(1981,9,30),AVERAGE(C120:C123),NA())</f>
        <v>22.802158191973447</v>
      </c>
      <c r="G123" s="32">
        <f>IF(Table_FT_Inputdata_CCB[[Dato]:[Dato]]&gt;=DATE(2001,12,31),AVERAGE(D120:D123),NA())</f>
        <v>5.6175000000000006</v>
      </c>
    </row>
    <row r="124" spans="1:7" x14ac:dyDescent="0.25">
      <c r="A124" s="6">
        <v>40178</v>
      </c>
      <c r="B124" s="7">
        <v>23.301913605861174</v>
      </c>
      <c r="C124" s="7">
        <v>19.064932504182394</v>
      </c>
      <c r="D124" s="32">
        <v>6.77</v>
      </c>
      <c r="E124" s="32">
        <f>IF(Table_FT_Inputdata_CCB[[Dato]:[Dato]]&gt;=DATE(2001,9,30),AVERAGE(B121:B124),NA())</f>
        <v>25.662496618256505</v>
      </c>
      <c r="F124" s="32">
        <f>IF(Table_FT_Inputdata_CCB[[Dato]:[Dato]]&gt;=DATE(1981,9,30),AVERAGE(C121:C124),NA())</f>
        <v>21.222735181570638</v>
      </c>
      <c r="G124" s="32">
        <f>IF(Table_FT_Inputdata_CCB[[Dato]:[Dato]]&gt;=DATE(2001,12,31),AVERAGE(D121:D124),NA())</f>
        <v>6.1550000000000002</v>
      </c>
    </row>
    <row r="125" spans="1:7" x14ac:dyDescent="0.25">
      <c r="A125" s="6">
        <v>40268</v>
      </c>
      <c r="B125" s="7">
        <v>23.578075016008601</v>
      </c>
      <c r="C125" s="7">
        <v>19.008292987283955</v>
      </c>
      <c r="D125" s="32">
        <v>6.76</v>
      </c>
      <c r="E125" s="32">
        <f>IF(Table_FT_Inputdata_CCB[[Dato]:[Dato]]&gt;=DATE(2001,9,30),AVERAGE(B122:B125),NA())</f>
        <v>24.305119059507646</v>
      </c>
      <c r="F125" s="32">
        <f>IF(Table_FT_Inputdata_CCB[[Dato]:[Dato]]&gt;=DATE(1981,9,30),AVERAGE(C122:C125),NA())</f>
        <v>19.909019610148981</v>
      </c>
      <c r="G125" s="32">
        <f>IF(Table_FT_Inputdata_CCB[[Dato]:[Dato]]&gt;=DATE(2001,12,31),AVERAGE(D122:D125),NA())</f>
        <v>6.6274999999999995</v>
      </c>
    </row>
    <row r="126" spans="1:7" x14ac:dyDescent="0.25">
      <c r="A126" s="6">
        <v>40359</v>
      </c>
      <c r="B126" s="7">
        <v>24.142457814200206</v>
      </c>
      <c r="C126" s="7">
        <v>20.1656553646575</v>
      </c>
      <c r="D126" s="32">
        <v>6.41</v>
      </c>
      <c r="E126" s="32">
        <f>IF(Table_FT_Inputdata_CCB[[Dato]:[Dato]]&gt;=DATE(2001,9,30),AVERAGE(B123:B126),NA())</f>
        <v>24.023665616166774</v>
      </c>
      <c r="F126" s="32">
        <f>IF(Table_FT_Inputdata_CCB[[Dato]:[Dato]]&gt;=DATE(1981,9,30),AVERAGE(C123:C126),NA())</f>
        <v>19.648278642299882</v>
      </c>
      <c r="G126" s="32">
        <f>IF(Table_FT_Inputdata_CCB[[Dato]:[Dato]]&gt;=DATE(2001,12,31),AVERAGE(D123:D126),NA())</f>
        <v>6.64</v>
      </c>
    </row>
    <row r="127" spans="1:7" x14ac:dyDescent="0.25">
      <c r="A127" s="6">
        <v>40451</v>
      </c>
      <c r="B127" s="7">
        <v>23.71003567729792</v>
      </c>
      <c r="C127" s="7">
        <v>19.634974285736831</v>
      </c>
      <c r="D127" s="32">
        <v>6.94</v>
      </c>
      <c r="E127" s="32">
        <f>IF(Table_FT_Inputdata_CCB[[Dato]:[Dato]]&gt;=DATE(2001,9,30),AVERAGE(B124:B127),NA())</f>
        <v>23.683120528341973</v>
      </c>
      <c r="F127" s="32">
        <f>IF(Table_FT_Inputdata_CCB[[Dato]:[Dato]]&gt;=DATE(1981,9,30),AVERAGE(C124:C127),NA())</f>
        <v>19.468463785465168</v>
      </c>
      <c r="G127" s="32">
        <f>IF(Table_FT_Inputdata_CCB[[Dato]:[Dato]]&gt;=DATE(2001,12,31),AVERAGE(D124:D127),NA())</f>
        <v>6.72</v>
      </c>
    </row>
    <row r="128" spans="1:7" x14ac:dyDescent="0.25">
      <c r="A128" s="6">
        <v>40543</v>
      </c>
      <c r="B128" s="7">
        <v>22.660200175052005</v>
      </c>
      <c r="C128" s="7">
        <v>18.564991411384216</v>
      </c>
      <c r="D128" s="32">
        <v>6.76</v>
      </c>
      <c r="E128" s="32">
        <f>IF(Table_FT_Inputdata_CCB[[Dato]:[Dato]]&gt;=DATE(2001,9,30),AVERAGE(B125:B128),NA())</f>
        <v>23.522692170639687</v>
      </c>
      <c r="F128" s="32">
        <f>IF(Table_FT_Inputdata_CCB[[Dato]:[Dato]]&gt;=DATE(1981,9,30),AVERAGE(C125:C128),NA())</f>
        <v>19.343478512265627</v>
      </c>
      <c r="G128" s="32">
        <f>IF(Table_FT_Inputdata_CCB[[Dato]:[Dato]]&gt;=DATE(2001,12,31),AVERAGE(D125:D128),NA())</f>
        <v>6.7174999999999994</v>
      </c>
    </row>
    <row r="129" spans="1:7" x14ac:dyDescent="0.25">
      <c r="A129" s="6">
        <v>40633</v>
      </c>
      <c r="B129" s="7">
        <v>21.559647722778479</v>
      </c>
      <c r="C129" s="7">
        <v>17.306353040990842</v>
      </c>
      <c r="D129" s="32">
        <v>7.3</v>
      </c>
      <c r="E129" s="32">
        <f>IF(Table_FT_Inputdata_CCB[[Dato]:[Dato]]&gt;=DATE(2001,9,30),AVERAGE(B126:B129),NA())</f>
        <v>23.01808534733215</v>
      </c>
      <c r="F129" s="32">
        <f>IF(Table_FT_Inputdata_CCB[[Dato]:[Dato]]&gt;=DATE(1981,9,30),AVERAGE(C126:C129),NA())</f>
        <v>18.917993525692346</v>
      </c>
      <c r="G129" s="32">
        <f>IF(Table_FT_Inputdata_CCB[[Dato]:[Dato]]&gt;=DATE(2001,12,31),AVERAGE(D126:D129),NA())</f>
        <v>6.8525</v>
      </c>
    </row>
    <row r="130" spans="1:7" x14ac:dyDescent="0.25">
      <c r="A130" s="6">
        <v>40724</v>
      </c>
      <c r="B130" s="7">
        <v>20.278452837878085</v>
      </c>
      <c r="C130" s="7">
        <v>16.108806340995137</v>
      </c>
      <c r="D130" s="32">
        <v>8.82</v>
      </c>
      <c r="E130" s="32">
        <f>IF(Table_FT_Inputdata_CCB[[Dato]:[Dato]]&gt;=DATE(2001,9,30),AVERAGE(B127:B130),NA())</f>
        <v>22.052084103251623</v>
      </c>
      <c r="F130" s="32">
        <f>IF(Table_FT_Inputdata_CCB[[Dato]:[Dato]]&gt;=DATE(1981,9,30),AVERAGE(C127:C130),NA())</f>
        <v>17.903781269776758</v>
      </c>
      <c r="G130" s="32">
        <f>IF(Table_FT_Inputdata_CCB[[Dato]:[Dato]]&gt;=DATE(2001,12,31),AVERAGE(D127:D130),NA())</f>
        <v>7.4550000000000001</v>
      </c>
    </row>
    <row r="131" spans="1:7" x14ac:dyDescent="0.25">
      <c r="A131" s="6">
        <v>40816</v>
      </c>
      <c r="B131" s="7">
        <v>21.030755987175169</v>
      </c>
      <c r="C131" s="7">
        <v>16.66117433329276</v>
      </c>
      <c r="D131" s="32">
        <v>8.6199999999999992</v>
      </c>
      <c r="E131" s="32">
        <f>IF(Table_FT_Inputdata_CCB[[Dato]:[Dato]]&gt;=DATE(2001,9,30),AVERAGE(B128:B131),NA())</f>
        <v>21.382264180720934</v>
      </c>
      <c r="F131" s="32">
        <f>IF(Table_FT_Inputdata_CCB[[Dato]:[Dato]]&gt;=DATE(1981,9,30),AVERAGE(C128:C131),NA())</f>
        <v>17.160331281665737</v>
      </c>
      <c r="G131" s="32">
        <f>IF(Table_FT_Inputdata_CCB[[Dato]:[Dato]]&gt;=DATE(2001,12,31),AVERAGE(D128:D131),NA())</f>
        <v>7.875</v>
      </c>
    </row>
    <row r="132" spans="1:7" x14ac:dyDescent="0.25">
      <c r="A132" s="6">
        <v>40908</v>
      </c>
      <c r="B132" s="7">
        <v>21.573191655695041</v>
      </c>
      <c r="C132" s="7">
        <v>16.982747193040307</v>
      </c>
      <c r="D132" s="32">
        <v>9.01</v>
      </c>
      <c r="E132" s="32">
        <f>IF(Table_FT_Inputdata_CCB[[Dato]:[Dato]]&gt;=DATE(2001,9,30),AVERAGE(B129:B132),NA())</f>
        <v>21.110512050881695</v>
      </c>
      <c r="F132" s="32">
        <f>IF(Table_FT_Inputdata_CCB[[Dato]:[Dato]]&gt;=DATE(1981,9,30),AVERAGE(C129:C132),NA())</f>
        <v>16.764770227079762</v>
      </c>
      <c r="G132" s="32">
        <f>IF(Table_FT_Inputdata_CCB[[Dato]:[Dato]]&gt;=DATE(2001,12,31),AVERAGE(D129:D132),NA())</f>
        <v>8.4375</v>
      </c>
    </row>
    <row r="133" spans="1:7" x14ac:dyDescent="0.25">
      <c r="A133" s="6">
        <v>40999</v>
      </c>
      <c r="B133" s="7">
        <v>21.683815296007797</v>
      </c>
      <c r="C133" s="7">
        <v>16.888695385847072</v>
      </c>
      <c r="D133" s="32">
        <v>9.16</v>
      </c>
      <c r="E133" s="32">
        <f>IF(Table_FT_Inputdata_CCB[[Dato]:[Dato]]&gt;=DATE(2001,9,30),AVERAGE(B130:B133),NA())</f>
        <v>21.141553944189024</v>
      </c>
      <c r="F133" s="32">
        <f>IF(Table_FT_Inputdata_CCB[[Dato]:[Dato]]&gt;=DATE(1981,9,30),AVERAGE(C130:C133),NA())</f>
        <v>16.660355813293819</v>
      </c>
      <c r="G133" s="32">
        <f>IF(Table_FT_Inputdata_CCB[[Dato]:[Dato]]&gt;=DATE(2001,12,31),AVERAGE(D130:D133),NA())</f>
        <v>8.9024999999999999</v>
      </c>
    </row>
    <row r="134" spans="1:7" x14ac:dyDescent="0.25">
      <c r="A134" s="6">
        <v>41090</v>
      </c>
      <c r="B134" s="7">
        <v>21.777815711586975</v>
      </c>
      <c r="C134" s="7">
        <v>17.026460599185754</v>
      </c>
      <c r="D134" s="32">
        <v>9.09</v>
      </c>
      <c r="E134" s="32">
        <f>IF(Table_FT_Inputdata_CCB[[Dato]:[Dato]]&gt;=DATE(2001,9,30),AVERAGE(B131:B134),NA())</f>
        <v>21.516394662616243</v>
      </c>
      <c r="F134" s="32">
        <f>IF(Table_FT_Inputdata_CCB[[Dato]:[Dato]]&gt;=DATE(1981,9,30),AVERAGE(C131:C134),NA())</f>
        <v>16.889769377841475</v>
      </c>
      <c r="G134" s="32">
        <f>IF(Table_FT_Inputdata_CCB[[Dato]:[Dato]]&gt;=DATE(2001,12,31),AVERAGE(D131:D134),NA())</f>
        <v>8.9699999999999989</v>
      </c>
    </row>
    <row r="135" spans="1:7" x14ac:dyDescent="0.25">
      <c r="A135" s="6">
        <v>41182</v>
      </c>
      <c r="B135" s="7">
        <v>21.92658612826844</v>
      </c>
      <c r="C135" s="7">
        <v>17.218823632767933</v>
      </c>
      <c r="D135" s="32">
        <v>9.6999999999999993</v>
      </c>
      <c r="E135" s="32">
        <f>IF(Table_FT_Inputdata_CCB[[Dato]:[Dato]]&gt;=DATE(2001,9,30),AVERAGE(B132:B135),NA())</f>
        <v>21.740352197889564</v>
      </c>
      <c r="F135" s="32">
        <f>IF(Table_FT_Inputdata_CCB[[Dato]:[Dato]]&gt;=DATE(1981,9,30),AVERAGE(C132:C135),NA())</f>
        <v>17.029181702710268</v>
      </c>
      <c r="G135" s="32">
        <f>IF(Table_FT_Inputdata_CCB[[Dato]:[Dato]]&gt;=DATE(2001,12,31),AVERAGE(D132:D135),NA())</f>
        <v>9.24</v>
      </c>
    </row>
    <row r="136" spans="1:7" x14ac:dyDescent="0.25">
      <c r="A136" s="6">
        <v>41274</v>
      </c>
      <c r="B136" s="7">
        <v>21.293478085805123</v>
      </c>
      <c r="C136" s="7">
        <v>16.60929166783464</v>
      </c>
      <c r="D136" s="32">
        <v>10.7</v>
      </c>
      <c r="E136" s="32">
        <f>IF(Table_FT_Inputdata_CCB[[Dato]:[Dato]]&gt;=DATE(2001,9,30),AVERAGE(B133:B136),NA())</f>
        <v>21.670423805417084</v>
      </c>
      <c r="F136" s="32">
        <f>IF(Table_FT_Inputdata_CCB[[Dato]:[Dato]]&gt;=DATE(1981,9,30),AVERAGE(C133:C136),NA())</f>
        <v>16.93581782140885</v>
      </c>
      <c r="G136" s="32">
        <f>IF(Table_FT_Inputdata_CCB[[Dato]:[Dato]]&gt;=DATE(2001,12,31),AVERAGE(D133:D136),NA())</f>
        <v>9.6624999999999996</v>
      </c>
    </row>
    <row r="137" spans="1:7" x14ac:dyDescent="0.25">
      <c r="A137" s="6">
        <v>41364</v>
      </c>
      <c r="B137" s="7">
        <v>21.04326615851183</v>
      </c>
      <c r="C137" s="7">
        <v>16.258892644737106</v>
      </c>
      <c r="D137" s="32">
        <v>10.96</v>
      </c>
      <c r="E137" s="32">
        <f>IF(Table_FT_Inputdata_CCB[[Dato]:[Dato]]&gt;=DATE(2001,9,30),AVERAGE(B134:B137),NA())</f>
        <v>21.510286521043092</v>
      </c>
      <c r="F137" s="32">
        <f>IF(Table_FT_Inputdata_CCB[[Dato]:[Dato]]&gt;=DATE(1981,9,30),AVERAGE(C134:C137),NA())</f>
        <v>16.778367136131358</v>
      </c>
      <c r="G137" s="32">
        <f>IF(Table_FT_Inputdata_CCB[[Dato]:[Dato]]&gt;=DATE(2001,12,31),AVERAGE(D134:D137),NA())</f>
        <v>10.112500000000001</v>
      </c>
    </row>
    <row r="138" spans="1:7" x14ac:dyDescent="0.25">
      <c r="A138" s="6">
        <v>41455</v>
      </c>
      <c r="B138" s="7">
        <v>19.960183486104071</v>
      </c>
      <c r="C138" s="7">
        <v>15.185981970527877</v>
      </c>
      <c r="D138" s="32">
        <v>10.95</v>
      </c>
      <c r="E138" s="32">
        <f>IF(Table_FT_Inputdata_CCB[[Dato]:[Dato]]&gt;=DATE(2001,9,30),AVERAGE(B135:B138),NA())</f>
        <v>21.055878464672364</v>
      </c>
      <c r="F138" s="32">
        <f>IF(Table_FT_Inputdata_CCB[[Dato]:[Dato]]&gt;=DATE(1981,9,30),AVERAGE(C135:C138),NA())</f>
        <v>16.318247478966889</v>
      </c>
      <c r="G138" s="32">
        <f>IF(Table_FT_Inputdata_CCB[[Dato]:[Dato]]&gt;=DATE(2001,12,31),AVERAGE(D135:D138),NA())</f>
        <v>10.577500000000001</v>
      </c>
    </row>
    <row r="139" spans="1:7" x14ac:dyDescent="0.25">
      <c r="A139" s="6">
        <v>41547</v>
      </c>
      <c r="B139" s="7">
        <v>19.726947648189004</v>
      </c>
      <c r="C139" s="7">
        <v>15.076087704732391</v>
      </c>
      <c r="D139" s="32">
        <v>10.07</v>
      </c>
      <c r="E139" s="32">
        <f>IF(Table_FT_Inputdata_CCB[[Dato]:[Dato]]&gt;=DATE(2001,9,30),AVERAGE(B136:B139),NA())</f>
        <v>20.505968844652507</v>
      </c>
      <c r="F139" s="32">
        <f>IF(Table_FT_Inputdata_CCB[[Dato]:[Dato]]&gt;=DATE(1981,9,30),AVERAGE(C136:C139),NA())</f>
        <v>15.782563496958002</v>
      </c>
      <c r="G139" s="32">
        <f>IF(Table_FT_Inputdata_CCB[[Dato]:[Dato]]&gt;=DATE(2001,12,31),AVERAGE(D136:D139),NA())</f>
        <v>10.67</v>
      </c>
    </row>
    <row r="140" spans="1:7" x14ac:dyDescent="0.25">
      <c r="A140" s="6">
        <v>41639</v>
      </c>
      <c r="B140" s="7">
        <v>19.445134053899793</v>
      </c>
      <c r="C140" s="7">
        <v>14.794650587000339</v>
      </c>
      <c r="D140" s="32">
        <v>10.82</v>
      </c>
      <c r="E140" s="32">
        <f>IF(Table_FT_Inputdata_CCB[[Dato]:[Dato]]&gt;=DATE(2001,9,30),AVERAGE(B137:B140),NA())</f>
        <v>20.043882836676175</v>
      </c>
      <c r="F140" s="32">
        <f>IF(Table_FT_Inputdata_CCB[[Dato]:[Dato]]&gt;=DATE(1981,9,30),AVERAGE(C137:C140),NA())</f>
        <v>15.328903226749429</v>
      </c>
      <c r="G140" s="32">
        <f>IF(Table_FT_Inputdata_CCB[[Dato]:[Dato]]&gt;=DATE(2001,12,31),AVERAGE(D137:D140),NA())</f>
        <v>10.7</v>
      </c>
    </row>
    <row r="141" spans="1:7" x14ac:dyDescent="0.25">
      <c r="A141" s="6">
        <v>41729</v>
      </c>
      <c r="B141" s="7">
        <v>20.957747729090265</v>
      </c>
      <c r="C141" s="7">
        <v>15.957200502127828</v>
      </c>
      <c r="D141" s="32">
        <v>7.923607866030598</v>
      </c>
      <c r="E141" s="32">
        <f>IF(Table_FT_Inputdata_CCB[[Dato]:[Dato]]&gt;=DATE(2001,9,30),AVERAGE(B138:B141),NA())</f>
        <v>20.022503229320783</v>
      </c>
      <c r="F141" s="32">
        <f>IF(Table_FT_Inputdata_CCB[[Dato]:[Dato]]&gt;=DATE(1981,9,30),AVERAGE(C138:C141),NA())</f>
        <v>15.253480191097108</v>
      </c>
      <c r="G141" s="32">
        <f>IF(Table_FT_Inputdata_CCB[[Dato]:[Dato]]&gt;=DATE(2001,12,31),AVERAGE(D138:D141),NA())</f>
        <v>9.9409019665076492</v>
      </c>
    </row>
    <row r="142" spans="1:7" x14ac:dyDescent="0.25">
      <c r="A142" s="6">
        <v>41820</v>
      </c>
      <c r="B142" s="7">
        <v>20.779129220404453</v>
      </c>
      <c r="C142" s="7">
        <v>15.218826111946552</v>
      </c>
      <c r="D142" s="32">
        <v>8.4425429970323496</v>
      </c>
      <c r="E142" s="32">
        <f>IF(Table_FT_Inputdata_CCB[[Dato]:[Dato]]&gt;=DATE(2001,9,30),AVERAGE(B139:B142),NA())</f>
        <v>20.227239662895879</v>
      </c>
      <c r="F142" s="32">
        <f>IF(Table_FT_Inputdata_CCB[[Dato]:[Dato]]&gt;=DATE(1981,9,30),AVERAGE(C139:C142),NA())</f>
        <v>15.261691226451777</v>
      </c>
      <c r="G142" s="32">
        <f>IF(Table_FT_Inputdata_CCB[[Dato]:[Dato]]&gt;=DATE(2001,12,31),AVERAGE(D139:D142),NA())</f>
        <v>9.3140377157657372</v>
      </c>
    </row>
    <row r="143" spans="1:7" x14ac:dyDescent="0.25">
      <c r="A143" s="6">
        <v>41912</v>
      </c>
      <c r="B143" s="7">
        <v>21.395845791163921</v>
      </c>
      <c r="C143" s="7">
        <v>15.662768112721942</v>
      </c>
      <c r="D143" s="32">
        <v>8.8474363849934363</v>
      </c>
      <c r="E143" s="32">
        <f>IF(Table_FT_Inputdata_CCB[[Dato]:[Dato]]&gt;=DATE(2001,9,30),AVERAGE(B140:B143),NA())</f>
        <v>20.644464198639607</v>
      </c>
      <c r="F143" s="32">
        <f>IF(Table_FT_Inputdata_CCB[[Dato]:[Dato]]&gt;=DATE(1981,9,30),AVERAGE(C140:C143),NA())</f>
        <v>15.408361328449166</v>
      </c>
      <c r="G143" s="32">
        <f>IF(Table_FT_Inputdata_CCB[[Dato]:[Dato]]&gt;=DATE(2001,12,31),AVERAGE(D140:D143),NA())</f>
        <v>9.0083968120140963</v>
      </c>
    </row>
    <row r="144" spans="1:7" x14ac:dyDescent="0.25">
      <c r="A144" s="6">
        <v>42004</v>
      </c>
      <c r="B144" s="7">
        <v>21.623800823662371</v>
      </c>
      <c r="C144" s="7">
        <v>16.131600968702497</v>
      </c>
      <c r="D144" s="32">
        <v>8.6297352696804559</v>
      </c>
      <c r="E144" s="32">
        <f>IF(Table_FT_Inputdata_CCB[[Dato]:[Dato]]&gt;=DATE(2001,9,30),AVERAGE(B141:B144),NA())</f>
        <v>21.189130891080254</v>
      </c>
      <c r="F144" s="32">
        <f>IF(Table_FT_Inputdata_CCB[[Dato]:[Dato]]&gt;=DATE(1981,9,30),AVERAGE(C141:C144),NA())</f>
        <v>15.742598923874706</v>
      </c>
      <c r="G144" s="32">
        <f>IF(Table_FT_Inputdata_CCB[[Dato]:[Dato]]&gt;=DATE(2001,12,31),AVERAGE(D141:D144),NA())</f>
        <v>8.4608306294342093</v>
      </c>
    </row>
    <row r="145" spans="1:7" x14ac:dyDescent="0.25">
      <c r="A145" s="6">
        <v>42094</v>
      </c>
      <c r="B145" s="7">
        <v>22.854318706115926</v>
      </c>
      <c r="C145" s="7">
        <v>16.925568222567946</v>
      </c>
      <c r="D145" s="32">
        <v>7.9544743964877718</v>
      </c>
      <c r="E145" s="32">
        <f>IF(Table_FT_Inputdata_CCB[[Dato]:[Dato]]&gt;=DATE(2001,9,30),AVERAGE(B142:B145),NA())</f>
        <v>21.663273635336669</v>
      </c>
      <c r="F145" s="32">
        <f>IF(Table_FT_Inputdata_CCB[[Dato]:[Dato]]&gt;=DATE(1981,9,30),AVERAGE(C142:C145),NA())</f>
        <v>15.984690853984734</v>
      </c>
      <c r="G145" s="32">
        <f>IF(Table_FT_Inputdata_CCB[[Dato]:[Dato]]&gt;=DATE(2001,12,31),AVERAGE(D142:D145),NA())</f>
        <v>8.4685472620485029</v>
      </c>
    </row>
    <row r="146" spans="1:7" x14ac:dyDescent="0.25">
      <c r="A146" s="6">
        <v>42185</v>
      </c>
      <c r="B146" s="7">
        <v>21.288715283310147</v>
      </c>
      <c r="C146" s="7">
        <v>15.262452328360796</v>
      </c>
      <c r="D146" s="32">
        <v>8.5559432060749305</v>
      </c>
      <c r="E146" s="32">
        <f>IF(Table_FT_Inputdata_CCB[[Dato]:[Dato]]&gt;=DATE(2001,9,30),AVERAGE(B143:B146),NA())</f>
        <v>21.79067015106309</v>
      </c>
      <c r="F146" s="32">
        <f>IF(Table_FT_Inputdata_CCB[[Dato]:[Dato]]&gt;=DATE(1981,9,30),AVERAGE(C143:C146),NA())</f>
        <v>15.995597408088294</v>
      </c>
      <c r="G146" s="32">
        <f>IF(Table_FT_Inputdata_CCB[[Dato]:[Dato]]&gt;=DATE(2001,12,31),AVERAGE(D143:D146),NA())</f>
        <v>8.4968973143091482</v>
      </c>
    </row>
    <row r="147" spans="1:7" x14ac:dyDescent="0.25">
      <c r="A147" s="6">
        <v>42277</v>
      </c>
      <c r="B147" s="7">
        <v>20.581047836479101</v>
      </c>
      <c r="C147" s="7">
        <v>14.647596764481449</v>
      </c>
      <c r="D147" s="32">
        <v>9.045193627512381</v>
      </c>
      <c r="E147" s="32">
        <f>IF(Table_FT_Inputdata_CCB[[Dato]:[Dato]]&gt;=DATE(2001,9,30),AVERAGE(B144:B147),NA())</f>
        <v>21.586970662391888</v>
      </c>
      <c r="F147" s="32">
        <f>IF(Table_FT_Inputdata_CCB[[Dato]:[Dato]]&gt;=DATE(1981,9,30),AVERAGE(C144:C147),NA())</f>
        <v>15.741804571028172</v>
      </c>
      <c r="G147" s="32">
        <f>IF(Table_FT_Inputdata_CCB[[Dato]:[Dato]]&gt;=DATE(2001,12,31),AVERAGE(D144:D147),NA())</f>
        <v>8.5463366249388848</v>
      </c>
    </row>
    <row r="148" spans="1:7" x14ac:dyDescent="0.25">
      <c r="A148" s="6">
        <v>42369</v>
      </c>
      <c r="B148" s="7">
        <v>19.971958393218554</v>
      </c>
      <c r="C148" s="7">
        <v>14.093992080622089</v>
      </c>
      <c r="D148" s="32">
        <v>9.3289707845651257</v>
      </c>
      <c r="E148" s="32">
        <f>IF(Table_FT_Inputdata_CCB[[Dato]:[Dato]]&gt;=DATE(2001,9,30),AVERAGE(B145:B148),NA())</f>
        <v>21.174010054780933</v>
      </c>
      <c r="F148" s="32">
        <f>IF(Table_FT_Inputdata_CCB[[Dato]:[Dato]]&gt;=DATE(1981,9,30),AVERAGE(C145:C148),NA())</f>
        <v>15.232402349008069</v>
      </c>
      <c r="G148" s="32">
        <f>IF(Table_FT_Inputdata_CCB[[Dato]:[Dato]]&gt;=DATE(2001,12,31),AVERAGE(D145:D148),NA())</f>
        <v>8.721145503660054</v>
      </c>
    </row>
    <row r="149" spans="1:7" x14ac:dyDescent="0.25">
      <c r="A149" s="6">
        <v>42460</v>
      </c>
      <c r="B149" s="7">
        <v>20.962759891308416</v>
      </c>
      <c r="C149" s="7">
        <v>14.976438874841849</v>
      </c>
      <c r="D149" s="32">
        <v>8.330226244805953</v>
      </c>
      <c r="E149" s="32">
        <f>IF(Table_FT_Inputdata_CCB[[Dato]:[Dato]]&gt;=DATE(2001,9,30),AVERAGE(B146:B149),NA())</f>
        <v>20.701120351079055</v>
      </c>
      <c r="F149" s="32">
        <f>IF(Table_FT_Inputdata_CCB[[Dato]:[Dato]]&gt;=DATE(1981,9,30),AVERAGE(C146:C149),NA())</f>
        <v>14.745120012076544</v>
      </c>
      <c r="G149" s="32">
        <f>IF(Table_FT_Inputdata_CCB[[Dato]:[Dato]]&gt;=DATE(2001,12,31),AVERAGE(D146:D149),NA())</f>
        <v>8.8150834657395976</v>
      </c>
    </row>
    <row r="150" spans="1:7" x14ac:dyDescent="0.25">
      <c r="A150" s="6">
        <v>42551</v>
      </c>
      <c r="B150" s="7">
        <v>21.199906215756286</v>
      </c>
      <c r="C150" s="7">
        <v>15.118383217118078</v>
      </c>
      <c r="D150" s="32">
        <v>8.7509944262146551</v>
      </c>
      <c r="E150" s="32">
        <f>IF(Table_FT_Inputdata_CCB[[Dato]:[Dato]]&gt;=DATE(2001,9,30),AVERAGE(B147:B150),NA())</f>
        <v>20.678918084190592</v>
      </c>
      <c r="F150" s="32">
        <f>IF(Table_FT_Inputdata_CCB[[Dato]:[Dato]]&gt;=DATE(1981,9,30),AVERAGE(C147:C150),NA())</f>
        <v>14.709102734265866</v>
      </c>
      <c r="G150" s="32">
        <f>IF(Table_FT_Inputdata_CCB[[Dato]:[Dato]]&gt;=DATE(2001,12,31),AVERAGE(D147:D150),NA())</f>
        <v>8.8638462707745287</v>
      </c>
    </row>
    <row r="151" spans="1:7" x14ac:dyDescent="0.25">
      <c r="A151" s="6">
        <v>42643</v>
      </c>
      <c r="B151" s="7">
        <v>20.859553120536269</v>
      </c>
      <c r="C151" s="7">
        <v>14.998089134350087</v>
      </c>
      <c r="D151" s="32">
        <v>8.8774511996045042</v>
      </c>
      <c r="E151" s="32">
        <f>IF(Table_FT_Inputdata_CCB[[Dato]:[Dato]]&gt;=DATE(2001,9,30),AVERAGE(B148:B151),NA())</f>
        <v>20.748544405204882</v>
      </c>
      <c r="F151" s="32">
        <f>IF(Table_FT_Inputdata_CCB[[Dato]:[Dato]]&gt;=DATE(1981,9,30),AVERAGE(C148:C151),NA())</f>
        <v>14.796725826733025</v>
      </c>
      <c r="G151" s="32">
        <f>IF(Table_FT_Inputdata_CCB[[Dato]:[Dato]]&gt;=DATE(2001,12,31),AVERAGE(D148:D151),NA())</f>
        <v>8.8219106637975599</v>
      </c>
    </row>
    <row r="152" spans="1:7" x14ac:dyDescent="0.25">
      <c r="A152" s="6">
        <v>42735</v>
      </c>
      <c r="B152" s="7">
        <v>19.90041202210223</v>
      </c>
      <c r="C152" s="7">
        <v>14.273381272699645</v>
      </c>
      <c r="D152" s="32">
        <v>10.052326170313124</v>
      </c>
      <c r="E152" s="32">
        <f>IF(Table_FT_Inputdata_CCB[[Dato]:[Dato]]&gt;=DATE(2001,9,30),AVERAGE(B149:B152),NA())</f>
        <v>20.7306578124258</v>
      </c>
      <c r="F152" s="32">
        <f>IF(Table_FT_Inputdata_CCB[[Dato]:[Dato]]&gt;=DATE(1981,9,30),AVERAGE(C149:C152),NA())</f>
        <v>14.841573124752415</v>
      </c>
      <c r="G152" s="32">
        <f>IF(Table_FT_Inputdata_CCB[[Dato]:[Dato]]&gt;=DATE(2001,12,31),AVERAGE(D149:D152),NA())</f>
        <v>9.00274951023456</v>
      </c>
    </row>
    <row r="153" spans="1:7" x14ac:dyDescent="0.25">
      <c r="A153" s="6">
        <v>42825</v>
      </c>
      <c r="B153" s="7">
        <v>18.987670180352438</v>
      </c>
      <c r="C153" s="7">
        <v>12.168393592405687</v>
      </c>
      <c r="D153" s="32">
        <v>5.8226725700275699</v>
      </c>
      <c r="E153" s="32">
        <f>IF(Table_FT_Inputdata_CCB[[Dato]:[Dato]]&gt;=DATE(2001,9,30),AVERAGE(B150:B153),NA())</f>
        <v>20.236885384686808</v>
      </c>
      <c r="F153" s="32">
        <f>IF(Table_FT_Inputdata_CCB[[Dato]:[Dato]]&gt;=DATE(1981,9,30),AVERAGE(C150:C153),NA())</f>
        <v>14.139561804143375</v>
      </c>
      <c r="G153" s="32">
        <f>IF(Table_FT_Inputdata_CCB[[Dato]:[Dato]]&gt;=DATE(2001,12,31),AVERAGE(D150:D153),NA())</f>
        <v>8.3758610915399636</v>
      </c>
    </row>
    <row r="154" spans="1:7" x14ac:dyDescent="0.25">
      <c r="A154" s="6">
        <v>42916</v>
      </c>
      <c r="B154" s="7">
        <v>18.420813489857483</v>
      </c>
      <c r="C154" s="7">
        <v>12.772342816319245</v>
      </c>
      <c r="D154" s="32">
        <v>5.7760870441027103</v>
      </c>
      <c r="E154" s="32">
        <f>IF(Table_FT_Inputdata_CCB[[Dato]:[Dato]]&gt;=DATE(2001,9,30),AVERAGE(B151:B154),NA())</f>
        <v>19.542112203212106</v>
      </c>
      <c r="F154" s="32">
        <f>IF(Table_FT_Inputdata_CCB[[Dato]:[Dato]]&gt;=DATE(1981,9,30),AVERAGE(C151:C154),NA())</f>
        <v>13.553051703943666</v>
      </c>
      <c r="G154" s="32">
        <f>IF(Table_FT_Inputdata_CCB[[Dato]:[Dato]]&gt;=DATE(2001,12,31),AVERAGE(D151:D154),NA())</f>
        <v>7.6321342460119777</v>
      </c>
    </row>
    <row r="155" spans="1:7" x14ac:dyDescent="0.25">
      <c r="A155" s="6">
        <v>43008</v>
      </c>
      <c r="B155" s="7">
        <v>18.089899750889067</v>
      </c>
      <c r="C155" s="7">
        <v>12.624281586416691</v>
      </c>
      <c r="D155" s="32">
        <v>6.1164445408858201</v>
      </c>
      <c r="E155" s="32">
        <f>IF(Table_FT_Inputdata_CCB[[Dato]:[Dato]]&gt;=DATE(2001,9,30),AVERAGE(B152:B155),NA())</f>
        <v>18.849698860800302</v>
      </c>
      <c r="F155" s="32">
        <f>IF(Table_FT_Inputdata_CCB[[Dato]:[Dato]]&gt;=DATE(1981,9,30),AVERAGE(C152:C155),NA())</f>
        <v>12.959599816960317</v>
      </c>
      <c r="G155" s="32">
        <f>IF(Table_FT_Inputdata_CCB[[Dato]:[Dato]]&gt;=DATE(2001,12,31),AVERAGE(D152:D155),NA())</f>
        <v>6.9418825813323055</v>
      </c>
    </row>
    <row r="156" spans="1:7" x14ac:dyDescent="0.25">
      <c r="A156" s="6">
        <v>43100</v>
      </c>
      <c r="B156" s="7">
        <v>18.699998880429821</v>
      </c>
      <c r="C156" s="7">
        <v>14.208127673748972</v>
      </c>
      <c r="D156" s="32">
        <v>7.3727584744924206</v>
      </c>
      <c r="E156" s="32">
        <f>IF(Table_FT_Inputdata_CCB[[Dato]:[Dato]]&gt;=DATE(2001,9,30),AVERAGE(B153:B156),NA())</f>
        <v>18.549595575382202</v>
      </c>
      <c r="F156" s="32">
        <f>IF(Table_FT_Inputdata_CCB[[Dato]:[Dato]]&gt;=DATE(1981,9,30),AVERAGE(C153:C156),NA())</f>
        <v>12.943286417222648</v>
      </c>
      <c r="G156" s="32">
        <f>IF(Table_FT_Inputdata_CCB[[Dato]:[Dato]]&gt;=DATE(2001,12,31),AVERAGE(D153:D156),NA())</f>
        <v>6.2719906573771302</v>
      </c>
    </row>
    <row r="157" spans="1:7" x14ac:dyDescent="0.25">
      <c r="A157" s="6">
        <v>43190</v>
      </c>
      <c r="B157" s="7">
        <v>19.067326069413166</v>
      </c>
      <c r="C157" s="7">
        <v>14.531801258604277</v>
      </c>
      <c r="D157" s="32">
        <v>5.8501173741659001</v>
      </c>
      <c r="E157" s="32">
        <f>IF(Table_FT_Inputdata_CCB[[Dato]:[Dato]]&gt;=DATE(2001,9,30),AVERAGE(B154:B157),NA())</f>
        <v>18.569509547647385</v>
      </c>
      <c r="F157" s="32">
        <f>IF(Table_FT_Inputdata_CCB[[Dato]:[Dato]]&gt;=DATE(1981,9,30),AVERAGE(C154:C157),NA())</f>
        <v>13.534138333772297</v>
      </c>
      <c r="G157" s="32">
        <f>IF(Table_FT_Inputdata_CCB[[Dato]:[Dato]]&gt;=DATE(2001,12,31),AVERAGE(D154:D157),NA())</f>
        <v>6.2788518584117128</v>
      </c>
    </row>
    <row r="158" spans="1:7" x14ac:dyDescent="0.25">
      <c r="A158" s="6">
        <v>43281</v>
      </c>
      <c r="B158" s="7">
        <v>19.3515897206671</v>
      </c>
      <c r="C158" s="7">
        <v>14.272459347526645</v>
      </c>
      <c r="D158" s="32">
        <v>5.6222597724029901</v>
      </c>
      <c r="E158" s="32">
        <f>IF(Table_FT_Inputdata_CCB[[Dato]:[Dato]]&gt;=DATE(2001,9,30),AVERAGE(B155:B158),NA())</f>
        <v>18.802203605349789</v>
      </c>
      <c r="F158" s="32">
        <f>IF(Table_FT_Inputdata_CCB[[Dato]:[Dato]]&gt;=DATE(1981,9,30),AVERAGE(C155:C158),NA())</f>
        <v>13.909167466574146</v>
      </c>
      <c r="G158" s="32">
        <f>IF(Table_FT_Inputdata_CCB[[Dato]:[Dato]]&gt;=DATE(2001,12,31),AVERAGE(D155:D158),NA())</f>
        <v>6.2403950404867832</v>
      </c>
    </row>
    <row r="159" spans="1:7" x14ac:dyDescent="0.25">
      <c r="A159" s="6">
        <v>43373</v>
      </c>
      <c r="B159" s="7">
        <v>19.19201499937601</v>
      </c>
      <c r="C159" s="7">
        <v>14.36703163483471</v>
      </c>
      <c r="D159" s="32">
        <v>5.3001067458601803</v>
      </c>
      <c r="E159" s="32">
        <f>IF(Table_FT_Inputdata_CCB[[Dato]:[Dato]]&gt;=DATE(2001,9,30),AVERAGE(B156:B159),NA())</f>
        <v>19.077732417471523</v>
      </c>
      <c r="F159" s="32">
        <f>IF(Table_FT_Inputdata_CCB[[Dato]:[Dato]]&gt;=DATE(1981,9,30),AVERAGE(C156:C159),NA())</f>
        <v>14.344854978678653</v>
      </c>
      <c r="G159" s="32">
        <f>IF(Table_FT_Inputdata_CCB[[Dato]:[Dato]]&gt;=DATE(2001,12,31),AVERAGE(D156:D159),NA())</f>
        <v>6.0363105917303725</v>
      </c>
    </row>
    <row r="160" spans="1:7" x14ac:dyDescent="0.25">
      <c r="A160" s="6">
        <v>43465</v>
      </c>
      <c r="B160" s="7">
        <v>18.060961063917201</v>
      </c>
      <c r="C160" s="7">
        <v>13.427845089387677</v>
      </c>
      <c r="D160" s="32">
        <v>6.0584678859195797</v>
      </c>
      <c r="E160" s="32">
        <f>IF(Table_FT_Inputdata_CCB[[Dato]:[Dato]]&gt;=DATE(2001,9,30),AVERAGE(B157:B160),NA())</f>
        <v>18.91797296334337</v>
      </c>
      <c r="F160" s="32">
        <f>IF(Table_FT_Inputdata_CCB[[Dato]:[Dato]]&gt;=DATE(1981,9,30),AVERAGE(C157:C160),NA())</f>
        <v>14.149784332588329</v>
      </c>
      <c r="G160" s="32">
        <f>IF(Table_FT_Inputdata_CCB[[Dato]:[Dato]]&gt;=DATE(2001,12,31),AVERAGE(D157:D160),NA())</f>
        <v>5.707737944587163</v>
      </c>
    </row>
    <row r="161" spans="1:7" x14ac:dyDescent="0.25">
      <c r="A161" s="6">
        <v>43555</v>
      </c>
      <c r="B161" s="7">
        <v>18.61435297033341</v>
      </c>
      <c r="C161" s="7">
        <v>13.57912213362075</v>
      </c>
      <c r="D161" s="32">
        <v>4.8467021565362405</v>
      </c>
      <c r="E161" s="32">
        <f>IF(Table_FT_Inputdata_CCB[[Dato]:[Dato]]&gt;=DATE(2001,9,30),AVERAGE(B158:B161),NA())</f>
        <v>18.804729688573431</v>
      </c>
      <c r="F161" s="32">
        <f>IF(Table_FT_Inputdata_CCB[[Dato]:[Dato]]&gt;=DATE(1981,9,30),AVERAGE(C158:C161),NA())</f>
        <v>13.911614551342446</v>
      </c>
      <c r="G161" s="32">
        <f>IF(Table_FT_Inputdata_CCB[[Dato]:[Dato]]&gt;=DATE(2001,12,31),AVERAGE(D158:D161),NA())</f>
        <v>5.4568841401797474</v>
      </c>
    </row>
    <row r="162" spans="1:7" x14ac:dyDescent="0.25">
      <c r="A162" s="6">
        <v>43646</v>
      </c>
      <c r="B162" s="7">
        <v>18.869012189340459</v>
      </c>
      <c r="C162" s="7">
        <v>14.13360969079965</v>
      </c>
      <c r="D162" s="32">
        <v>5.7322867952659795</v>
      </c>
      <c r="E162" s="32">
        <f>IF(Table_FT_Inputdata_CCB[[Dato]:[Dato]]&gt;=DATE(2001,9,30),AVERAGE(B159:B162),NA())</f>
        <v>18.684085305741768</v>
      </c>
      <c r="F162" s="32">
        <f>IF(Table_FT_Inputdata_CCB[[Dato]:[Dato]]&gt;=DATE(1981,9,30),AVERAGE(C159:C162),NA())</f>
        <v>13.876902137160696</v>
      </c>
      <c r="G162" s="32">
        <f>IF(Table_FT_Inputdata_CCB[[Dato]:[Dato]]&gt;=DATE(2001,12,31),AVERAGE(D159:D162),NA())</f>
        <v>5.4843908958954941</v>
      </c>
    </row>
    <row r="163" spans="1:7" x14ac:dyDescent="0.25">
      <c r="A163" s="6">
        <v>43738</v>
      </c>
      <c r="B163" s="7">
        <v>19.782317101652648</v>
      </c>
      <c r="C163" s="7">
        <v>14.266845655345856</v>
      </c>
      <c r="D163" s="32">
        <v>4.7898531604140597</v>
      </c>
      <c r="E163" s="32">
        <f>IF(Table_FT_Inputdata_CCB[[Dato]:[Dato]]&gt;=DATE(2001,9,30),AVERAGE(B160:B163),NA())</f>
        <v>18.831660831310931</v>
      </c>
      <c r="F163" s="32">
        <f>IF(Table_FT_Inputdata_CCB[[Dato]:[Dato]]&gt;=DATE(1981,9,30),AVERAGE(C160:C163),NA())</f>
        <v>13.851855642288482</v>
      </c>
      <c r="G163" s="32">
        <f>IF(Table_FT_Inputdata_CCB[[Dato]:[Dato]]&gt;=DATE(2001,12,31),AVERAGE(D160:D163),NA())</f>
        <v>5.3568274995339653</v>
      </c>
    </row>
    <row r="164" spans="1:7" x14ac:dyDescent="0.25">
      <c r="A164" s="6">
        <v>43830</v>
      </c>
      <c r="B164" s="7">
        <v>18.016002837131939</v>
      </c>
      <c r="C164" s="7">
        <v>13.298989722872461</v>
      </c>
      <c r="D164" s="32">
        <v>6.1335156024639996</v>
      </c>
      <c r="E164" s="32">
        <f>IF(Table_FT_Inputdata_CCB[[Dato]:[Dato]]&gt;=DATE(2001,9,30),AVERAGE(B161:B164),NA())</f>
        <v>18.820421274614613</v>
      </c>
      <c r="F164" s="32">
        <f>IF(Table_FT_Inputdata_CCB[[Dato]:[Dato]]&gt;=DATE(1981,9,30),AVERAGE(C161:C164),NA())</f>
        <v>13.81964180065968</v>
      </c>
      <c r="G164" s="32">
        <f>IF(Table_FT_Inputdata_CCB[[Dato]:[Dato]]&gt;=DATE(2001,12,31),AVERAGE(D161:D164),NA())</f>
        <v>5.3755894286700698</v>
      </c>
    </row>
    <row r="165" spans="1:7" x14ac:dyDescent="0.25">
      <c r="A165" s="6">
        <v>43921</v>
      </c>
      <c r="B165" s="7">
        <v>19.265244953028443</v>
      </c>
      <c r="C165" s="7">
        <v>13.86463536365399</v>
      </c>
      <c r="D165" s="32">
        <v>7.0406029399869894</v>
      </c>
      <c r="E165" s="32">
        <f>IF(Table_FT_Inputdata_CCB[[Dato]:[Dato]]&gt;=DATE(2001,9,30),AVERAGE(B162:B165),NA())</f>
        <v>18.983144270288371</v>
      </c>
      <c r="F165" s="32">
        <f>IF(Table_FT_Inputdata_CCB[[Dato]:[Dato]]&gt;=DATE(1981,9,30),AVERAGE(C162:C165),NA())</f>
        <v>13.891020108167989</v>
      </c>
      <c r="G165" s="32">
        <f>IF(Table_FT_Inputdata_CCB[[Dato]:[Dato]]&gt;=DATE(2001,12,31),AVERAGE(D162:D165),NA())</f>
        <v>5.9240646245327575</v>
      </c>
    </row>
    <row r="166" spans="1:7" x14ac:dyDescent="0.25">
      <c r="A166" s="6">
        <v>44012</v>
      </c>
      <c r="B166" s="7">
        <v>18.821635107471739</v>
      </c>
      <c r="C166" s="7">
        <v>13.7746077567828</v>
      </c>
      <c r="D166" s="32">
        <v>6.4195904517852398</v>
      </c>
      <c r="E166" s="32">
        <f>IF(Table_FT_Inputdata_CCB[[Dato]:[Dato]]&gt;=DATE(2001,9,30),AVERAGE(B163:B166),NA())</f>
        <v>18.971299999821191</v>
      </c>
      <c r="F166" s="32">
        <f>IF(Table_FT_Inputdata_CCB[[Dato]:[Dato]]&gt;=DATE(1981,9,30),AVERAGE(C163:C166),NA())</f>
        <v>13.801269624663776</v>
      </c>
      <c r="G166" s="32">
        <f>IF(Table_FT_Inputdata_CCB[[Dato]:[Dato]]&gt;=DATE(2001,12,31),AVERAGE(D163:D166),NA())</f>
        <v>6.0958905386625721</v>
      </c>
    </row>
    <row r="167" spans="1:7" x14ac:dyDescent="0.25">
      <c r="A167" s="6">
        <v>44104</v>
      </c>
      <c r="B167" s="7">
        <v>18.731601279708833</v>
      </c>
      <c r="C167" s="7">
        <v>13.834349470359813</v>
      </c>
      <c r="D167" s="32">
        <v>6.6893042927405801</v>
      </c>
      <c r="E167" s="32">
        <f>IF(Table_FT_Inputdata_CCB[[Dato]:[Dato]]&gt;=DATE(2001,9,30),AVERAGE(B164:B167),NA())</f>
        <v>18.708621044335239</v>
      </c>
      <c r="F167" s="32">
        <f>IF(Table_FT_Inputdata_CCB[[Dato]:[Dato]]&gt;=DATE(1981,9,30),AVERAGE(C164:C167),NA())</f>
        <v>13.693145578417266</v>
      </c>
      <c r="G167" s="32">
        <f>IF(Table_FT_Inputdata_CCB[[Dato]:[Dato]]&gt;=DATE(2001,12,31),AVERAGE(D164:D167),NA())</f>
        <v>6.5707533217442027</v>
      </c>
    </row>
    <row r="168" spans="1:7" x14ac:dyDescent="0.25">
      <c r="A168" s="6">
        <v>44196</v>
      </c>
      <c r="B168" s="7">
        <v>18.661693448029165</v>
      </c>
      <c r="C168" s="7">
        <v>13.820781962945125</v>
      </c>
      <c r="D168" s="32">
        <v>7.1003012044465006</v>
      </c>
      <c r="E168" s="32">
        <f>IF(Table_FT_Inputdata_CCB[[Dato]:[Dato]]&gt;=DATE(2001,9,30),AVERAGE(B165:B168),NA())</f>
        <v>18.870043697059543</v>
      </c>
      <c r="F168" s="32">
        <f>IF(Table_FT_Inputdata_CCB[[Dato]:[Dato]]&gt;=DATE(1981,9,30),AVERAGE(C165:C168),NA())</f>
        <v>13.823593638435431</v>
      </c>
      <c r="G168" s="32">
        <f>IF(Table_FT_Inputdata_CCB[[Dato]:[Dato]]&gt;=DATE(2001,12,31),AVERAGE(D165:D168),NA())</f>
        <v>6.8124497222398279</v>
      </c>
    </row>
    <row r="169" spans="1:7" x14ac:dyDescent="0.25">
      <c r="A169" s="6">
        <v>44286</v>
      </c>
      <c r="B169" s="7">
        <v>18.592559077009184</v>
      </c>
      <c r="C169" s="7">
        <v>14.167622745123706</v>
      </c>
      <c r="D169" s="32">
        <v>6.95675028795117</v>
      </c>
      <c r="E169" s="32">
        <f>IF(Table_FT_Inputdata_CCB[[Dato]:[Dato]]&gt;=DATE(2001,9,30),AVERAGE(B166:B169),NA())</f>
        <v>18.701872228054732</v>
      </c>
      <c r="F169" s="32">
        <f>IF(Table_FT_Inputdata_CCB[[Dato]:[Dato]]&gt;=DATE(1981,9,30),AVERAGE(C166:C169),NA())</f>
        <v>13.899340483802861</v>
      </c>
      <c r="G169" s="32">
        <f>IF(Table_FT_Inputdata_CCB[[Dato]:[Dato]]&gt;=DATE(2001,12,31),AVERAGE(D166:D169),NA())</f>
        <v>6.7914865592308731</v>
      </c>
    </row>
    <row r="170" spans="1:7" x14ac:dyDescent="0.25">
      <c r="A170" s="6">
        <v>44377</v>
      </c>
      <c r="B170" s="7">
        <v>17.735838225984516</v>
      </c>
      <c r="C170" s="7">
        <v>13.467822294166542</v>
      </c>
      <c r="D170" s="32">
        <v>6.9663504573358805</v>
      </c>
      <c r="E170" s="32">
        <f>IF(Table_FT_Inputdata_CCB[[Dato]:[Dato]]&gt;=DATE(2001,9,30),AVERAGE(B167:B170),NA())</f>
        <v>18.430423007682926</v>
      </c>
      <c r="F170" s="32">
        <f>IF(Table_FT_Inputdata_CCB[[Dato]:[Dato]]&gt;=DATE(1981,9,30),AVERAGE(C167:C170),NA())</f>
        <v>13.822644118148798</v>
      </c>
      <c r="G170" s="32">
        <f>IF(Table_FT_Inputdata_CCB[[Dato]:[Dato]]&gt;=DATE(2001,12,31),AVERAGE(D167:D170),NA())</f>
        <v>6.9281765606185326</v>
      </c>
    </row>
    <row r="171" spans="1:7" x14ac:dyDescent="0.25">
      <c r="A171" s="6">
        <v>44469</v>
      </c>
      <c r="B171" s="7">
        <v>17.558438827410296</v>
      </c>
      <c r="C171" s="7">
        <v>13.223082795681906</v>
      </c>
      <c r="D171" s="32">
        <v>6.8926282602496602</v>
      </c>
      <c r="E171" s="32">
        <f>IF(Table_FT_Inputdata_CCB[[Dato]:[Dato]]&gt;=DATE(2001,9,30),AVERAGE(B168:B171),NA())</f>
        <v>18.13713239460829</v>
      </c>
      <c r="F171" s="32">
        <f>IF(Table_FT_Inputdata_CCB[[Dato]:[Dato]]&gt;=DATE(1981,9,30),AVERAGE(C168:C171),NA())</f>
        <v>13.669827449479319</v>
      </c>
      <c r="G171" s="32">
        <f>IF(Table_FT_Inputdata_CCB[[Dato]:[Dato]]&gt;=DATE(2001,12,31),AVERAGE(D168:D171),NA())</f>
        <v>6.9790075524958031</v>
      </c>
    </row>
    <row r="172" spans="1:7" x14ac:dyDescent="0.25">
      <c r="A172" s="6">
        <v>44561</v>
      </c>
      <c r="B172" s="7">
        <v>17.134428754494994</v>
      </c>
      <c r="C172" s="7">
        <v>12.780695583356296</v>
      </c>
      <c r="D172" s="32">
        <v>7.2295647956232099</v>
      </c>
      <c r="E172" s="32">
        <f>IF(Table_FT_Inputdata_CCB[[Dato]:[Dato]]&gt;=DATE(2001,9,30),AVERAGE(B169:B172),NA())</f>
        <v>17.755316221224746</v>
      </c>
      <c r="F172" s="32">
        <f>IF(Table_FT_Inputdata_CCB[[Dato]:[Dato]]&gt;=DATE(1981,9,30),AVERAGE(C169:C172),NA())</f>
        <v>13.409805854582112</v>
      </c>
      <c r="G172" s="32">
        <f>IF(Table_FT_Inputdata_CCB[[Dato]:[Dato]]&gt;=DATE(2001,12,31),AVERAGE(D169:D172),NA())</f>
        <v>7.0113234502899804</v>
      </c>
    </row>
    <row r="173" spans="1:7" x14ac:dyDescent="0.25">
      <c r="A173" s="6">
        <v>44651</v>
      </c>
      <c r="B173" s="7">
        <v>17.51961730492539</v>
      </c>
      <c r="C173" s="7">
        <v>13.300339305131931</v>
      </c>
      <c r="D173" s="32">
        <v>6.4904107413601499</v>
      </c>
      <c r="E173" s="32">
        <f>IF(Table_FT_Inputdata_CCB[[Dato]:[Dato]]&gt;=DATE(2001,9,30),AVERAGE(B170:B173),NA())</f>
        <v>17.487080778203797</v>
      </c>
      <c r="F173" s="32">
        <f>IF(Table_FT_Inputdata_CCB[[Dato]:[Dato]]&gt;=DATE(1981,9,30),AVERAGE(C170:C173),NA())</f>
        <v>13.192984994584169</v>
      </c>
      <c r="G173" s="32">
        <f>IF(Table_FT_Inputdata_CCB[[Dato]:[Dato]]&gt;=DATE(2001,12,31),AVERAGE(D170:D173),NA())</f>
        <v>6.8947385636422247</v>
      </c>
    </row>
    <row r="174" spans="1:7" x14ac:dyDescent="0.25">
      <c r="A174" s="6">
        <v>44742</v>
      </c>
      <c r="B174" s="7">
        <v>17.68546573418605</v>
      </c>
      <c r="C174" s="7">
        <v>13.322007075667679</v>
      </c>
      <c r="D174" s="32">
        <v>6.5033683826372704</v>
      </c>
      <c r="E174" s="32">
        <f>IF(Table_FT_Inputdata_CCB[[Dato]:[Dato]]&gt;=DATE(2001,9,30),AVERAGE(B171:B174),NA())</f>
        <v>17.474487655254183</v>
      </c>
      <c r="F174" s="32">
        <f>IF(Table_FT_Inputdata_CCB[[Dato]:[Dato]]&gt;=DATE(1981,9,30),AVERAGE(C171:C174),NA())</f>
        <v>13.156531189959454</v>
      </c>
      <c r="G174" s="32">
        <f>IF(Table_FT_Inputdata_CCB[[Dato]:[Dato]]&gt;=DATE(2001,12,31),AVERAGE(D171:D174),NA())</f>
        <v>6.7789930449675726</v>
      </c>
    </row>
    <row r="175" spans="1:7" x14ac:dyDescent="0.25">
      <c r="A175" s="6">
        <v>44834</v>
      </c>
      <c r="B175" s="7">
        <v>18.457033968461278</v>
      </c>
      <c r="C175" s="7">
        <v>13.575113055751059</v>
      </c>
      <c r="D175" s="32">
        <v>6.0081091719713795</v>
      </c>
      <c r="E175" s="32">
        <f>IF(Table_FT_Inputdata_CCB[[Dato]:[Dato]]&gt;=DATE(2001,9,30),AVERAGE(B172:B175),NA())</f>
        <v>17.699136440516927</v>
      </c>
      <c r="F175" s="32">
        <f>IF(Table_FT_Inputdata_CCB[[Dato]:[Dato]]&gt;=DATE(1981,9,30),AVERAGE(C172:C175),NA())</f>
        <v>13.244538754976741</v>
      </c>
      <c r="G175" s="32">
        <f>IF(Table_FT_Inputdata_CCB[[Dato]:[Dato]]&gt;=DATE(2001,12,31),AVERAGE(D172:D175),NA())</f>
        <v>6.5578632728980022</v>
      </c>
    </row>
    <row r="176" spans="1:7" x14ac:dyDescent="0.25">
      <c r="A176" s="6">
        <v>44926</v>
      </c>
      <c r="B176" s="7">
        <v>17.222715859003454</v>
      </c>
      <c r="C176" s="7">
        <v>12.750188501590362</v>
      </c>
      <c r="D176" s="32">
        <v>5.5227760895593798</v>
      </c>
      <c r="E176" s="32">
        <f>IF(Table_FT_Inputdata_CCB[[Dato]:[Dato]]&gt;=DATE(2001,9,30),AVERAGE(B173:B176),NA())</f>
        <v>17.721208216644044</v>
      </c>
      <c r="F176" s="32">
        <f>IF(Table_FT_Inputdata_CCB[[Dato]:[Dato]]&gt;=DATE(1981,9,30),AVERAGE(C173:C176),NA())</f>
        <v>13.236911984535258</v>
      </c>
      <c r="G176" s="32">
        <f>IF(Table_FT_Inputdata_CCB[[Dato]:[Dato]]&gt;=DATE(2001,12,31),AVERAGE(D173:D176),NA())</f>
        <v>6.1311660963820449</v>
      </c>
    </row>
    <row r="177" spans="1:7" x14ac:dyDescent="0.25">
      <c r="A177" s="6">
        <v>45016</v>
      </c>
      <c r="B177" s="7">
        <v>17.279132654034491</v>
      </c>
      <c r="C177" s="7">
        <v>12.961077490535422</v>
      </c>
      <c r="D177" s="32">
        <v>5.2792682704085401</v>
      </c>
      <c r="E177" s="32">
        <f>IF(Table_FT_Inputdata_CCB[[Dato]:[Dato]]&gt;=DATE(2001,9,30),AVERAGE(B174:B177),NA())</f>
        <v>17.661087053921321</v>
      </c>
      <c r="F177" s="32">
        <f>IF(Table_FT_Inputdata_CCB[[Dato]:[Dato]]&gt;=DATE(1981,9,30),AVERAGE(C174:C177),NA())</f>
        <v>13.152096530886132</v>
      </c>
      <c r="G177" s="32">
        <f>IF(Table_FT_Inputdata_CCB[[Dato]:[Dato]]&gt;=DATE(2001,12,31),AVERAGE(D174:D177),NA())</f>
        <v>5.8283804786441422</v>
      </c>
    </row>
    <row r="178" spans="1:7" x14ac:dyDescent="0.25">
      <c r="A178" s="6">
        <v>45107</v>
      </c>
      <c r="B178" s="7">
        <v>16.942846743116686</v>
      </c>
      <c r="C178" s="7">
        <v>12.510300037533598</v>
      </c>
      <c r="D178" s="32">
        <v>5.0323539870924199</v>
      </c>
      <c r="E178" s="32">
        <f>IF(Table_FT_Inputdata_CCB[[Dato]:[Dato]]&gt;=DATE(2001,9,30),AVERAGE(B175:B178),NA())</f>
        <v>17.475432306153976</v>
      </c>
      <c r="F178" s="32">
        <f>IF(Table_FT_Inputdata_CCB[[Dato]:[Dato]]&gt;=DATE(1981,9,30),AVERAGE(C175:C178),NA())</f>
        <v>12.94916977135261</v>
      </c>
      <c r="G178" s="32">
        <f>IF(Table_FT_Inputdata_CCB[[Dato]:[Dato]]&gt;=DATE(2001,12,31),AVERAGE(D175:D178),NA())</f>
        <v>5.46062687975793</v>
      </c>
    </row>
    <row r="179" spans="1:7" x14ac:dyDescent="0.25">
      <c r="A179" s="6">
        <v>45199</v>
      </c>
      <c r="B179" s="7">
        <v>16.596138499992374</v>
      </c>
      <c r="C179" s="7">
        <v>12.346408834259247</v>
      </c>
      <c r="D179" s="32">
        <v>5.4678382334857201</v>
      </c>
      <c r="E179" s="32">
        <f>IF(Table_FT_Inputdata_CCB[[Dato]:[Dato]]&gt;=DATE(2001,9,30),AVERAGE(B176:B179),NA())</f>
        <v>17.010208439036752</v>
      </c>
      <c r="F179" s="32">
        <f>IF(Table_FT_Inputdata_CCB[[Dato]:[Dato]]&gt;=DATE(1981,9,30),AVERAGE(C176:C179),NA())</f>
        <v>12.641993715979655</v>
      </c>
      <c r="G179" s="32">
        <f>IF(Table_FT_Inputdata_CCB[[Dato]:[Dato]]&gt;=DATE(2001,12,31),AVERAGE(D176:D179),NA())</f>
        <v>5.3255591451365145</v>
      </c>
    </row>
    <row r="180" spans="1:7" x14ac:dyDescent="0.25">
      <c r="A180" s="6">
        <v>45291</v>
      </c>
      <c r="B180" s="7">
        <v>16.480677572727991</v>
      </c>
      <c r="C180" s="7">
        <v>11.988982982615504</v>
      </c>
      <c r="D180" s="32">
        <v>5.9120827145046597</v>
      </c>
      <c r="E180" s="32">
        <f>IF(Table_FT_Inputdata_CCB[[Dato]:[Dato]]&gt;=DATE(2001,9,30),AVERAGE(B177:B180),NA())</f>
        <v>16.824698867467887</v>
      </c>
      <c r="F180" s="32">
        <f>IF(Table_FT_Inputdata_CCB[[Dato]:[Dato]]&gt;=DATE(1981,9,30),AVERAGE(C177:C180),NA())</f>
        <v>12.451692336235942</v>
      </c>
      <c r="G180" s="32">
        <f>IF(Table_FT_Inputdata_CCB[[Dato]:[Dato]]&gt;=DATE(2001,12,31),AVERAGE(D177:D180),NA())</f>
        <v>5.4228858013728356</v>
      </c>
    </row>
    <row r="181" spans="1:7" x14ac:dyDescent="0.25">
      <c r="A181" s="6">
        <v>45382</v>
      </c>
      <c r="B181" s="7">
        <v>16.395477858428684</v>
      </c>
      <c r="C181" s="7">
        <v>12.268552959860363</v>
      </c>
      <c r="D181" s="32">
        <v>5.4967012759461396</v>
      </c>
      <c r="E181" s="32">
        <f>IF(Table_FT_Inputdata_CCB[[Dato]:[Dato]]&gt;=DATE(2001,9,30),AVERAGE(B178:B181),NA())</f>
        <v>16.603785168566432</v>
      </c>
      <c r="F181" s="32">
        <f>IF(Table_FT_Inputdata_CCB[[Dato]:[Dato]]&gt;=DATE(1981,9,30),AVERAGE(C178:C181),NA())</f>
        <v>12.278561203567179</v>
      </c>
      <c r="G181" s="32">
        <f>IF(Table_FT_Inputdata_CCB[[Dato]:[Dato]]&gt;=DATE(2001,12,31),AVERAGE(D178:D181),NA())</f>
        <v>5.4772440527572348</v>
      </c>
    </row>
    <row r="182" spans="1:7" x14ac:dyDescent="0.25">
      <c r="A182" s="6">
        <v>45473</v>
      </c>
      <c r="B182" s="7">
        <v>16.300096882200116</v>
      </c>
      <c r="C182" s="7">
        <v>12.354116726631425</v>
      </c>
      <c r="D182" s="32">
        <v>4.9513919127008803</v>
      </c>
      <c r="E182" s="32">
        <f>IF(Table_FT_Inputdata_CCB[[Dato]:[Dato]]&gt;=DATE(2001,9,30),AVERAGE(B179:B182),NA())</f>
        <v>16.44309770333729</v>
      </c>
      <c r="F182" s="32">
        <f>IF(Table_FT_Inputdata_CCB[[Dato]:[Dato]]&gt;=DATE(1981,9,30),AVERAGE(C179:C182),NA())</f>
        <v>12.239515375841634</v>
      </c>
      <c r="G182" s="32">
        <f>IF(Table_FT_Inputdata_CCB[[Dato]:[Dato]]&gt;=DATE(2001,12,31),AVERAGE(D179:D182),NA())</f>
        <v>5.4570035341593499</v>
      </c>
    </row>
    <row r="183" spans="1:7" x14ac:dyDescent="0.25">
      <c r="A183" s="6">
        <v>45565</v>
      </c>
      <c r="B183" s="7">
        <v>15.855152771712369</v>
      </c>
      <c r="C183" s="7">
        <v>11.965901406344468</v>
      </c>
      <c r="D183" s="32">
        <v>4.7625692732824705</v>
      </c>
      <c r="E183" s="32">
        <f>IF(Table_FT_Inputdata_CCB[[Dato]:[Dato]]&gt;=DATE(2001,9,30),AVERAGE(B180:B183),NA())</f>
        <v>16.257851271267292</v>
      </c>
      <c r="F183" s="32">
        <f>IF(Table_FT_Inputdata_CCB[[Dato]:[Dato]]&gt;=DATE(1981,9,30),AVERAGE(C180:C183),NA())</f>
        <v>12.144388518862939</v>
      </c>
      <c r="G183" s="32">
        <f>IF(Table_FT_Inputdata_CCB[[Dato]:[Dato]]&gt;=DATE(2001,12,31),AVERAGE(D180:D183),NA())</f>
        <v>5.2806862941085377</v>
      </c>
    </row>
    <row r="184" spans="1:7" x14ac:dyDescent="0.25">
      <c r="A184" s="6">
        <v>45657</v>
      </c>
      <c r="B184" s="7">
        <v>16.338001095437409</v>
      </c>
      <c r="C184" s="7">
        <v>12.163410349023572</v>
      </c>
      <c r="D184" s="32">
        <v>4.8519722106464398</v>
      </c>
      <c r="E184" s="32">
        <f>IF(Table_FT_Inputdata_CCB[[Dato]:[Dato]]&gt;=DATE(2001,9,30),AVERAGE(B181:B186),NA())</f>
        <v>16.222182151944644</v>
      </c>
      <c r="F184" s="32">
        <f>IF(Table_FT_Inputdata_CCB[[Dato]:[Dato]]&gt;=DATE(1981,9,30),AVERAGE(C181:C186),NA())</f>
        <v>12.187995360464958</v>
      </c>
      <c r="G184" s="32">
        <f>IF(Table_FT_Inputdata_CCB[[Dato]:[Dato]]&gt;=DATE(2001,12,31),AVERAGE(D181:D186),NA())</f>
        <v>5.015658668143983</v>
      </c>
    </row>
    <row r="185" spans="1:7" x14ac:dyDescent="0.25">
      <c r="A185" s="6"/>
      <c r="B185" s="7"/>
      <c r="C185" s="7"/>
      <c r="D185" s="32"/>
    </row>
    <row r="186" spans="1:7" x14ac:dyDescent="0.25">
      <c r="A186" s="6"/>
      <c r="B186" s="7"/>
      <c r="C186" s="7"/>
      <c r="D186" s="32"/>
    </row>
    <row r="188" spans="1:7" x14ac:dyDescent="0.25">
      <c r="D188" s="32"/>
    </row>
  </sheetData>
  <mergeCells count="4">
    <mergeCell ref="E6:G6"/>
    <mergeCell ref="B3:G3"/>
    <mergeCell ref="A1:G1"/>
    <mergeCell ref="B2:G2"/>
  </mergeCells>
  <hyperlinks>
    <hyperlink ref="G4" location="Indhold!A1" display="Tilbage til Indhold" xr:uid="{00000000-0004-0000-1600-000000000000}"/>
  </hyperlinks>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13"/>
  <dimension ref="A1:G169"/>
  <sheetViews>
    <sheetView workbookViewId="0">
      <selection activeCell="M5" sqref="F5:M8"/>
    </sheetView>
  </sheetViews>
  <sheetFormatPr defaultColWidth="9.140625" defaultRowHeight="13.5" x14ac:dyDescent="0.25"/>
  <cols>
    <col min="1" max="1" width="11" style="8" bestFit="1" customWidth="1"/>
    <col min="2" max="2" width="48.7109375" style="8" bestFit="1" customWidth="1"/>
    <col min="3" max="3" width="27.5703125" style="8" bestFit="1" customWidth="1"/>
    <col min="4" max="4" width="44" style="8" bestFit="1" customWidth="1"/>
    <col min="5" max="5" width="37.5703125" style="8" customWidth="1"/>
    <col min="6" max="6" width="48.5703125" style="8" customWidth="1"/>
    <col min="7" max="16384" width="9.140625" style="8"/>
  </cols>
  <sheetData>
    <row r="1" spans="1:7" ht="26.25" customHeight="1" thickBot="1" x14ac:dyDescent="0.3">
      <c r="A1" s="125" t="s">
        <v>113</v>
      </c>
      <c r="B1" s="126"/>
      <c r="C1" s="126"/>
      <c r="D1" s="126"/>
      <c r="E1" s="19"/>
      <c r="F1" s="19"/>
      <c r="G1" s="19"/>
    </row>
    <row r="2" spans="1:7" ht="33.75" customHeight="1" x14ac:dyDescent="0.25">
      <c r="A2" s="11" t="s">
        <v>24</v>
      </c>
      <c r="B2" s="120" t="s">
        <v>147</v>
      </c>
      <c r="C2" s="120"/>
      <c r="D2" s="120"/>
      <c r="E2" s="33"/>
      <c r="F2" s="33"/>
      <c r="G2" s="33"/>
    </row>
    <row r="3" spans="1:7" x14ac:dyDescent="0.25">
      <c r="A3" s="12" t="s">
        <v>25</v>
      </c>
      <c r="B3" s="134" t="s">
        <v>72</v>
      </c>
      <c r="C3" s="134"/>
      <c r="D3" s="134"/>
      <c r="E3" s="15"/>
      <c r="G3" s="15"/>
    </row>
    <row r="4" spans="1:7" x14ac:dyDescent="0.25">
      <c r="B4" s="16"/>
      <c r="C4" s="16"/>
      <c r="D4" s="13" t="s">
        <v>35</v>
      </c>
    </row>
    <row r="5" spans="1:7" x14ac:dyDescent="0.25">
      <c r="F5" s="15"/>
    </row>
    <row r="6" spans="1:7" x14ac:dyDescent="0.25">
      <c r="A6" s="2" t="s">
        <v>33</v>
      </c>
      <c r="B6" s="2" t="s">
        <v>69</v>
      </c>
      <c r="C6" s="2" t="s">
        <v>71</v>
      </c>
      <c r="D6" s="2" t="s">
        <v>127</v>
      </c>
    </row>
    <row r="7" spans="1:7" x14ac:dyDescent="0.25">
      <c r="A7" s="3">
        <v>37986</v>
      </c>
      <c r="B7" s="4">
        <v>20.149999999999999</v>
      </c>
      <c r="C7" s="4" t="s">
        <v>167</v>
      </c>
      <c r="D7" s="4" t="s">
        <v>167</v>
      </c>
    </row>
    <row r="8" spans="1:7" x14ac:dyDescent="0.25">
      <c r="A8" s="3">
        <v>38077</v>
      </c>
      <c r="B8" s="4">
        <v>21.65</v>
      </c>
      <c r="C8" s="4"/>
      <c r="D8" s="4"/>
    </row>
    <row r="9" spans="1:7" x14ac:dyDescent="0.25">
      <c r="A9" s="3">
        <v>38168</v>
      </c>
      <c r="B9" s="4">
        <v>18.37</v>
      </c>
      <c r="C9" s="4"/>
      <c r="D9" s="4"/>
    </row>
    <row r="10" spans="1:7" x14ac:dyDescent="0.25">
      <c r="A10" s="3">
        <v>38260</v>
      </c>
      <c r="B10" s="4">
        <v>18.190000000000001</v>
      </c>
      <c r="C10" s="4"/>
      <c r="D10" s="4"/>
    </row>
    <row r="11" spans="1:7" x14ac:dyDescent="0.25">
      <c r="A11" s="3">
        <v>38352</v>
      </c>
      <c r="B11" s="4">
        <v>21.27</v>
      </c>
      <c r="C11" s="4"/>
      <c r="D11" s="4"/>
    </row>
    <row r="12" spans="1:7" x14ac:dyDescent="0.25">
      <c r="A12" s="3">
        <v>38442</v>
      </c>
      <c r="B12" s="4">
        <v>21.56</v>
      </c>
      <c r="C12" s="4"/>
      <c r="D12" s="4"/>
    </row>
    <row r="13" spans="1:7" x14ac:dyDescent="0.25">
      <c r="A13" s="3">
        <v>38533</v>
      </c>
      <c r="B13" s="4">
        <v>21.12</v>
      </c>
      <c r="C13" s="4"/>
      <c r="D13" s="4"/>
    </row>
    <row r="14" spans="1:7" x14ac:dyDescent="0.25">
      <c r="A14" s="3">
        <v>38625</v>
      </c>
      <c r="B14" s="4">
        <v>21.09</v>
      </c>
      <c r="C14" s="4"/>
      <c r="D14" s="4"/>
    </row>
    <row r="15" spans="1:7" x14ac:dyDescent="0.25">
      <c r="A15" s="3">
        <v>38717</v>
      </c>
      <c r="B15" s="4">
        <v>20.57</v>
      </c>
      <c r="C15" s="4"/>
      <c r="D15" s="4"/>
    </row>
    <row r="16" spans="1:7" x14ac:dyDescent="0.25">
      <c r="A16" s="3">
        <v>38807</v>
      </c>
      <c r="B16" s="4">
        <v>23.18</v>
      </c>
      <c r="C16" s="4"/>
      <c r="D16" s="4"/>
    </row>
    <row r="17" spans="1:4" x14ac:dyDescent="0.25">
      <c r="A17" s="3">
        <v>38898</v>
      </c>
      <c r="B17" s="4">
        <v>20.72</v>
      </c>
      <c r="C17" s="4"/>
      <c r="D17" s="4"/>
    </row>
    <row r="18" spans="1:4" x14ac:dyDescent="0.25">
      <c r="A18" s="3">
        <v>38990</v>
      </c>
      <c r="B18" s="4">
        <v>21.38</v>
      </c>
      <c r="C18" s="4"/>
      <c r="D18" s="4"/>
    </row>
    <row r="19" spans="1:4" x14ac:dyDescent="0.25">
      <c r="A19" s="3">
        <v>39082</v>
      </c>
      <c r="B19" s="4">
        <v>19.68</v>
      </c>
      <c r="C19" s="4"/>
      <c r="D19" s="4"/>
    </row>
    <row r="20" spans="1:4" x14ac:dyDescent="0.25">
      <c r="A20" s="3">
        <v>39172</v>
      </c>
      <c r="B20" s="4">
        <v>20.87</v>
      </c>
      <c r="C20" s="4"/>
      <c r="D20" s="4"/>
    </row>
    <row r="21" spans="1:4" x14ac:dyDescent="0.25">
      <c r="A21" s="3">
        <v>39263</v>
      </c>
      <c r="B21" s="4">
        <v>19.510000000000002</v>
      </c>
      <c r="C21" s="4"/>
      <c r="D21" s="4"/>
    </row>
    <row r="22" spans="1:4" x14ac:dyDescent="0.25">
      <c r="A22" s="3">
        <v>39355</v>
      </c>
      <c r="B22" s="4">
        <v>18.02</v>
      </c>
      <c r="C22" s="4"/>
      <c r="D22" s="4"/>
    </row>
    <row r="23" spans="1:4" x14ac:dyDescent="0.25">
      <c r="A23" s="3">
        <v>39447</v>
      </c>
      <c r="B23" s="4">
        <v>16.350000000000001</v>
      </c>
      <c r="C23" s="4"/>
      <c r="D23" s="4"/>
    </row>
    <row r="24" spans="1:4" x14ac:dyDescent="0.25">
      <c r="A24" s="3">
        <v>39538</v>
      </c>
      <c r="B24" s="4">
        <v>12.22</v>
      </c>
      <c r="C24" s="4"/>
      <c r="D24" s="4"/>
    </row>
    <row r="25" spans="1:4" x14ac:dyDescent="0.25">
      <c r="A25" s="3">
        <v>39629</v>
      </c>
      <c r="B25" s="4">
        <v>7.69</v>
      </c>
      <c r="C25" s="4"/>
      <c r="D25" s="4"/>
    </row>
    <row r="26" spans="1:4" x14ac:dyDescent="0.25">
      <c r="A26" s="3">
        <v>39721</v>
      </c>
      <c r="B26" s="4">
        <v>5.84</v>
      </c>
      <c r="C26" s="4"/>
      <c r="D26" s="4"/>
    </row>
    <row r="27" spans="1:4" x14ac:dyDescent="0.25">
      <c r="A27" s="3">
        <v>39813</v>
      </c>
      <c r="B27" s="4">
        <v>-2.79</v>
      </c>
      <c r="C27" s="4"/>
      <c r="D27" s="4"/>
    </row>
    <row r="28" spans="1:4" x14ac:dyDescent="0.25">
      <c r="A28" s="3">
        <v>39903</v>
      </c>
      <c r="B28" s="4">
        <v>-1.87</v>
      </c>
      <c r="C28" s="4"/>
      <c r="D28" s="4"/>
    </row>
    <row r="29" spans="1:4" x14ac:dyDescent="0.25">
      <c r="A29" s="3">
        <v>39994</v>
      </c>
      <c r="B29" s="4">
        <v>-5.13</v>
      </c>
      <c r="C29" s="4"/>
      <c r="D29" s="4"/>
    </row>
    <row r="30" spans="1:4" x14ac:dyDescent="0.25">
      <c r="A30" s="3">
        <v>40086</v>
      </c>
      <c r="B30" s="4">
        <v>-4.3499999999999996</v>
      </c>
      <c r="C30" s="4"/>
      <c r="D30" s="4"/>
    </row>
    <row r="31" spans="1:4" x14ac:dyDescent="0.25">
      <c r="A31" s="3">
        <v>40178</v>
      </c>
      <c r="B31" s="4">
        <v>-6.46</v>
      </c>
      <c r="C31" s="4"/>
      <c r="D31" s="4"/>
    </row>
    <row r="32" spans="1:4" x14ac:dyDescent="0.25">
      <c r="A32" s="3">
        <v>40268</v>
      </c>
      <c r="B32" s="4">
        <v>6.24</v>
      </c>
      <c r="C32" s="4"/>
      <c r="D32" s="4"/>
    </row>
    <row r="33" spans="1:4" x14ac:dyDescent="0.25">
      <c r="A33" s="3">
        <v>40359</v>
      </c>
      <c r="B33" s="4">
        <v>1.94</v>
      </c>
      <c r="C33" s="4"/>
      <c r="D33" s="4"/>
    </row>
    <row r="34" spans="1:4" x14ac:dyDescent="0.25">
      <c r="A34" s="3">
        <v>40451</v>
      </c>
      <c r="B34" s="4">
        <v>1.54</v>
      </c>
      <c r="C34" s="4"/>
      <c r="D34" s="4"/>
    </row>
    <row r="35" spans="1:4" x14ac:dyDescent="0.25">
      <c r="A35" s="3">
        <v>40543</v>
      </c>
      <c r="B35" s="4">
        <v>1.67</v>
      </c>
      <c r="C35" s="4"/>
      <c r="D35" s="4"/>
    </row>
    <row r="36" spans="1:4" x14ac:dyDescent="0.25">
      <c r="A36" s="3">
        <v>40633</v>
      </c>
      <c r="B36" s="4">
        <v>4.74</v>
      </c>
      <c r="C36" s="4"/>
      <c r="D36" s="4"/>
    </row>
    <row r="37" spans="1:4" x14ac:dyDescent="0.25">
      <c r="A37" s="3">
        <v>40724</v>
      </c>
      <c r="B37" s="4">
        <v>4.7300000000000004</v>
      </c>
      <c r="C37" s="4"/>
      <c r="D37" s="4"/>
    </row>
    <row r="38" spans="1:4" x14ac:dyDescent="0.25">
      <c r="A38" s="3">
        <v>40816</v>
      </c>
      <c r="B38" s="4">
        <v>3.05</v>
      </c>
      <c r="C38" s="4"/>
      <c r="D38" s="4"/>
    </row>
    <row r="39" spans="1:4" x14ac:dyDescent="0.25">
      <c r="A39" s="3">
        <v>40908</v>
      </c>
      <c r="B39" s="4">
        <v>1.32</v>
      </c>
      <c r="C39" s="4"/>
      <c r="D39" s="4"/>
    </row>
    <row r="40" spans="1:4" x14ac:dyDescent="0.25">
      <c r="A40" s="3">
        <v>40999</v>
      </c>
      <c r="B40" s="4">
        <v>6.7</v>
      </c>
      <c r="C40" s="4"/>
      <c r="D40" s="4"/>
    </row>
    <row r="41" spans="1:4" x14ac:dyDescent="0.25">
      <c r="A41" s="3">
        <v>41090</v>
      </c>
      <c r="B41" s="4">
        <v>3.04</v>
      </c>
      <c r="C41" s="4"/>
      <c r="D41" s="4"/>
    </row>
    <row r="42" spans="1:4" x14ac:dyDescent="0.25">
      <c r="A42" s="3">
        <v>41182</v>
      </c>
      <c r="B42" s="4">
        <v>3.03</v>
      </c>
      <c r="C42" s="4"/>
      <c r="D42" s="4"/>
    </row>
    <row r="43" spans="1:4" x14ac:dyDescent="0.25">
      <c r="A43" s="3">
        <v>41274</v>
      </c>
      <c r="B43" s="4">
        <v>2.7</v>
      </c>
      <c r="C43" s="4"/>
      <c r="D43" s="4"/>
    </row>
    <row r="44" spans="1:4" x14ac:dyDescent="0.25">
      <c r="A44" s="3">
        <v>41364</v>
      </c>
      <c r="B44" s="4">
        <v>7.3</v>
      </c>
      <c r="C44" s="4"/>
      <c r="D44" s="4"/>
    </row>
    <row r="45" spans="1:4" x14ac:dyDescent="0.25">
      <c r="A45" s="3">
        <v>41455</v>
      </c>
      <c r="B45" s="4">
        <v>7.57</v>
      </c>
      <c r="C45" s="4"/>
      <c r="D45" s="4"/>
    </row>
    <row r="46" spans="1:4" x14ac:dyDescent="0.25">
      <c r="A46" s="3">
        <v>41547</v>
      </c>
      <c r="B46" s="4">
        <v>6.5</v>
      </c>
      <c r="C46" s="4"/>
      <c r="D46" s="4"/>
    </row>
    <row r="47" spans="1:4" x14ac:dyDescent="0.25">
      <c r="A47" s="3">
        <v>41639</v>
      </c>
      <c r="B47" s="4">
        <v>5.77</v>
      </c>
      <c r="C47" s="4"/>
      <c r="D47" s="4"/>
    </row>
    <row r="48" spans="1:4" x14ac:dyDescent="0.25">
      <c r="A48" s="3">
        <v>41729</v>
      </c>
      <c r="B48" s="4">
        <v>9.7100000000000009</v>
      </c>
      <c r="C48" s="4"/>
      <c r="D48" s="4"/>
    </row>
    <row r="49" spans="1:4" x14ac:dyDescent="0.25">
      <c r="A49" s="3">
        <v>41820</v>
      </c>
      <c r="B49" s="4">
        <v>10.61</v>
      </c>
      <c r="C49" s="4"/>
      <c r="D49" s="4"/>
    </row>
    <row r="50" spans="1:4" x14ac:dyDescent="0.25">
      <c r="A50" s="3">
        <v>41912</v>
      </c>
      <c r="B50" s="4">
        <v>10.3</v>
      </c>
      <c r="C50" s="4"/>
      <c r="D50" s="4"/>
    </row>
    <row r="51" spans="1:4" x14ac:dyDescent="0.25">
      <c r="A51" s="3">
        <v>42004</v>
      </c>
      <c r="B51" s="4">
        <v>5.33</v>
      </c>
      <c r="C51" s="4"/>
      <c r="D51" s="4"/>
    </row>
    <row r="52" spans="1:4" x14ac:dyDescent="0.25">
      <c r="A52" s="3">
        <v>42094</v>
      </c>
      <c r="B52" s="4">
        <v>11.37</v>
      </c>
      <c r="C52" s="4"/>
      <c r="D52" s="4"/>
    </row>
    <row r="53" spans="1:4" x14ac:dyDescent="0.25">
      <c r="A53" s="3">
        <v>42185</v>
      </c>
      <c r="B53" s="4">
        <v>12.15</v>
      </c>
      <c r="C53" s="4"/>
      <c r="D53" s="4"/>
    </row>
    <row r="54" spans="1:4" x14ac:dyDescent="0.25">
      <c r="A54" s="3">
        <v>42277</v>
      </c>
      <c r="B54" s="4">
        <v>10.62</v>
      </c>
      <c r="C54" s="4"/>
      <c r="D54" s="4"/>
    </row>
    <row r="55" spans="1:4" x14ac:dyDescent="0.25">
      <c r="A55" s="3">
        <v>42369</v>
      </c>
      <c r="B55" s="4">
        <v>8.84</v>
      </c>
      <c r="C55" s="4"/>
      <c r="D55" s="4"/>
    </row>
    <row r="56" spans="1:4" x14ac:dyDescent="0.25">
      <c r="A56" s="3">
        <v>42460</v>
      </c>
      <c r="B56" s="4">
        <v>10.09</v>
      </c>
      <c r="C56" s="4"/>
      <c r="D56" s="4"/>
    </row>
    <row r="57" spans="1:4" x14ac:dyDescent="0.25">
      <c r="A57" s="3">
        <v>42551</v>
      </c>
      <c r="B57" s="4">
        <v>10.87</v>
      </c>
      <c r="C57" s="4"/>
      <c r="D57" s="4"/>
    </row>
    <row r="58" spans="1:4" x14ac:dyDescent="0.25">
      <c r="A58" s="3">
        <v>42643</v>
      </c>
      <c r="B58" s="4">
        <v>11.33</v>
      </c>
      <c r="C58" s="4"/>
      <c r="D58" s="4"/>
    </row>
    <row r="59" spans="1:4" x14ac:dyDescent="0.25">
      <c r="A59" s="3">
        <v>42735</v>
      </c>
      <c r="B59" s="4">
        <v>11.62</v>
      </c>
      <c r="C59" s="4"/>
      <c r="D59" s="4"/>
    </row>
    <row r="60" spans="1:4" x14ac:dyDescent="0.25">
      <c r="A60" s="3">
        <v>42825</v>
      </c>
      <c r="B60" s="4">
        <v>17.5562781835172</v>
      </c>
      <c r="C60" s="4"/>
      <c r="D60" s="4"/>
    </row>
    <row r="61" spans="1:4" x14ac:dyDescent="0.25">
      <c r="A61" s="3">
        <v>42916</v>
      </c>
      <c r="B61" s="4">
        <v>16.081412897845702</v>
      </c>
      <c r="C61" s="4"/>
      <c r="D61" s="4"/>
    </row>
    <row r="62" spans="1:4" x14ac:dyDescent="0.25">
      <c r="A62" s="3">
        <v>43008</v>
      </c>
      <c r="B62" s="4">
        <v>14.0378894381285</v>
      </c>
      <c r="C62" s="4"/>
      <c r="D62" s="4"/>
    </row>
    <row r="63" spans="1:4" x14ac:dyDescent="0.25">
      <c r="A63" s="3">
        <v>43100</v>
      </c>
      <c r="B63" s="4">
        <v>11.3134225210046</v>
      </c>
      <c r="C63" s="4"/>
      <c r="D63" s="4"/>
    </row>
    <row r="64" spans="1:4" x14ac:dyDescent="0.25">
      <c r="A64" s="3">
        <v>43190</v>
      </c>
      <c r="B64" s="4">
        <v>13.046967324090399</v>
      </c>
      <c r="C64" s="4"/>
      <c r="D64" s="4"/>
    </row>
    <row r="65" spans="1:4" x14ac:dyDescent="0.25">
      <c r="A65" s="3">
        <v>43281</v>
      </c>
      <c r="B65" s="4">
        <v>11.423253044052501</v>
      </c>
      <c r="C65" s="4"/>
      <c r="D65" s="4"/>
    </row>
    <row r="66" spans="1:4" x14ac:dyDescent="0.25">
      <c r="A66" s="3">
        <v>43373</v>
      </c>
      <c r="B66" s="4">
        <v>8.9199798766436498</v>
      </c>
      <c r="C66" s="4"/>
      <c r="D66" s="4"/>
    </row>
    <row r="67" spans="1:4" x14ac:dyDescent="0.25">
      <c r="A67" s="3">
        <v>43465</v>
      </c>
      <c r="B67" s="4">
        <v>8.7813635259477003</v>
      </c>
      <c r="C67" s="4"/>
      <c r="D67" s="4"/>
    </row>
    <row r="68" spans="1:4" x14ac:dyDescent="0.25">
      <c r="A68" s="3">
        <v>43555</v>
      </c>
      <c r="B68" s="4">
        <v>9.7855730042131892</v>
      </c>
      <c r="C68" s="4"/>
      <c r="D68" s="4"/>
    </row>
    <row r="69" spans="1:4" x14ac:dyDescent="0.25">
      <c r="A69" s="3">
        <v>43646</v>
      </c>
      <c r="B69" s="4">
        <v>10.3775557597352</v>
      </c>
      <c r="C69" s="4"/>
      <c r="D69" s="4"/>
    </row>
    <row r="70" spans="1:4" x14ac:dyDescent="0.25">
      <c r="A70" s="3">
        <v>43738</v>
      </c>
      <c r="B70" s="4">
        <v>10.3118772936787</v>
      </c>
      <c r="C70" s="4"/>
      <c r="D70" s="4"/>
    </row>
    <row r="71" spans="1:4" x14ac:dyDescent="0.25">
      <c r="A71" s="3">
        <v>43830</v>
      </c>
      <c r="B71" s="4">
        <v>7.4861220893364804</v>
      </c>
      <c r="C71" s="4"/>
      <c r="D71" s="4"/>
    </row>
    <row r="72" spans="1:4" x14ac:dyDescent="0.25">
      <c r="A72" s="3">
        <v>43921</v>
      </c>
      <c r="B72" s="4">
        <v>-0.76726399798969003</v>
      </c>
      <c r="C72" s="4"/>
      <c r="D72" s="4"/>
    </row>
    <row r="73" spans="1:4" x14ac:dyDescent="0.25">
      <c r="A73" s="3">
        <v>44012</v>
      </c>
      <c r="B73" s="4">
        <v>9.8524445013120001</v>
      </c>
      <c r="C73" s="4"/>
      <c r="D73" s="4"/>
    </row>
    <row r="74" spans="1:4" x14ac:dyDescent="0.25">
      <c r="A74" s="3">
        <v>44104</v>
      </c>
      <c r="B74" s="4">
        <v>8.7324264113485004</v>
      </c>
      <c r="C74" s="4"/>
      <c r="D74" s="4"/>
    </row>
    <row r="75" spans="1:4" x14ac:dyDescent="0.25">
      <c r="A75" s="3">
        <v>44196</v>
      </c>
      <c r="B75" s="4">
        <v>8.1635392406405298</v>
      </c>
      <c r="C75" s="4"/>
      <c r="D75" s="4"/>
    </row>
    <row r="76" spans="1:4" x14ac:dyDescent="0.25">
      <c r="A76" s="3">
        <v>44286</v>
      </c>
      <c r="B76" s="4">
        <v>11.0310704092776</v>
      </c>
      <c r="C76" s="4"/>
      <c r="D76" s="4"/>
    </row>
    <row r="77" spans="1:4" x14ac:dyDescent="0.25">
      <c r="A77" s="3">
        <v>44377</v>
      </c>
      <c r="B77" s="4">
        <v>10.0309433806062</v>
      </c>
      <c r="C77" s="4"/>
      <c r="D77" s="4"/>
    </row>
    <row r="78" spans="1:4" x14ac:dyDescent="0.25">
      <c r="A78" s="3">
        <v>44469</v>
      </c>
      <c r="B78" s="4">
        <v>10.0449524118374</v>
      </c>
      <c r="C78" s="4"/>
      <c r="D78" s="4"/>
    </row>
    <row r="79" spans="1:4" x14ac:dyDescent="0.25">
      <c r="A79" s="3">
        <v>44561</v>
      </c>
      <c r="B79" s="4">
        <v>10.8956530725461</v>
      </c>
      <c r="C79" s="4"/>
      <c r="D79" s="4"/>
    </row>
    <row r="80" spans="1:4" x14ac:dyDescent="0.25">
      <c r="A80" s="3">
        <v>44651</v>
      </c>
      <c r="B80" s="4">
        <v>9.4692034751336003</v>
      </c>
      <c r="C80" s="4"/>
      <c r="D80" s="4"/>
    </row>
    <row r="81" spans="1:4" x14ac:dyDescent="0.25">
      <c r="A81" s="3">
        <v>44742</v>
      </c>
      <c r="B81" s="4">
        <v>6.7755579172874407</v>
      </c>
      <c r="C81" s="4"/>
      <c r="D81" s="4"/>
    </row>
    <row r="82" spans="1:4" x14ac:dyDescent="0.25">
      <c r="A82" s="3">
        <v>44834</v>
      </c>
      <c r="B82" s="4">
        <v>-6.8746967128940097</v>
      </c>
      <c r="C82" s="4"/>
      <c r="D82" s="4"/>
    </row>
    <row r="83" spans="1:4" x14ac:dyDescent="0.25">
      <c r="A83" s="3">
        <v>44926</v>
      </c>
      <c r="B83" s="4">
        <v>14.029785013480101</v>
      </c>
      <c r="C83" s="4"/>
      <c r="D83" s="4"/>
    </row>
    <row r="84" spans="1:4" x14ac:dyDescent="0.25">
      <c r="A84" s="3">
        <v>45016</v>
      </c>
      <c r="B84" s="4">
        <v>16.0753871141515</v>
      </c>
      <c r="C84" s="4"/>
      <c r="D84" s="4"/>
    </row>
    <row r="85" spans="1:4" x14ac:dyDescent="0.25">
      <c r="A85" s="3">
        <v>45107</v>
      </c>
      <c r="B85" s="4">
        <v>14.657694937374599</v>
      </c>
      <c r="C85" s="4"/>
      <c r="D85" s="4"/>
    </row>
    <row r="86" spans="1:4" x14ac:dyDescent="0.25">
      <c r="A86" s="3">
        <v>45199</v>
      </c>
      <c r="B86" s="4">
        <v>16.380940494336798</v>
      </c>
      <c r="C86" s="4"/>
      <c r="D86" s="4"/>
    </row>
    <row r="87" spans="1:4" x14ac:dyDescent="0.25">
      <c r="A87" s="3">
        <v>45291</v>
      </c>
      <c r="B87" s="4">
        <v>15.291160241600199</v>
      </c>
      <c r="C87" s="4"/>
      <c r="D87" s="4"/>
    </row>
    <row r="88" spans="1:4" x14ac:dyDescent="0.25">
      <c r="A88" s="3">
        <v>45382</v>
      </c>
      <c r="B88" s="4">
        <v>16.590181561406599</v>
      </c>
      <c r="C88" s="4"/>
      <c r="D88" s="4"/>
    </row>
    <row r="89" spans="1:4" x14ac:dyDescent="0.25">
      <c r="A89" s="3">
        <v>45473</v>
      </c>
      <c r="B89" s="4">
        <v>15.827849031841701</v>
      </c>
      <c r="C89" s="4"/>
      <c r="D89" s="4"/>
    </row>
    <row r="90" spans="1:4" x14ac:dyDescent="0.25">
      <c r="A90" s="3">
        <v>45565</v>
      </c>
      <c r="B90" s="4">
        <v>15.995486142991599</v>
      </c>
      <c r="C90" s="4"/>
      <c r="D90" s="4"/>
    </row>
    <row r="91" spans="1:4" x14ac:dyDescent="0.25">
      <c r="A91" s="3">
        <v>45657</v>
      </c>
      <c r="B91" s="4">
        <v>14.4778212083386</v>
      </c>
      <c r="C91" s="4"/>
      <c r="D91" s="4"/>
    </row>
    <row r="93" spans="1:4" x14ac:dyDescent="0.25">
      <c r="A93" s="10"/>
    </row>
    <row r="94" spans="1:4" x14ac:dyDescent="0.25">
      <c r="A94" s="10"/>
    </row>
    <row r="95" spans="1:4" x14ac:dyDescent="0.25">
      <c r="A95" s="10"/>
    </row>
    <row r="96" spans="1:4" x14ac:dyDescent="0.25">
      <c r="A96" s="10"/>
    </row>
    <row r="97" spans="1:1" x14ac:dyDescent="0.25">
      <c r="A97" s="10"/>
    </row>
    <row r="98" spans="1:1" x14ac:dyDescent="0.25">
      <c r="A98" s="10"/>
    </row>
    <row r="99" spans="1:1" x14ac:dyDescent="0.25">
      <c r="A99" s="10"/>
    </row>
    <row r="100" spans="1:1" x14ac:dyDescent="0.25">
      <c r="A100" s="10"/>
    </row>
    <row r="101" spans="1:1" x14ac:dyDescent="0.25">
      <c r="A101" s="10"/>
    </row>
    <row r="102" spans="1:1" x14ac:dyDescent="0.25">
      <c r="A102" s="10"/>
    </row>
    <row r="103" spans="1:1" x14ac:dyDescent="0.25">
      <c r="A103" s="10"/>
    </row>
    <row r="104" spans="1:1" x14ac:dyDescent="0.25">
      <c r="A104" s="10"/>
    </row>
    <row r="105" spans="1:1" x14ac:dyDescent="0.25">
      <c r="A105" s="10"/>
    </row>
    <row r="106" spans="1:1" x14ac:dyDescent="0.25">
      <c r="A106" s="10"/>
    </row>
    <row r="107" spans="1:1" x14ac:dyDescent="0.25">
      <c r="A107" s="10"/>
    </row>
    <row r="108" spans="1:1" x14ac:dyDescent="0.25">
      <c r="A108" s="10"/>
    </row>
    <row r="109" spans="1:1" x14ac:dyDescent="0.25">
      <c r="A109" s="10"/>
    </row>
    <row r="110" spans="1:1" x14ac:dyDescent="0.25">
      <c r="A110" s="10"/>
    </row>
    <row r="111" spans="1:1" x14ac:dyDescent="0.25">
      <c r="A111" s="10"/>
    </row>
    <row r="112" spans="1:1" x14ac:dyDescent="0.25">
      <c r="A112" s="10"/>
    </row>
    <row r="113" spans="1:1" x14ac:dyDescent="0.25">
      <c r="A113" s="10"/>
    </row>
    <row r="114" spans="1:1" x14ac:dyDescent="0.25">
      <c r="A114" s="10"/>
    </row>
    <row r="115" spans="1:1" x14ac:dyDescent="0.25">
      <c r="A115" s="10"/>
    </row>
    <row r="116" spans="1:1" x14ac:dyDescent="0.25">
      <c r="A116" s="10"/>
    </row>
    <row r="117" spans="1:1" x14ac:dyDescent="0.25">
      <c r="A117" s="10"/>
    </row>
    <row r="118" spans="1:1" x14ac:dyDescent="0.25">
      <c r="A118" s="10"/>
    </row>
    <row r="119" spans="1:1" x14ac:dyDescent="0.25">
      <c r="A119" s="10"/>
    </row>
    <row r="120" spans="1:1" x14ac:dyDescent="0.25">
      <c r="A120" s="10"/>
    </row>
    <row r="121" spans="1:1" x14ac:dyDescent="0.25">
      <c r="A121" s="10"/>
    </row>
    <row r="122" spans="1:1" x14ac:dyDescent="0.25">
      <c r="A122" s="10"/>
    </row>
    <row r="123" spans="1:1" x14ac:dyDescent="0.25">
      <c r="A123" s="10"/>
    </row>
    <row r="124" spans="1:1" x14ac:dyDescent="0.25">
      <c r="A124" s="10"/>
    </row>
    <row r="125" spans="1:1" x14ac:dyDescent="0.25">
      <c r="A125" s="10"/>
    </row>
    <row r="126" spans="1:1" x14ac:dyDescent="0.25">
      <c r="A126" s="10"/>
    </row>
    <row r="127" spans="1:1" x14ac:dyDescent="0.25">
      <c r="A127" s="10"/>
    </row>
    <row r="128" spans="1:1" x14ac:dyDescent="0.25">
      <c r="A128" s="10"/>
    </row>
    <row r="129" spans="1:1" x14ac:dyDescent="0.25">
      <c r="A129" s="10"/>
    </row>
    <row r="130" spans="1:1" x14ac:dyDescent="0.25">
      <c r="A130" s="10"/>
    </row>
    <row r="131" spans="1:1" x14ac:dyDescent="0.25">
      <c r="A131" s="10"/>
    </row>
    <row r="132" spans="1:1" x14ac:dyDescent="0.25">
      <c r="A132" s="10"/>
    </row>
    <row r="133" spans="1:1" x14ac:dyDescent="0.25">
      <c r="A133" s="10"/>
    </row>
    <row r="134" spans="1:1" x14ac:dyDescent="0.25">
      <c r="A134" s="10"/>
    </row>
    <row r="135" spans="1:1" x14ac:dyDescent="0.25">
      <c r="A135" s="10"/>
    </row>
    <row r="136" spans="1:1" x14ac:dyDescent="0.25">
      <c r="A136" s="10"/>
    </row>
    <row r="137" spans="1:1" x14ac:dyDescent="0.25">
      <c r="A137" s="10"/>
    </row>
    <row r="138" spans="1:1" x14ac:dyDescent="0.25">
      <c r="A138" s="10"/>
    </row>
    <row r="139" spans="1:1" x14ac:dyDescent="0.25">
      <c r="A139" s="10"/>
    </row>
    <row r="140" spans="1:1" x14ac:dyDescent="0.25">
      <c r="A140" s="10"/>
    </row>
    <row r="141" spans="1:1" x14ac:dyDescent="0.25">
      <c r="A141" s="10"/>
    </row>
    <row r="142" spans="1:1" x14ac:dyDescent="0.25">
      <c r="A142" s="10"/>
    </row>
    <row r="143" spans="1:1" x14ac:dyDescent="0.25">
      <c r="A143" s="10"/>
    </row>
    <row r="144" spans="1:1" x14ac:dyDescent="0.25">
      <c r="A144" s="10"/>
    </row>
    <row r="145" spans="1:1" x14ac:dyDescent="0.25">
      <c r="A145" s="10"/>
    </row>
    <row r="146" spans="1:1" x14ac:dyDescent="0.25">
      <c r="A146" s="10"/>
    </row>
    <row r="147" spans="1:1" x14ac:dyDescent="0.25">
      <c r="A147" s="10"/>
    </row>
    <row r="148" spans="1:1" x14ac:dyDescent="0.25">
      <c r="A148" s="10"/>
    </row>
    <row r="149" spans="1:1" x14ac:dyDescent="0.25">
      <c r="A149" s="10"/>
    </row>
    <row r="150" spans="1:1" x14ac:dyDescent="0.25">
      <c r="A150" s="10"/>
    </row>
    <row r="151" spans="1:1" x14ac:dyDescent="0.25">
      <c r="A151" s="10"/>
    </row>
    <row r="152" spans="1:1" x14ac:dyDescent="0.25">
      <c r="A152" s="10"/>
    </row>
    <row r="153" spans="1:1" x14ac:dyDescent="0.25">
      <c r="A153" s="10"/>
    </row>
    <row r="154" spans="1:1" x14ac:dyDescent="0.25">
      <c r="A154" s="10"/>
    </row>
    <row r="155" spans="1:1" x14ac:dyDescent="0.25">
      <c r="A155" s="10"/>
    </row>
    <row r="156" spans="1:1" x14ac:dyDescent="0.25">
      <c r="A156" s="10"/>
    </row>
    <row r="157" spans="1:1" x14ac:dyDescent="0.25">
      <c r="A157" s="10"/>
    </row>
    <row r="158" spans="1:1" x14ac:dyDescent="0.25">
      <c r="A158" s="10"/>
    </row>
    <row r="159" spans="1:1" x14ac:dyDescent="0.25">
      <c r="A159" s="10"/>
    </row>
    <row r="160" spans="1:1" x14ac:dyDescent="0.25">
      <c r="A160" s="10"/>
    </row>
    <row r="161" spans="1:1" x14ac:dyDescent="0.25">
      <c r="A161" s="10"/>
    </row>
    <row r="162" spans="1:1" x14ac:dyDescent="0.25">
      <c r="A162" s="10"/>
    </row>
    <row r="163" spans="1:1" x14ac:dyDescent="0.25">
      <c r="A163" s="10"/>
    </row>
    <row r="164" spans="1:1" x14ac:dyDescent="0.25">
      <c r="A164" s="10"/>
    </row>
    <row r="165" spans="1:1" x14ac:dyDescent="0.25">
      <c r="A165" s="10"/>
    </row>
    <row r="166" spans="1:1" x14ac:dyDescent="0.25">
      <c r="A166" s="10"/>
    </row>
    <row r="167" spans="1:1" x14ac:dyDescent="0.25">
      <c r="A167" s="10"/>
    </row>
    <row r="168" spans="1:1" x14ac:dyDescent="0.25">
      <c r="A168" s="10"/>
    </row>
    <row r="169" spans="1:1" x14ac:dyDescent="0.25">
      <c r="A169" s="10"/>
    </row>
  </sheetData>
  <mergeCells count="3">
    <mergeCell ref="B2:D2"/>
    <mergeCell ref="A1:D1"/>
    <mergeCell ref="B3:D3"/>
  </mergeCells>
  <hyperlinks>
    <hyperlink ref="D4" location="Indhold!A1" display="Tilbage til Indhold" xr:uid="{00000000-0004-0000-1800-000000000000}"/>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dimension ref="A1:M223"/>
  <sheetViews>
    <sheetView zoomScaleNormal="100" workbookViewId="0">
      <selection sqref="A1:J1"/>
    </sheetView>
  </sheetViews>
  <sheetFormatPr defaultColWidth="9.140625" defaultRowHeight="13.5" x14ac:dyDescent="0.25"/>
  <cols>
    <col min="1" max="1" width="11" style="10" bestFit="1" customWidth="1"/>
    <col min="2" max="2" width="21.42578125" style="8" bestFit="1" customWidth="1"/>
    <col min="3" max="3" width="16.5703125" style="8" bestFit="1" customWidth="1"/>
    <col min="4" max="4" width="17.7109375" style="8" bestFit="1" customWidth="1"/>
    <col min="5" max="5" width="12.7109375" style="8" customWidth="1"/>
    <col min="6" max="6" width="11.7109375" style="8" customWidth="1"/>
    <col min="7" max="8" width="10.28515625" style="8" customWidth="1"/>
    <col min="9" max="9" width="17.28515625" style="8" customWidth="1"/>
    <col min="10" max="10" width="17.42578125" style="8" customWidth="1"/>
    <col min="11" max="11" width="22.42578125" style="8" customWidth="1"/>
    <col min="12" max="12" width="15.42578125" style="8" bestFit="1" customWidth="1"/>
    <col min="13" max="13" width="19.28515625" style="8" customWidth="1"/>
    <col min="14" max="16384" width="9.140625" style="8"/>
  </cols>
  <sheetData>
    <row r="1" spans="1:13" ht="26.25" customHeight="1" thickBot="1" x14ac:dyDescent="0.3">
      <c r="A1" s="125" t="s">
        <v>114</v>
      </c>
      <c r="B1" s="126"/>
      <c r="C1" s="126"/>
      <c r="D1" s="126"/>
      <c r="E1" s="126"/>
      <c r="F1" s="126"/>
      <c r="G1" s="126"/>
      <c r="H1" s="126"/>
      <c r="I1" s="126"/>
      <c r="J1" s="126"/>
      <c r="K1" s="19"/>
      <c r="L1" s="19"/>
      <c r="M1" s="19"/>
    </row>
    <row r="2" spans="1:13" ht="62.45" customHeight="1" x14ac:dyDescent="0.25">
      <c r="A2" s="11" t="s">
        <v>24</v>
      </c>
      <c r="B2" s="120" t="s">
        <v>148</v>
      </c>
      <c r="C2" s="120"/>
      <c r="D2" s="120"/>
      <c r="E2" s="120"/>
      <c r="F2" s="120"/>
      <c r="G2" s="120"/>
      <c r="H2" s="120"/>
      <c r="I2" s="120"/>
      <c r="J2" s="120"/>
      <c r="K2" s="14"/>
      <c r="L2" s="14"/>
      <c r="M2" s="14"/>
    </row>
    <row r="3" spans="1:13" ht="15" customHeight="1" x14ac:dyDescent="0.25">
      <c r="A3" s="12" t="s">
        <v>25</v>
      </c>
      <c r="B3" s="132" t="s">
        <v>67</v>
      </c>
      <c r="C3" s="132"/>
      <c r="D3" s="132"/>
      <c r="E3" s="132"/>
      <c r="F3" s="132"/>
      <c r="G3" s="132"/>
      <c r="H3" s="132"/>
      <c r="I3" s="132"/>
      <c r="J3" s="132"/>
    </row>
    <row r="4" spans="1:13" x14ac:dyDescent="0.25">
      <c r="A4" s="8"/>
      <c r="I4" s="16"/>
      <c r="J4" s="13" t="s">
        <v>35</v>
      </c>
      <c r="K4" s="16"/>
    </row>
    <row r="5" spans="1:13" x14ac:dyDescent="0.25">
      <c r="A5" s="8"/>
    </row>
    <row r="6" spans="1:13" x14ac:dyDescent="0.25">
      <c r="A6" s="6" t="s">
        <v>33</v>
      </c>
      <c r="B6" s="22" t="s">
        <v>141</v>
      </c>
      <c r="C6" s="22" t="s">
        <v>142</v>
      </c>
      <c r="D6" s="36" t="s">
        <v>143</v>
      </c>
    </row>
    <row r="7" spans="1:13" x14ac:dyDescent="0.25">
      <c r="A7" s="6">
        <v>26023</v>
      </c>
      <c r="B7" s="7">
        <v>2.3796590267132021E-2</v>
      </c>
      <c r="C7" s="7">
        <v>-1.0257479683231289E-2</v>
      </c>
      <c r="D7" s="32">
        <v>5.7850660217495332E-2</v>
      </c>
    </row>
    <row r="8" spans="1:13" x14ac:dyDescent="0.25">
      <c r="A8" s="6">
        <v>26114</v>
      </c>
      <c r="B8" s="7">
        <v>-1.9559811881110285E-2</v>
      </c>
      <c r="C8" s="7">
        <v>1.311902688988734E-2</v>
      </c>
      <c r="D8" s="32">
        <v>-5.2238650652107907E-2</v>
      </c>
    </row>
    <row r="9" spans="1:13" x14ac:dyDescent="0.25">
      <c r="A9" s="6">
        <v>26206</v>
      </c>
      <c r="B9" s="7">
        <v>7.7366349817163907E-2</v>
      </c>
      <c r="C9" s="7">
        <v>0.16660087631285167</v>
      </c>
      <c r="D9" s="32">
        <v>-1.1868176678523855E-2</v>
      </c>
    </row>
    <row r="10" spans="1:13" x14ac:dyDescent="0.25">
      <c r="A10" s="6">
        <v>26298</v>
      </c>
      <c r="B10" s="7">
        <v>0.19136717837437064</v>
      </c>
      <c r="C10" s="7">
        <v>0.36507939829606878</v>
      </c>
      <c r="D10" s="32">
        <v>1.7654958452672519E-2</v>
      </c>
    </row>
    <row r="11" spans="1:13" x14ac:dyDescent="0.25">
      <c r="A11" s="6">
        <v>26389</v>
      </c>
      <c r="B11" s="7">
        <v>0.36516742741360303</v>
      </c>
      <c r="C11" s="7">
        <v>0.63727819009709186</v>
      </c>
      <c r="D11" s="32">
        <v>9.305666473011423E-2</v>
      </c>
    </row>
    <row r="12" spans="1:13" x14ac:dyDescent="0.25">
      <c r="A12" s="6">
        <v>26480</v>
      </c>
      <c r="B12" s="7">
        <v>0.37704671688074598</v>
      </c>
      <c r="C12" s="7">
        <v>0.50792812920647268</v>
      </c>
      <c r="D12" s="32">
        <v>0.24616530455501934</v>
      </c>
    </row>
    <row r="13" spans="1:13" x14ac:dyDescent="0.25">
      <c r="A13" s="6">
        <v>26572</v>
      </c>
      <c r="B13" s="7">
        <v>0.57821511995957608</v>
      </c>
      <c r="C13" s="7">
        <v>0.61311747887373036</v>
      </c>
      <c r="D13" s="32">
        <v>0.54331276104542181</v>
      </c>
    </row>
    <row r="14" spans="1:13" x14ac:dyDescent="0.25">
      <c r="A14" s="6">
        <v>26664</v>
      </c>
      <c r="B14" s="7">
        <v>0.739514304961153</v>
      </c>
      <c r="C14" s="7">
        <v>0.71603675903757769</v>
      </c>
      <c r="D14" s="32">
        <v>0.76299185088472821</v>
      </c>
    </row>
    <row r="15" spans="1:13" x14ac:dyDescent="0.25">
      <c r="A15" s="6">
        <v>26754</v>
      </c>
      <c r="B15" s="7">
        <v>0.79028645532907182</v>
      </c>
      <c r="C15" s="7">
        <v>0.7525898117397708</v>
      </c>
      <c r="D15" s="32">
        <v>0.82798309891837285</v>
      </c>
    </row>
    <row r="16" spans="1:13" x14ac:dyDescent="0.25">
      <c r="A16" s="6">
        <v>26845</v>
      </c>
      <c r="B16" s="7">
        <v>1.0877046531496726</v>
      </c>
      <c r="C16" s="7">
        <v>1.0013994952583667</v>
      </c>
      <c r="D16" s="32">
        <v>1.1740098110409787</v>
      </c>
    </row>
    <row r="17" spans="1:4" x14ac:dyDescent="0.25">
      <c r="A17" s="6">
        <v>26937</v>
      </c>
      <c r="B17" s="7">
        <v>0.92276507922113149</v>
      </c>
      <c r="C17" s="7">
        <v>0.75219585261639632</v>
      </c>
      <c r="D17" s="32">
        <v>1.0933343058258667</v>
      </c>
    </row>
    <row r="18" spans="1:4" x14ac:dyDescent="0.25">
      <c r="A18" s="6">
        <v>27029</v>
      </c>
      <c r="B18" s="7">
        <v>0.95611273950181253</v>
      </c>
      <c r="C18" s="7">
        <v>0.57555162065729115</v>
      </c>
      <c r="D18" s="32">
        <v>1.3366738583463338</v>
      </c>
    </row>
    <row r="19" spans="1:4" x14ac:dyDescent="0.25">
      <c r="A19" s="6">
        <v>27119</v>
      </c>
      <c r="B19" s="7">
        <v>0.589734583896385</v>
      </c>
      <c r="C19" s="7">
        <v>4.3551200024708622E-2</v>
      </c>
      <c r="D19" s="32">
        <v>1.1359179677680613</v>
      </c>
    </row>
    <row r="20" spans="1:4" x14ac:dyDescent="0.25">
      <c r="A20" s="6">
        <v>27210</v>
      </c>
      <c r="B20" s="7">
        <v>0.46679768056428034</v>
      </c>
      <c r="C20" s="7">
        <v>-0.13592598056521391</v>
      </c>
      <c r="D20" s="32">
        <v>1.0695213416937746</v>
      </c>
    </row>
    <row r="21" spans="1:4" x14ac:dyDescent="0.25">
      <c r="A21" s="6">
        <v>27302</v>
      </c>
      <c r="B21" s="7">
        <v>0.33784324237522467</v>
      </c>
      <c r="C21" s="7">
        <v>-6.7188892725753235E-2</v>
      </c>
      <c r="D21" s="32">
        <v>0.74287537747620258</v>
      </c>
    </row>
    <row r="22" spans="1:4" x14ac:dyDescent="0.25">
      <c r="A22" s="6">
        <v>27394</v>
      </c>
      <c r="B22" s="7">
        <v>0.49992208369702062</v>
      </c>
      <c r="C22" s="7">
        <v>0.23319299519154579</v>
      </c>
      <c r="D22" s="32">
        <v>0.76665117220249546</v>
      </c>
    </row>
    <row r="23" spans="1:4" x14ac:dyDescent="0.25">
      <c r="A23" s="6">
        <v>27484</v>
      </c>
      <c r="B23" s="7">
        <v>0.4543368424645074</v>
      </c>
      <c r="C23" s="7">
        <v>0.30263766346713561</v>
      </c>
      <c r="D23" s="32">
        <v>0.60603602146187918</v>
      </c>
    </row>
    <row r="24" spans="1:4" x14ac:dyDescent="0.25">
      <c r="A24" s="6">
        <v>27575</v>
      </c>
      <c r="B24" s="7">
        <v>0.58633760908663946</v>
      </c>
      <c r="C24" s="7">
        <v>0.49547497554115316</v>
      </c>
      <c r="D24" s="32">
        <v>0.67720024263212564</v>
      </c>
    </row>
    <row r="25" spans="1:4" x14ac:dyDescent="0.25">
      <c r="A25" s="6">
        <v>27667</v>
      </c>
      <c r="B25" s="7">
        <v>0.62628721194783776</v>
      </c>
      <c r="C25" s="7">
        <v>0.3604823989108214</v>
      </c>
      <c r="D25" s="32">
        <v>0.89209202498485407</v>
      </c>
    </row>
    <row r="26" spans="1:4" x14ac:dyDescent="0.25">
      <c r="A26" s="6">
        <v>27759</v>
      </c>
      <c r="B26" s="7">
        <v>0.51175529669272923</v>
      </c>
      <c r="C26" s="7">
        <v>0.29406017111407301</v>
      </c>
      <c r="D26" s="32">
        <v>0.72945042227138546</v>
      </c>
    </row>
    <row r="27" spans="1:4" x14ac:dyDescent="0.25">
      <c r="A27" s="6">
        <v>27850</v>
      </c>
      <c r="B27" s="7">
        <v>0.47184352168373755</v>
      </c>
      <c r="C27" s="7">
        <v>0.22080368788607369</v>
      </c>
      <c r="D27" s="32">
        <v>0.72288335548140148</v>
      </c>
    </row>
    <row r="28" spans="1:4" x14ac:dyDescent="0.25">
      <c r="A28" s="6">
        <v>27941</v>
      </c>
      <c r="B28" s="7">
        <v>0.67571445871614733</v>
      </c>
      <c r="C28" s="7">
        <v>0.33838908374060744</v>
      </c>
      <c r="D28" s="32">
        <v>1.0130398336916873</v>
      </c>
    </row>
    <row r="29" spans="1:4" x14ac:dyDescent="0.25">
      <c r="A29" s="6">
        <v>28033</v>
      </c>
      <c r="B29" s="7">
        <v>0.58096578085707562</v>
      </c>
      <c r="C29" s="7">
        <v>0.31685223598489404</v>
      </c>
      <c r="D29" s="32">
        <v>0.84507932572925715</v>
      </c>
    </row>
    <row r="30" spans="1:4" x14ac:dyDescent="0.25">
      <c r="A30" s="6">
        <v>28125</v>
      </c>
      <c r="B30" s="7">
        <v>0.72213211420415369</v>
      </c>
      <c r="C30" s="7">
        <v>0.32929208663713222</v>
      </c>
      <c r="D30" s="32">
        <v>1.1149721417711751</v>
      </c>
    </row>
    <row r="31" spans="1:4" x14ac:dyDescent="0.25">
      <c r="A31" s="6">
        <v>28215</v>
      </c>
      <c r="B31" s="7">
        <v>0.71161145412396365</v>
      </c>
      <c r="C31" s="7">
        <v>0.51519728885741645</v>
      </c>
      <c r="D31" s="32">
        <v>0.90802561939051085</v>
      </c>
    </row>
    <row r="32" spans="1:4" x14ac:dyDescent="0.25">
      <c r="A32" s="6">
        <v>28306</v>
      </c>
      <c r="B32" s="7">
        <v>0.71289929622643056</v>
      </c>
      <c r="C32" s="7">
        <v>0.59065704594241897</v>
      </c>
      <c r="D32" s="32">
        <v>0.83514154651044215</v>
      </c>
    </row>
    <row r="33" spans="1:4" x14ac:dyDescent="0.25">
      <c r="A33" s="6">
        <v>28398</v>
      </c>
      <c r="B33" s="7">
        <v>0.78239905300337309</v>
      </c>
      <c r="C33" s="7">
        <v>0.76088816904846901</v>
      </c>
      <c r="D33" s="32">
        <v>0.80390993695827717</v>
      </c>
    </row>
    <row r="34" spans="1:4" x14ac:dyDescent="0.25">
      <c r="A34" s="6">
        <v>28490</v>
      </c>
      <c r="B34" s="7">
        <v>0.87662377389372881</v>
      </c>
      <c r="C34" s="7">
        <v>0.90003073699338199</v>
      </c>
      <c r="D34" s="32">
        <v>0.85321681079407552</v>
      </c>
    </row>
    <row r="35" spans="1:4" x14ac:dyDescent="0.25">
      <c r="A35" s="6">
        <v>28580</v>
      </c>
      <c r="B35" s="7">
        <v>0.92770557063323666</v>
      </c>
      <c r="C35" s="7">
        <v>1.0075270259538773</v>
      </c>
      <c r="D35" s="32">
        <v>0.847884115312596</v>
      </c>
    </row>
    <row r="36" spans="1:4" x14ac:dyDescent="0.25">
      <c r="A36" s="6">
        <v>28671</v>
      </c>
      <c r="B36" s="7">
        <v>0.99344109883979703</v>
      </c>
      <c r="C36" s="7">
        <v>1.0754326107284982</v>
      </c>
      <c r="D36" s="32">
        <v>0.91144958695109579</v>
      </c>
    </row>
    <row r="37" spans="1:4" x14ac:dyDescent="0.25">
      <c r="A37" s="6">
        <v>28763</v>
      </c>
      <c r="B37" s="7">
        <v>1.0794303960104901</v>
      </c>
      <c r="C37" s="7">
        <v>1.0443073529041913</v>
      </c>
      <c r="D37" s="32">
        <v>1.1145534391167891</v>
      </c>
    </row>
    <row r="38" spans="1:4" x14ac:dyDescent="0.25">
      <c r="A38" s="6">
        <v>28855</v>
      </c>
      <c r="B38" s="7">
        <v>1.1699208048309853</v>
      </c>
      <c r="C38" s="7">
        <v>1.1126140069084329</v>
      </c>
      <c r="D38" s="32">
        <v>1.2272276027535376</v>
      </c>
    </row>
    <row r="39" spans="1:4" x14ac:dyDescent="0.25">
      <c r="A39" s="6">
        <v>28945</v>
      </c>
      <c r="B39" s="7">
        <v>1.3741300948764257</v>
      </c>
      <c r="C39" s="7">
        <v>1.3278895850581951</v>
      </c>
      <c r="D39" s="32">
        <v>1.4203706046946563</v>
      </c>
    </row>
    <row r="40" spans="1:4" x14ac:dyDescent="0.25">
      <c r="A40" s="6">
        <v>29036</v>
      </c>
      <c r="B40" s="7">
        <v>1.3430983275905648</v>
      </c>
      <c r="C40" s="7">
        <v>1.2773669402084087</v>
      </c>
      <c r="D40" s="32">
        <v>1.4088297149727209</v>
      </c>
    </row>
    <row r="41" spans="1:4" x14ac:dyDescent="0.25">
      <c r="A41" s="6">
        <v>29128</v>
      </c>
      <c r="B41" s="7">
        <v>1.1183719643386585</v>
      </c>
      <c r="C41" s="7">
        <v>0.9714012620273671</v>
      </c>
      <c r="D41" s="32">
        <v>1.2653426666499501</v>
      </c>
    </row>
    <row r="42" spans="1:4" x14ac:dyDescent="0.25">
      <c r="A42" s="6">
        <v>29220</v>
      </c>
      <c r="B42" s="7">
        <v>0.99929666820538166</v>
      </c>
      <c r="C42" s="7">
        <v>0.68976012516524932</v>
      </c>
      <c r="D42" s="32">
        <v>1.3088332112455141</v>
      </c>
    </row>
    <row r="43" spans="1:4" x14ac:dyDescent="0.25">
      <c r="A43" s="6">
        <v>29311</v>
      </c>
      <c r="B43" s="7">
        <v>0.70945449954660023</v>
      </c>
      <c r="C43" s="7">
        <v>0.2031147697914944</v>
      </c>
      <c r="D43" s="32">
        <v>1.2157942293017061</v>
      </c>
    </row>
    <row r="44" spans="1:4" x14ac:dyDescent="0.25">
      <c r="A44" s="6">
        <v>29402</v>
      </c>
      <c r="B44" s="7">
        <v>0.80845136627064207</v>
      </c>
      <c r="C44" s="7">
        <v>0.32105911189626635</v>
      </c>
      <c r="D44" s="32">
        <v>1.2958436206450177</v>
      </c>
    </row>
    <row r="45" spans="1:4" x14ac:dyDescent="0.25">
      <c r="A45" s="6">
        <v>29494</v>
      </c>
      <c r="B45" s="7">
        <v>0.62424537122619106</v>
      </c>
      <c r="C45" s="7">
        <v>8.2716663700664952E-2</v>
      </c>
      <c r="D45" s="32">
        <v>1.1657740787517172</v>
      </c>
    </row>
    <row r="46" spans="1:4" x14ac:dyDescent="0.25">
      <c r="A46" s="6">
        <v>29586</v>
      </c>
      <c r="B46" s="7">
        <v>-0.62570333438037684</v>
      </c>
      <c r="C46" s="7">
        <v>-0.19919795106470697</v>
      </c>
      <c r="D46" s="32">
        <v>-1.0522087176960466</v>
      </c>
    </row>
    <row r="47" spans="1:4" x14ac:dyDescent="0.25">
      <c r="A47" s="6">
        <v>29676</v>
      </c>
      <c r="B47" s="7">
        <v>-0.97720463654759038</v>
      </c>
      <c r="C47" s="7">
        <v>-0.85234161573681688</v>
      </c>
      <c r="D47" s="32">
        <v>-1.1020676573583639</v>
      </c>
    </row>
    <row r="48" spans="1:4" x14ac:dyDescent="0.25">
      <c r="A48" s="6">
        <v>29767</v>
      </c>
      <c r="B48" s="7">
        <v>-1.2852327452843384</v>
      </c>
      <c r="C48" s="7">
        <v>-1.2608605681934344</v>
      </c>
      <c r="D48" s="32">
        <v>-1.3096049223752424</v>
      </c>
    </row>
    <row r="49" spans="1:4" x14ac:dyDescent="0.25">
      <c r="A49" s="6">
        <v>29859</v>
      </c>
      <c r="B49" s="7">
        <v>-1.408524004234895</v>
      </c>
      <c r="C49" s="7">
        <v>-1.33504154881034</v>
      </c>
      <c r="D49" s="32">
        <v>-1.4820064596594502</v>
      </c>
    </row>
    <row r="50" spans="1:4" x14ac:dyDescent="0.25">
      <c r="A50" s="6">
        <v>29951</v>
      </c>
      <c r="B50" s="7">
        <v>-1.5788473780948111</v>
      </c>
      <c r="C50" s="7">
        <v>-1.6059220484243959</v>
      </c>
      <c r="D50" s="32">
        <v>-1.5517727077652264</v>
      </c>
    </row>
    <row r="51" spans="1:4" x14ac:dyDescent="0.25">
      <c r="A51" s="6">
        <v>30041</v>
      </c>
      <c r="B51" s="7">
        <v>-1.7392731970155588</v>
      </c>
      <c r="C51" s="7">
        <v>-1.8087773755601173</v>
      </c>
      <c r="D51" s="32">
        <v>-1.6697690184710001</v>
      </c>
    </row>
    <row r="52" spans="1:4" x14ac:dyDescent="0.25">
      <c r="A52" s="6">
        <v>30132</v>
      </c>
      <c r="B52" s="7">
        <v>-2.0058180347291108</v>
      </c>
      <c r="C52" s="7">
        <v>-2.0952464148468519</v>
      </c>
      <c r="D52" s="32">
        <v>-1.9163896546113697</v>
      </c>
    </row>
    <row r="53" spans="1:4" x14ac:dyDescent="0.25">
      <c r="A53" s="6">
        <v>30224</v>
      </c>
      <c r="B53" s="7">
        <v>-2.0187936308278323</v>
      </c>
      <c r="C53" s="7">
        <v>-2.011738565475282</v>
      </c>
      <c r="D53" s="32">
        <v>-2.0258486961803821</v>
      </c>
    </row>
    <row r="54" spans="1:4" x14ac:dyDescent="0.25">
      <c r="A54" s="6">
        <v>30316</v>
      </c>
      <c r="B54" s="7">
        <v>-1.852812736668171</v>
      </c>
      <c r="C54" s="7">
        <v>-1.5855489976654673</v>
      </c>
      <c r="D54" s="32">
        <v>-2.1200764756708748</v>
      </c>
    </row>
    <row r="55" spans="1:4" x14ac:dyDescent="0.25">
      <c r="A55" s="6">
        <v>30406</v>
      </c>
      <c r="B55" s="7">
        <v>-1.3185367238135168</v>
      </c>
      <c r="C55" s="7">
        <v>-0.74957995974924385</v>
      </c>
      <c r="D55" s="32">
        <v>-1.8874934878777898</v>
      </c>
    </row>
    <row r="56" spans="1:4" x14ac:dyDescent="0.25">
      <c r="A56" s="6">
        <v>30497</v>
      </c>
      <c r="B56" s="7">
        <v>-1.3507309471626883</v>
      </c>
      <c r="C56" s="7">
        <v>-0.69360300417507048</v>
      </c>
      <c r="D56" s="32">
        <v>-2.0078588901503061</v>
      </c>
    </row>
    <row r="57" spans="1:4" x14ac:dyDescent="0.25">
      <c r="A57" s="6">
        <v>30589</v>
      </c>
      <c r="B57" s="7">
        <v>-1.2201191049075109</v>
      </c>
      <c r="C57" s="7">
        <v>-0.56186501022944346</v>
      </c>
      <c r="D57" s="32">
        <v>-1.8783731995855784</v>
      </c>
    </row>
    <row r="58" spans="1:4" x14ac:dyDescent="0.25">
      <c r="A58" s="6">
        <v>30681</v>
      </c>
      <c r="B58" s="7">
        <v>-1.04528404986917</v>
      </c>
      <c r="C58" s="7">
        <v>-0.34576094916808936</v>
      </c>
      <c r="D58" s="32">
        <v>-1.7448071505702505</v>
      </c>
    </row>
    <row r="59" spans="1:4" x14ac:dyDescent="0.25">
      <c r="A59" s="6">
        <v>30772</v>
      </c>
      <c r="B59" s="7">
        <v>-0.80988430242457421</v>
      </c>
      <c r="C59" s="7">
        <v>-0.25458034469989282</v>
      </c>
      <c r="D59" s="32">
        <v>-1.3651882601492555</v>
      </c>
    </row>
    <row r="60" spans="1:4" x14ac:dyDescent="0.25">
      <c r="A60" s="6">
        <v>30863</v>
      </c>
      <c r="B60" s="7">
        <v>-0.81865400668838073</v>
      </c>
      <c r="C60" s="7">
        <v>-0.23319808388561328</v>
      </c>
      <c r="D60" s="32">
        <v>-1.4041099294911481</v>
      </c>
    </row>
    <row r="61" spans="1:4" x14ac:dyDescent="0.25">
      <c r="A61" s="6">
        <v>30955</v>
      </c>
      <c r="B61" s="7">
        <v>-0.5566523009948765</v>
      </c>
      <c r="C61" s="7">
        <v>8.4516138504356367E-2</v>
      </c>
      <c r="D61" s="32">
        <v>-1.1978207404941095</v>
      </c>
    </row>
    <row r="62" spans="1:4" x14ac:dyDescent="0.25">
      <c r="A62" s="6">
        <v>31047</v>
      </c>
      <c r="B62" s="7">
        <v>-0.42544143936577211</v>
      </c>
      <c r="C62" s="7">
        <v>0.25181229134842986</v>
      </c>
      <c r="D62" s="32">
        <v>-1.1026951700799741</v>
      </c>
    </row>
    <row r="63" spans="1:4" x14ac:dyDescent="0.25">
      <c r="A63" s="6">
        <v>31137</v>
      </c>
      <c r="B63" s="7">
        <v>-8.9164603713356549E-2</v>
      </c>
      <c r="C63" s="7">
        <v>0.55496033147736068</v>
      </c>
      <c r="D63" s="32">
        <v>-0.73328953890407378</v>
      </c>
    </row>
    <row r="64" spans="1:4" x14ac:dyDescent="0.25">
      <c r="A64" s="6">
        <v>31228</v>
      </c>
      <c r="B64" s="7">
        <v>6.4129155028338103E-2</v>
      </c>
      <c r="C64" s="7">
        <v>0.93626602528688518</v>
      </c>
      <c r="D64" s="32">
        <v>-0.80800771523020898</v>
      </c>
    </row>
    <row r="65" spans="1:4" x14ac:dyDescent="0.25">
      <c r="A65" s="6">
        <v>31320</v>
      </c>
      <c r="B65" s="7">
        <v>0.70025755306415016</v>
      </c>
      <c r="C65" s="7">
        <v>1.1922188825060447</v>
      </c>
      <c r="D65" s="32">
        <v>0.20829622362225572</v>
      </c>
    </row>
    <row r="66" spans="1:4" x14ac:dyDescent="0.25">
      <c r="A66" s="6">
        <v>31412</v>
      </c>
      <c r="B66" s="7">
        <v>1.0391245667933053</v>
      </c>
      <c r="C66" s="7">
        <v>1.567502714957812</v>
      </c>
      <c r="D66" s="32">
        <v>0.51074641862879844</v>
      </c>
    </row>
    <row r="67" spans="1:4" x14ac:dyDescent="0.25">
      <c r="A67" s="6">
        <v>31502</v>
      </c>
      <c r="B67" s="7">
        <v>1.2228091135832106</v>
      </c>
      <c r="C67" s="7">
        <v>1.4957221761627788</v>
      </c>
      <c r="D67" s="32">
        <v>0.94989605100364249</v>
      </c>
    </row>
    <row r="68" spans="1:4" x14ac:dyDescent="0.25">
      <c r="A68" s="6">
        <v>31593</v>
      </c>
      <c r="B68" s="7">
        <v>1.2188176770168382</v>
      </c>
      <c r="C68" s="7">
        <v>1.26053494665364</v>
      </c>
      <c r="D68" s="32">
        <v>1.1771004073800362</v>
      </c>
    </row>
    <row r="69" spans="1:4" x14ac:dyDescent="0.25">
      <c r="A69" s="6">
        <v>31685</v>
      </c>
      <c r="B69" s="7">
        <v>1.4479485028036212</v>
      </c>
      <c r="C69" s="7">
        <v>1.3608725389213232</v>
      </c>
      <c r="D69" s="32">
        <v>1.5350244666859194</v>
      </c>
    </row>
    <row r="70" spans="1:4" x14ac:dyDescent="0.25">
      <c r="A70" s="6">
        <v>31777</v>
      </c>
      <c r="B70" s="7">
        <v>0.94628844534308998</v>
      </c>
      <c r="C70" s="7">
        <v>0.64988911189904863</v>
      </c>
      <c r="D70" s="32">
        <v>1.2426877787871313</v>
      </c>
    </row>
    <row r="71" spans="1:4" x14ac:dyDescent="0.25">
      <c r="A71" s="6">
        <v>31867</v>
      </c>
      <c r="B71" s="7">
        <v>0.83385188457665749</v>
      </c>
      <c r="C71" s="7">
        <v>0.4426984955392177</v>
      </c>
      <c r="D71" s="32">
        <v>1.2250052736140973</v>
      </c>
    </row>
    <row r="72" spans="1:4" x14ac:dyDescent="0.25">
      <c r="A72" s="6">
        <v>31958</v>
      </c>
      <c r="B72" s="7">
        <v>0.78245530695418464</v>
      </c>
      <c r="C72" s="7">
        <v>0.31883330416940397</v>
      </c>
      <c r="D72" s="32">
        <v>1.2460773097389652</v>
      </c>
    </row>
    <row r="73" spans="1:4" x14ac:dyDescent="0.25">
      <c r="A73" s="6">
        <v>32050</v>
      </c>
      <c r="B73" s="7">
        <v>0.71574545505833953</v>
      </c>
      <c r="C73" s="7">
        <v>7.6291702895109004E-2</v>
      </c>
      <c r="D73" s="32">
        <v>1.3551992072215699</v>
      </c>
    </row>
    <row r="74" spans="1:4" x14ac:dyDescent="0.25">
      <c r="A74" s="6">
        <v>32142</v>
      </c>
      <c r="B74" s="7">
        <v>0.78825427389197122</v>
      </c>
      <c r="C74" s="7">
        <v>0.210189007999044</v>
      </c>
      <c r="D74" s="32">
        <v>1.3663195397848984</v>
      </c>
    </row>
    <row r="75" spans="1:4" x14ac:dyDescent="0.25">
      <c r="A75" s="6">
        <v>32233</v>
      </c>
      <c r="B75" s="7">
        <v>0.65222072318077129</v>
      </c>
      <c r="C75" s="7">
        <v>3.7763828592311692E-2</v>
      </c>
      <c r="D75" s="32">
        <v>1.2666776177692309</v>
      </c>
    </row>
    <row r="76" spans="1:4" x14ac:dyDescent="0.25">
      <c r="A76" s="6">
        <v>32324</v>
      </c>
      <c r="B76" s="7">
        <v>0.58225327970674634</v>
      </c>
      <c r="C76" s="7">
        <v>5.4758941761058458E-2</v>
      </c>
      <c r="D76" s="32">
        <v>1.1097476176524341</v>
      </c>
    </row>
    <row r="77" spans="1:4" x14ac:dyDescent="0.25">
      <c r="A77" s="6">
        <v>32416</v>
      </c>
      <c r="B77" s="7">
        <v>0.63980805730851642</v>
      </c>
      <c r="C77" s="7">
        <v>3.2444962943183837E-2</v>
      </c>
      <c r="D77" s="32">
        <v>1.2471711516738491</v>
      </c>
    </row>
    <row r="78" spans="1:4" x14ac:dyDescent="0.25">
      <c r="A78" s="6">
        <v>32508</v>
      </c>
      <c r="B78" s="7">
        <v>0.45812012543517977</v>
      </c>
      <c r="C78" s="7">
        <v>-0.11942994670041027</v>
      </c>
      <c r="D78" s="32">
        <v>1.0356701975707698</v>
      </c>
    </row>
    <row r="79" spans="1:4" x14ac:dyDescent="0.25">
      <c r="A79" s="6">
        <v>32598</v>
      </c>
      <c r="B79" s="7">
        <v>0.27093900752912714</v>
      </c>
      <c r="C79" s="7">
        <v>-0.31172565854090151</v>
      </c>
      <c r="D79" s="32">
        <v>0.85360367359915579</v>
      </c>
    </row>
    <row r="80" spans="1:4" x14ac:dyDescent="0.25">
      <c r="A80" s="6">
        <v>32689</v>
      </c>
      <c r="B80" s="7">
        <v>1.8697056715604732E-3</v>
      </c>
      <c r="C80" s="7">
        <v>-0.57916968911934585</v>
      </c>
      <c r="D80" s="32">
        <v>0.5829091004624668</v>
      </c>
    </row>
    <row r="81" spans="1:4" x14ac:dyDescent="0.25">
      <c r="A81" s="6">
        <v>32781</v>
      </c>
      <c r="B81" s="7">
        <v>-1.3776327554052559E-2</v>
      </c>
      <c r="C81" s="7">
        <v>-0.77125157894972585</v>
      </c>
      <c r="D81" s="32">
        <v>0.74369892384162073</v>
      </c>
    </row>
    <row r="82" spans="1:4" x14ac:dyDescent="0.25">
      <c r="A82" s="6">
        <v>32873</v>
      </c>
      <c r="B82" s="7">
        <v>-0.24081131676401946</v>
      </c>
      <c r="C82" s="7">
        <v>-1.1889230885973729</v>
      </c>
      <c r="D82" s="32">
        <v>0.70730045506933403</v>
      </c>
    </row>
    <row r="83" spans="1:4" x14ac:dyDescent="0.25">
      <c r="A83" s="6">
        <v>32963</v>
      </c>
      <c r="B83" s="7">
        <v>-0.26544027969530476</v>
      </c>
      <c r="C83" s="7">
        <v>-1.1986910292803408</v>
      </c>
      <c r="D83" s="32">
        <v>0.66781046988973125</v>
      </c>
    </row>
    <row r="84" spans="1:4" x14ac:dyDescent="0.25">
      <c r="A84" s="6">
        <v>33054</v>
      </c>
      <c r="B84" s="7">
        <v>-0.50983210274238411</v>
      </c>
      <c r="C84" s="7">
        <v>-1.4611550717369091</v>
      </c>
      <c r="D84" s="32">
        <v>0.44149086625214079</v>
      </c>
    </row>
    <row r="85" spans="1:4" x14ac:dyDescent="0.25">
      <c r="A85" s="6">
        <v>33146</v>
      </c>
      <c r="B85" s="7">
        <v>-0.57201436024932173</v>
      </c>
      <c r="C85" s="7">
        <v>-1.5879062367354544</v>
      </c>
      <c r="D85" s="32">
        <v>0.44387751623681093</v>
      </c>
    </row>
    <row r="86" spans="1:4" x14ac:dyDescent="0.25">
      <c r="A86" s="6">
        <v>33238</v>
      </c>
      <c r="B86" s="7">
        <v>-0.62861158186928701</v>
      </c>
      <c r="C86" s="7">
        <v>-1.5943706247260314</v>
      </c>
      <c r="D86" s="32">
        <v>0.33714746098745735</v>
      </c>
    </row>
    <row r="87" spans="1:4" x14ac:dyDescent="0.25">
      <c r="A87" s="6">
        <v>33328</v>
      </c>
      <c r="B87" s="7">
        <v>-0.54677182773040545</v>
      </c>
      <c r="C87" s="7">
        <v>-1.5439147849991306</v>
      </c>
      <c r="D87" s="32">
        <v>0.4503711295383197</v>
      </c>
    </row>
    <row r="88" spans="1:4" x14ac:dyDescent="0.25">
      <c r="A88" s="6">
        <v>33419</v>
      </c>
      <c r="B88" s="7">
        <v>-0.68234960681558932</v>
      </c>
      <c r="C88" s="7">
        <v>-1.5536234282152497</v>
      </c>
      <c r="D88" s="32">
        <v>0.18892421458407102</v>
      </c>
    </row>
    <row r="89" spans="1:4" x14ac:dyDescent="0.25">
      <c r="A89" s="6">
        <v>33511</v>
      </c>
      <c r="B89" s="7">
        <v>-0.60100314939589794</v>
      </c>
      <c r="C89" s="7">
        <v>-1.5173715927556202</v>
      </c>
      <c r="D89" s="32">
        <v>0.31536529396382423</v>
      </c>
    </row>
    <row r="90" spans="1:4" x14ac:dyDescent="0.25">
      <c r="A90" s="6">
        <v>33603</v>
      </c>
      <c r="B90" s="7">
        <v>-0.88322372785141123</v>
      </c>
      <c r="C90" s="7">
        <v>-1.7355042454637242</v>
      </c>
      <c r="D90" s="32">
        <v>-3.0943210239098386E-2</v>
      </c>
    </row>
    <row r="91" spans="1:4" x14ac:dyDescent="0.25">
      <c r="A91" s="6">
        <v>33694</v>
      </c>
      <c r="B91" s="7">
        <v>-1.0862683822969645</v>
      </c>
      <c r="C91" s="7">
        <v>-1.8544349596334113</v>
      </c>
      <c r="D91" s="32">
        <v>-0.31810180496051782</v>
      </c>
    </row>
    <row r="92" spans="1:4" x14ac:dyDescent="0.25">
      <c r="A92" s="6">
        <v>33785</v>
      </c>
      <c r="B92" s="7">
        <v>-1.1592261919431162</v>
      </c>
      <c r="C92" s="7">
        <v>-1.9246239034545147</v>
      </c>
      <c r="D92" s="32">
        <v>-0.39382848043171742</v>
      </c>
    </row>
    <row r="93" spans="1:4" x14ac:dyDescent="0.25">
      <c r="A93" s="6">
        <v>33877</v>
      </c>
      <c r="B93" s="7">
        <v>-1.4785809123020963</v>
      </c>
      <c r="C93" s="7">
        <v>-2.2665823137597321</v>
      </c>
      <c r="D93" s="32">
        <v>-0.69057951084446056</v>
      </c>
    </row>
    <row r="94" spans="1:4" x14ac:dyDescent="0.25">
      <c r="A94" s="6">
        <v>33969</v>
      </c>
      <c r="B94" s="7">
        <v>-1.6588030385230124</v>
      </c>
      <c r="C94" s="7">
        <v>-2.3957157285959014</v>
      </c>
      <c r="D94" s="32">
        <v>-0.92189034845012319</v>
      </c>
    </row>
    <row r="95" spans="1:4" x14ac:dyDescent="0.25">
      <c r="A95" s="6">
        <v>34059</v>
      </c>
      <c r="B95" s="7">
        <v>-1.7669305741173866</v>
      </c>
      <c r="C95" s="7">
        <v>-2.4864736361835229</v>
      </c>
      <c r="D95" s="32">
        <v>-1.0473875120512504</v>
      </c>
    </row>
    <row r="96" spans="1:4" x14ac:dyDescent="0.25">
      <c r="A96" s="6">
        <v>34150</v>
      </c>
      <c r="B96" s="7">
        <v>-1.7037135943958595</v>
      </c>
      <c r="C96" s="7">
        <v>-2.1698065133884716</v>
      </c>
      <c r="D96" s="32">
        <v>-1.2376206754032473</v>
      </c>
    </row>
    <row r="97" spans="1:4" x14ac:dyDescent="0.25">
      <c r="A97" s="6">
        <v>34242</v>
      </c>
      <c r="B97" s="7">
        <v>-1.53342408690248</v>
      </c>
      <c r="C97" s="7">
        <v>-1.7920437818371633</v>
      </c>
      <c r="D97" s="32">
        <v>-1.2748043919677965</v>
      </c>
    </row>
    <row r="98" spans="1:4" x14ac:dyDescent="0.25">
      <c r="A98" s="6">
        <v>34334</v>
      </c>
      <c r="B98" s="7">
        <v>-1.3397929339571015</v>
      </c>
      <c r="C98" s="7">
        <v>-1.4448366042588892</v>
      </c>
      <c r="D98" s="32">
        <v>-1.2347492636553137</v>
      </c>
    </row>
    <row r="99" spans="1:4" x14ac:dyDescent="0.25">
      <c r="A99" s="6">
        <v>34424</v>
      </c>
      <c r="B99" s="7">
        <v>-1.4582324664649144</v>
      </c>
      <c r="C99" s="7">
        <v>-1.530265459302846</v>
      </c>
      <c r="D99" s="32">
        <v>-1.3861994736269831</v>
      </c>
    </row>
    <row r="100" spans="1:4" x14ac:dyDescent="0.25">
      <c r="A100" s="6">
        <v>34515</v>
      </c>
      <c r="B100" s="7">
        <v>-1.6110631872298287</v>
      </c>
      <c r="C100" s="7">
        <v>-1.618016226249076</v>
      </c>
      <c r="D100" s="32">
        <v>-1.6041101482105815</v>
      </c>
    </row>
    <row r="101" spans="1:4" x14ac:dyDescent="0.25">
      <c r="A101" s="6">
        <v>34607</v>
      </c>
      <c r="B101" s="7">
        <v>-1.7286350013828224</v>
      </c>
      <c r="C101" s="7">
        <v>-1.663025170208986</v>
      </c>
      <c r="D101" s="32">
        <v>-1.7942448325566591</v>
      </c>
    </row>
    <row r="102" spans="1:4" x14ac:dyDescent="0.25">
      <c r="A102" s="6">
        <v>34699</v>
      </c>
      <c r="B102" s="7">
        <v>-1.6834353709941379</v>
      </c>
      <c r="C102" s="7">
        <v>-1.5418015971387451</v>
      </c>
      <c r="D102" s="32">
        <v>-1.8250691448495304</v>
      </c>
    </row>
    <row r="103" spans="1:4" x14ac:dyDescent="0.25">
      <c r="A103" s="6">
        <v>34789</v>
      </c>
      <c r="B103" s="7">
        <v>-1.5813127364979243</v>
      </c>
      <c r="C103" s="7">
        <v>-1.3161334143788961</v>
      </c>
      <c r="D103" s="32">
        <v>-1.8464920586169524</v>
      </c>
    </row>
    <row r="104" spans="1:4" x14ac:dyDescent="0.25">
      <c r="A104" s="6">
        <v>34880</v>
      </c>
      <c r="B104" s="7">
        <v>-1.4648680026279424</v>
      </c>
      <c r="C104" s="7">
        <v>-1.1171395415841519</v>
      </c>
      <c r="D104" s="32">
        <v>-1.8125964636717329</v>
      </c>
    </row>
    <row r="105" spans="1:4" x14ac:dyDescent="0.25">
      <c r="A105" s="6">
        <v>34972</v>
      </c>
      <c r="B105" s="7">
        <v>-1.3802560644802051</v>
      </c>
      <c r="C105" s="7">
        <v>-1.0406956246490775</v>
      </c>
      <c r="D105" s="32">
        <v>-1.7198165043113327</v>
      </c>
    </row>
    <row r="106" spans="1:4" x14ac:dyDescent="0.25">
      <c r="A106" s="6">
        <v>35064</v>
      </c>
      <c r="B106" s="7">
        <v>-1.3319668527569819</v>
      </c>
      <c r="C106" s="7">
        <v>-1.0093885167800758</v>
      </c>
      <c r="D106" s="32">
        <v>-1.654545188733888</v>
      </c>
    </row>
    <row r="107" spans="1:4" x14ac:dyDescent="0.25">
      <c r="A107" s="6">
        <v>35155</v>
      </c>
      <c r="B107" s="7">
        <v>-1.2385471602523574</v>
      </c>
      <c r="C107" s="7">
        <v>-0.88564333302301212</v>
      </c>
      <c r="D107" s="32">
        <v>-1.5914509874817027</v>
      </c>
    </row>
    <row r="108" spans="1:4" x14ac:dyDescent="0.25">
      <c r="A108" s="6">
        <v>35246</v>
      </c>
      <c r="B108" s="7">
        <v>-1.1828045276728492</v>
      </c>
      <c r="C108" s="7">
        <v>-0.76123461065132758</v>
      </c>
      <c r="D108" s="32">
        <v>-1.6043744446943708</v>
      </c>
    </row>
    <row r="109" spans="1:4" x14ac:dyDescent="0.25">
      <c r="A109" s="6">
        <v>35338</v>
      </c>
      <c r="B109" s="7">
        <v>-1.0648955792926076</v>
      </c>
      <c r="C109" s="7">
        <v>-0.51230852728061871</v>
      </c>
      <c r="D109" s="32">
        <v>-1.6174826313045967</v>
      </c>
    </row>
    <row r="110" spans="1:4" x14ac:dyDescent="0.25">
      <c r="A110" s="6">
        <v>35430</v>
      </c>
      <c r="B110" s="7">
        <v>-0.93169254061365225</v>
      </c>
      <c r="C110" s="7">
        <v>-0.36276568546216437</v>
      </c>
      <c r="D110" s="32">
        <v>-1.5006193957651401</v>
      </c>
    </row>
    <row r="111" spans="1:4" x14ac:dyDescent="0.25">
      <c r="A111" s="6">
        <v>35520</v>
      </c>
      <c r="B111" s="7">
        <v>-0.81049649118577138</v>
      </c>
      <c r="C111" s="7">
        <v>-0.25551130524672611</v>
      </c>
      <c r="D111" s="32">
        <v>-1.3654816771248166</v>
      </c>
    </row>
    <row r="112" spans="1:4" x14ac:dyDescent="0.25">
      <c r="A112" s="6">
        <v>35611</v>
      </c>
      <c r="B112" s="7">
        <v>-0.68413767896346767</v>
      </c>
      <c r="C112" s="7">
        <v>-0.13623140035986714</v>
      </c>
      <c r="D112" s="32">
        <v>-1.2320439575670683</v>
      </c>
    </row>
    <row r="113" spans="1:4" x14ac:dyDescent="0.25">
      <c r="A113" s="6">
        <v>35703</v>
      </c>
      <c r="B113" s="7">
        <v>-0.75650449933254782</v>
      </c>
      <c r="C113" s="7">
        <v>-0.22182639143788188</v>
      </c>
      <c r="D113" s="32">
        <v>-1.2911826072272137</v>
      </c>
    </row>
    <row r="114" spans="1:4" x14ac:dyDescent="0.25">
      <c r="A114" s="6">
        <v>35795</v>
      </c>
      <c r="B114" s="7">
        <v>-0.50762168071909941</v>
      </c>
      <c r="C114" s="7">
        <v>-6.0663552375611572E-2</v>
      </c>
      <c r="D114" s="32">
        <v>-0.95457980906258733</v>
      </c>
    </row>
    <row r="115" spans="1:4" x14ac:dyDescent="0.25">
      <c r="A115" s="6">
        <v>35885</v>
      </c>
      <c r="B115" s="7">
        <v>-0.28881669764539586</v>
      </c>
      <c r="C115" s="7">
        <v>0.13959894110575269</v>
      </c>
      <c r="D115" s="32">
        <v>-0.71723233639654438</v>
      </c>
    </row>
    <row r="116" spans="1:4" x14ac:dyDescent="0.25">
      <c r="A116" s="6">
        <v>35976</v>
      </c>
      <c r="B116" s="7">
        <v>-0.19417021093517833</v>
      </c>
      <c r="C116" s="7">
        <v>0.17290242472965026</v>
      </c>
      <c r="D116" s="32">
        <v>-0.56124284660000689</v>
      </c>
    </row>
    <row r="117" spans="1:4" x14ac:dyDescent="0.25">
      <c r="A117" s="6">
        <v>36068</v>
      </c>
      <c r="B117" s="7">
        <v>-0.13431986920264088</v>
      </c>
      <c r="C117" s="7">
        <v>0.25372321149569743</v>
      </c>
      <c r="D117" s="32">
        <v>-0.5223629499009792</v>
      </c>
    </row>
    <row r="118" spans="1:4" x14ac:dyDescent="0.25">
      <c r="A118" s="6">
        <v>36160</v>
      </c>
      <c r="B118" s="7">
        <v>1.4300338685835218E-2</v>
      </c>
      <c r="C118" s="7">
        <v>0.32612791158791832</v>
      </c>
      <c r="D118" s="32">
        <v>-0.29752723421624788</v>
      </c>
    </row>
    <row r="119" spans="1:4" x14ac:dyDescent="0.25">
      <c r="A119" s="6">
        <v>36250</v>
      </c>
      <c r="B119" s="7">
        <v>4.703870630403191E-2</v>
      </c>
      <c r="C119" s="7">
        <v>0.28208974124167779</v>
      </c>
      <c r="D119" s="32">
        <v>-0.18801232863361397</v>
      </c>
    </row>
    <row r="120" spans="1:4" x14ac:dyDescent="0.25">
      <c r="A120" s="6">
        <v>36341</v>
      </c>
      <c r="B120" s="7">
        <v>4.3403273301807141E-2</v>
      </c>
      <c r="C120" s="7">
        <v>0.32263418994822418</v>
      </c>
      <c r="D120" s="32">
        <v>-0.2358276433446099</v>
      </c>
    </row>
    <row r="121" spans="1:4" x14ac:dyDescent="0.25">
      <c r="A121" s="6">
        <v>36433</v>
      </c>
      <c r="B121" s="7">
        <v>-1.303555406201376E-2</v>
      </c>
      <c r="C121" s="7">
        <v>0.28175883148921205</v>
      </c>
      <c r="D121" s="32">
        <v>-0.30782993961323957</v>
      </c>
    </row>
    <row r="122" spans="1:4" x14ac:dyDescent="0.25">
      <c r="A122" s="6">
        <v>36525</v>
      </c>
      <c r="B122" s="7">
        <v>-1.0049734384390191E-2</v>
      </c>
      <c r="C122" s="7">
        <v>0.29214084256614797</v>
      </c>
      <c r="D122" s="32">
        <v>-0.31224031133492836</v>
      </c>
    </row>
    <row r="123" spans="1:4" x14ac:dyDescent="0.25">
      <c r="A123" s="6">
        <v>36616</v>
      </c>
      <c r="B123" s="7">
        <v>9.6023158087051586E-3</v>
      </c>
      <c r="C123" s="7">
        <v>0.35084729232287137</v>
      </c>
      <c r="D123" s="32">
        <v>-0.33164266070546106</v>
      </c>
    </row>
    <row r="124" spans="1:4" x14ac:dyDescent="0.25">
      <c r="A124" s="6">
        <v>36707</v>
      </c>
      <c r="B124" s="7">
        <v>7.2237465038557214E-2</v>
      </c>
      <c r="C124" s="7">
        <v>0.3951038830096486</v>
      </c>
      <c r="D124" s="32">
        <v>-0.25062895293253418</v>
      </c>
    </row>
    <row r="125" spans="1:4" x14ac:dyDescent="0.25">
      <c r="A125" s="6">
        <v>36799</v>
      </c>
      <c r="B125" s="7">
        <v>-4.4332458040478806E-2</v>
      </c>
      <c r="C125" s="7">
        <v>0.38468791045456147</v>
      </c>
      <c r="D125" s="32">
        <v>-0.47335282653551908</v>
      </c>
    </row>
    <row r="126" spans="1:4" x14ac:dyDescent="0.25">
      <c r="A126" s="6">
        <v>36891</v>
      </c>
      <c r="B126" s="7">
        <v>8.7497169309907363E-2</v>
      </c>
      <c r="C126" s="7">
        <v>0.45658297975351386</v>
      </c>
      <c r="D126" s="32">
        <v>-0.28158864113369914</v>
      </c>
    </row>
    <row r="127" spans="1:4" x14ac:dyDescent="0.25">
      <c r="A127" s="6">
        <v>36981</v>
      </c>
      <c r="B127" s="7">
        <v>5.8354752288577699E-2</v>
      </c>
      <c r="C127" s="7">
        <v>0.40634383891635717</v>
      </c>
      <c r="D127" s="32">
        <v>-0.28963433433920177</v>
      </c>
    </row>
    <row r="128" spans="1:4" x14ac:dyDescent="0.25">
      <c r="A128" s="6">
        <v>37072</v>
      </c>
      <c r="B128" s="7">
        <v>4.6619051372696757E-2</v>
      </c>
      <c r="C128" s="7">
        <v>0.38286206203713546</v>
      </c>
      <c r="D128" s="32">
        <v>-0.28962395929174195</v>
      </c>
    </row>
    <row r="129" spans="1:4" x14ac:dyDescent="0.25">
      <c r="A129" s="6">
        <v>37164</v>
      </c>
      <c r="B129" s="7">
        <v>5.2339590292895727E-2</v>
      </c>
      <c r="C129" s="7">
        <v>0.31412372704884334</v>
      </c>
      <c r="D129" s="32">
        <v>-0.20944454646305188</v>
      </c>
    </row>
    <row r="130" spans="1:4" x14ac:dyDescent="0.25">
      <c r="A130" s="6">
        <v>37256</v>
      </c>
      <c r="B130" s="7">
        <v>-1.6848304034383588E-2</v>
      </c>
      <c r="C130" s="7">
        <v>0.26415620063578255</v>
      </c>
      <c r="D130" s="32">
        <v>-0.29785280870454972</v>
      </c>
    </row>
    <row r="131" spans="1:4" x14ac:dyDescent="0.25">
      <c r="A131" s="6">
        <v>37346</v>
      </c>
      <c r="B131" s="7">
        <v>-6.9086821786920993E-2</v>
      </c>
      <c r="C131" s="7">
        <v>0.23737065553599068</v>
      </c>
      <c r="D131" s="32">
        <v>-0.37554429910983267</v>
      </c>
    </row>
    <row r="132" spans="1:4" x14ac:dyDescent="0.25">
      <c r="A132" s="6">
        <v>37437</v>
      </c>
      <c r="B132" s="7">
        <v>-0.10340392425140323</v>
      </c>
      <c r="C132" s="7">
        <v>0.16434259280126626</v>
      </c>
      <c r="D132" s="32">
        <v>-0.37115044130407271</v>
      </c>
    </row>
    <row r="133" spans="1:4" x14ac:dyDescent="0.25">
      <c r="A133" s="6">
        <v>37529</v>
      </c>
      <c r="B133" s="7">
        <v>-0.15157626704527899</v>
      </c>
      <c r="C133" s="7">
        <v>0.18384160381635251</v>
      </c>
      <c r="D133" s="32">
        <v>-0.48699413790691048</v>
      </c>
    </row>
    <row r="134" spans="1:4" x14ac:dyDescent="0.25">
      <c r="A134" s="6">
        <v>37621</v>
      </c>
      <c r="B134" s="7">
        <v>-0.11309150422287481</v>
      </c>
      <c r="C134" s="7">
        <v>0.12239079915844563</v>
      </c>
      <c r="D134" s="32">
        <v>-0.34857380760419526</v>
      </c>
    </row>
    <row r="135" spans="1:4" x14ac:dyDescent="0.25">
      <c r="A135" s="6">
        <v>37711</v>
      </c>
      <c r="B135" s="7">
        <v>-0.11326719967031802</v>
      </c>
      <c r="C135" s="7">
        <v>0.11535272067567218</v>
      </c>
      <c r="D135" s="32">
        <v>-0.34188712001630822</v>
      </c>
    </row>
    <row r="136" spans="1:4" x14ac:dyDescent="0.25">
      <c r="A136" s="6">
        <v>37802</v>
      </c>
      <c r="B136" s="7">
        <v>-0.18680355309191271</v>
      </c>
      <c r="C136" s="7">
        <v>8.614160318142719E-2</v>
      </c>
      <c r="D136" s="32">
        <v>-0.45974870936525264</v>
      </c>
    </row>
    <row r="137" spans="1:4" x14ac:dyDescent="0.25">
      <c r="A137" s="6">
        <v>37894</v>
      </c>
      <c r="B137" s="7">
        <v>-0.12991681170396724</v>
      </c>
      <c r="C137" s="7">
        <v>0.14209637513024673</v>
      </c>
      <c r="D137" s="32">
        <v>-0.40192999853818118</v>
      </c>
    </row>
    <row r="138" spans="1:4" x14ac:dyDescent="0.25">
      <c r="A138" s="6">
        <v>37986</v>
      </c>
      <c r="B138" s="7">
        <v>-9.3767347841981263E-2</v>
      </c>
      <c r="C138" s="7">
        <v>0.19849093577122173</v>
      </c>
      <c r="D138" s="32">
        <v>-0.38602563145518426</v>
      </c>
    </row>
    <row r="139" spans="1:4" x14ac:dyDescent="0.25">
      <c r="A139" s="6">
        <v>38077</v>
      </c>
      <c r="B139" s="7">
        <v>8.7167579665129905E-2</v>
      </c>
      <c r="C139" s="7">
        <v>0.38217002817608792</v>
      </c>
      <c r="D139" s="32">
        <v>-0.20783486884582811</v>
      </c>
    </row>
    <row r="140" spans="1:4" x14ac:dyDescent="0.25">
      <c r="A140" s="6">
        <v>38168</v>
      </c>
      <c r="B140" s="7">
        <v>6.7113246258532461E-2</v>
      </c>
      <c r="C140" s="7">
        <v>0.47284178173664076</v>
      </c>
      <c r="D140" s="32">
        <v>-0.33861528921957584</v>
      </c>
    </row>
    <row r="141" spans="1:4" x14ac:dyDescent="0.25">
      <c r="A141" s="6">
        <v>38260</v>
      </c>
      <c r="B141" s="7">
        <v>0.16932230174770604</v>
      </c>
      <c r="C141" s="7">
        <v>0.62671621911512443</v>
      </c>
      <c r="D141" s="32">
        <v>-0.28807161561971234</v>
      </c>
    </row>
    <row r="142" spans="1:4" x14ac:dyDescent="0.25">
      <c r="A142" s="6">
        <v>38352</v>
      </c>
      <c r="B142" s="7">
        <v>0.35205711095570802</v>
      </c>
      <c r="C142" s="7">
        <v>0.81699713701983601</v>
      </c>
      <c r="D142" s="32">
        <v>-0.11288291510842</v>
      </c>
    </row>
    <row r="143" spans="1:4" x14ac:dyDescent="0.25">
      <c r="A143" s="6">
        <v>38442</v>
      </c>
      <c r="B143" s="7">
        <v>0.62123587118522061</v>
      </c>
      <c r="C143" s="7">
        <v>1.0918552960240597</v>
      </c>
      <c r="D143" s="32">
        <v>0.15061644634638155</v>
      </c>
    </row>
    <row r="144" spans="1:4" x14ac:dyDescent="0.25">
      <c r="A144" s="6">
        <v>38533</v>
      </c>
      <c r="B144" s="7">
        <v>0.83022745781447282</v>
      </c>
      <c r="C144" s="7">
        <v>1.4305441399167462</v>
      </c>
      <c r="D144" s="32">
        <v>0.22991077571219951</v>
      </c>
    </row>
    <row r="145" spans="1:4" x14ac:dyDescent="0.25">
      <c r="A145" s="6">
        <v>38625</v>
      </c>
      <c r="B145" s="7">
        <v>1.1939087069759173</v>
      </c>
      <c r="C145" s="7">
        <v>1.8799228526815184</v>
      </c>
      <c r="D145" s="32">
        <v>0.50789456127031607</v>
      </c>
    </row>
    <row r="146" spans="1:4" x14ac:dyDescent="0.25">
      <c r="A146" s="6">
        <v>38717</v>
      </c>
      <c r="B146" s="7">
        <v>1.5128979958438014</v>
      </c>
      <c r="C146" s="7">
        <v>2.306772609708065</v>
      </c>
      <c r="D146" s="32">
        <v>0.71902338197953775</v>
      </c>
    </row>
    <row r="147" spans="1:4" x14ac:dyDescent="0.25">
      <c r="A147" s="6">
        <v>38807</v>
      </c>
      <c r="B147" s="7">
        <v>1.8628600802705719</v>
      </c>
      <c r="C147" s="7">
        <v>2.642951409650748</v>
      </c>
      <c r="D147" s="32">
        <v>1.0827687508903956</v>
      </c>
    </row>
    <row r="148" spans="1:4" x14ac:dyDescent="0.25">
      <c r="A148" s="6">
        <v>38898</v>
      </c>
      <c r="B148" s="7">
        <v>1.9721674869861348</v>
      </c>
      <c r="C148" s="7">
        <v>2.7366756317421777</v>
      </c>
      <c r="D148" s="32">
        <v>1.2076593422300919</v>
      </c>
    </row>
    <row r="149" spans="1:4" x14ac:dyDescent="0.25">
      <c r="A149" s="6">
        <v>38990</v>
      </c>
      <c r="B149" s="7">
        <v>2.2146178530951812</v>
      </c>
      <c r="C149" s="7">
        <v>2.8339413307666641</v>
      </c>
      <c r="D149" s="32">
        <v>1.5952943754236986</v>
      </c>
    </row>
    <row r="150" spans="1:4" x14ac:dyDescent="0.25">
      <c r="A150" s="6">
        <v>39082</v>
      </c>
      <c r="B150" s="7">
        <v>2.197731433371084</v>
      </c>
      <c r="C150" s="7">
        <v>2.759849291310565</v>
      </c>
      <c r="D150" s="32">
        <v>1.6356135754316028</v>
      </c>
    </row>
    <row r="151" spans="1:4" x14ac:dyDescent="0.25">
      <c r="A151" s="6">
        <v>39172</v>
      </c>
      <c r="B151" s="7">
        <v>2.2182516117272653</v>
      </c>
      <c r="C151" s="7">
        <v>2.6101017755097935</v>
      </c>
      <c r="D151" s="32">
        <v>1.8264014479447372</v>
      </c>
    </row>
    <row r="152" spans="1:4" x14ac:dyDescent="0.25">
      <c r="A152" s="6">
        <v>39263</v>
      </c>
      <c r="B152" s="7">
        <v>2.2684797187822534</v>
      </c>
      <c r="C152" s="7">
        <v>2.5561320639809155</v>
      </c>
      <c r="D152" s="32">
        <v>1.9808273735835913</v>
      </c>
    </row>
    <row r="153" spans="1:4" x14ac:dyDescent="0.25">
      <c r="A153" s="6">
        <v>39355</v>
      </c>
      <c r="B153" s="7">
        <v>2.241439983162393</v>
      </c>
      <c r="C153" s="7">
        <v>2.358458090662678</v>
      </c>
      <c r="D153" s="32">
        <v>2.1244218756621085</v>
      </c>
    </row>
    <row r="154" spans="1:4" x14ac:dyDescent="0.25">
      <c r="A154" s="6">
        <v>39447</v>
      </c>
      <c r="B154" s="7">
        <v>2.1503925317950747</v>
      </c>
      <c r="C154" s="7">
        <v>2.176027328219944</v>
      </c>
      <c r="D154" s="32">
        <v>2.124757735370205</v>
      </c>
    </row>
    <row r="155" spans="1:4" x14ac:dyDescent="0.25">
      <c r="A155" s="6">
        <v>39538</v>
      </c>
      <c r="B155" s="7">
        <v>1.9902402995100372</v>
      </c>
      <c r="C155" s="7">
        <v>1.9232436157868589</v>
      </c>
      <c r="D155" s="32">
        <v>2.0572369832332154</v>
      </c>
    </row>
    <row r="156" spans="1:4" x14ac:dyDescent="0.25">
      <c r="A156" s="6">
        <v>39629</v>
      </c>
      <c r="B156" s="7">
        <v>1.6831093115379554</v>
      </c>
      <c r="C156" s="7">
        <v>1.4923695332400138</v>
      </c>
      <c r="D156" s="32">
        <v>1.873849089835897</v>
      </c>
    </row>
    <row r="157" spans="1:4" x14ac:dyDescent="0.25">
      <c r="A157" s="6">
        <v>39721</v>
      </c>
      <c r="B157" s="7">
        <v>1.4315621964953067</v>
      </c>
      <c r="C157" s="7">
        <v>0.94890868937678463</v>
      </c>
      <c r="D157" s="32">
        <v>1.914215703613829</v>
      </c>
    </row>
    <row r="158" spans="1:4" x14ac:dyDescent="0.25">
      <c r="A158" s="6">
        <v>39813</v>
      </c>
      <c r="B158" s="7">
        <v>1.226754346086864</v>
      </c>
      <c r="C158" s="7">
        <v>0.55307080794312147</v>
      </c>
      <c r="D158" s="32">
        <v>1.9004378842306064</v>
      </c>
    </row>
    <row r="159" spans="1:4" x14ac:dyDescent="0.25">
      <c r="A159" s="6">
        <v>39903</v>
      </c>
      <c r="B159" s="7">
        <v>1.0662289610390741</v>
      </c>
      <c r="C159" s="7">
        <v>0.37136028218654726</v>
      </c>
      <c r="D159" s="32">
        <v>1.761097639891601</v>
      </c>
    </row>
    <row r="160" spans="1:4" x14ac:dyDescent="0.25">
      <c r="A160" s="6">
        <v>39994</v>
      </c>
      <c r="B160" s="7">
        <v>0.88332196912382477</v>
      </c>
      <c r="C160" s="7">
        <v>0.30137243792439045</v>
      </c>
      <c r="D160" s="32">
        <v>1.465271500323259</v>
      </c>
    </row>
    <row r="161" spans="1:4" x14ac:dyDescent="0.25">
      <c r="A161" s="6">
        <v>40086</v>
      </c>
      <c r="B161" s="7">
        <v>0.85196811358876445</v>
      </c>
      <c r="C161" s="7">
        <v>0.30925404970840853</v>
      </c>
      <c r="D161" s="32">
        <v>1.3946821774691205</v>
      </c>
    </row>
    <row r="162" spans="1:4" x14ac:dyDescent="0.25">
      <c r="A162" s="6">
        <v>40178</v>
      </c>
      <c r="B162" s="7">
        <v>0.69047482293501561</v>
      </c>
      <c r="C162" s="7">
        <v>0.22798136078613074</v>
      </c>
      <c r="D162" s="32">
        <v>1.1529682850839005</v>
      </c>
    </row>
    <row r="163" spans="1:4" x14ac:dyDescent="0.25">
      <c r="A163" s="6">
        <v>40268</v>
      </c>
      <c r="B163" s="7">
        <v>0.57047168724668207</v>
      </c>
      <c r="C163" s="7">
        <v>0.14977103948557641</v>
      </c>
      <c r="D163" s="32">
        <v>0.99117233500778779</v>
      </c>
    </row>
    <row r="164" spans="1:4" x14ac:dyDescent="0.25">
      <c r="A164" s="6">
        <v>40359</v>
      </c>
      <c r="B164" s="7">
        <v>0.5064507124427966</v>
      </c>
      <c r="C164" s="7">
        <v>0.14437001614917772</v>
      </c>
      <c r="D164" s="32">
        <v>0.86853140873641543</v>
      </c>
    </row>
    <row r="165" spans="1:4" x14ac:dyDescent="0.25">
      <c r="A165" s="6">
        <v>40451</v>
      </c>
      <c r="B165" s="7">
        <v>0.42897925159705219</v>
      </c>
      <c r="C165" s="7">
        <v>0.1354325489588051</v>
      </c>
      <c r="D165" s="32">
        <v>0.72252595423529931</v>
      </c>
    </row>
    <row r="166" spans="1:4" x14ac:dyDescent="0.25">
      <c r="A166" s="6">
        <v>40543</v>
      </c>
      <c r="B166" s="7">
        <v>0.27311155820551858</v>
      </c>
      <c r="C166" s="7">
        <v>-4.0231939436744149E-2</v>
      </c>
      <c r="D166" s="32">
        <v>0.58645505584778135</v>
      </c>
    </row>
    <row r="167" spans="1:4" x14ac:dyDescent="0.25">
      <c r="A167" s="6">
        <v>40633</v>
      </c>
      <c r="B167" s="7">
        <v>0.22456143541642512</v>
      </c>
      <c r="C167" s="7">
        <v>-0.1009811308832162</v>
      </c>
      <c r="D167" s="32">
        <v>0.55010400171606644</v>
      </c>
    </row>
    <row r="168" spans="1:4" x14ac:dyDescent="0.25">
      <c r="A168" s="6">
        <v>40724</v>
      </c>
      <c r="B168" s="7">
        <v>4.4850315392464091E-2</v>
      </c>
      <c r="C168" s="7">
        <v>-0.34357137704338991</v>
      </c>
      <c r="D168" s="32">
        <v>0.4332720078283181</v>
      </c>
    </row>
    <row r="169" spans="1:4" x14ac:dyDescent="0.25">
      <c r="A169" s="6">
        <v>40816</v>
      </c>
      <c r="B169" s="7">
        <v>-0.16938441807511098</v>
      </c>
      <c r="C169" s="7">
        <v>-0.614661876265301</v>
      </c>
      <c r="D169" s="32">
        <v>0.27589304011507904</v>
      </c>
    </row>
    <row r="170" spans="1:4" x14ac:dyDescent="0.25">
      <c r="A170" s="6">
        <v>40908</v>
      </c>
      <c r="B170" s="7">
        <v>-0.31937402772505497</v>
      </c>
      <c r="C170" s="7">
        <v>-0.76464708529428627</v>
      </c>
      <c r="D170" s="32">
        <v>0.12589902984417634</v>
      </c>
    </row>
    <row r="171" spans="1:4" x14ac:dyDescent="0.25">
      <c r="A171" s="6">
        <v>40999</v>
      </c>
      <c r="B171" s="7">
        <v>-0.51281053961241185</v>
      </c>
      <c r="C171" s="7">
        <v>-0.96889637542801743</v>
      </c>
      <c r="D171" s="32">
        <v>-5.6724703796806226E-2</v>
      </c>
    </row>
    <row r="172" spans="1:4" x14ac:dyDescent="0.25">
      <c r="A172" s="6">
        <v>41090</v>
      </c>
      <c r="B172" s="7">
        <v>-0.60464985393427007</v>
      </c>
      <c r="C172" s="7">
        <v>-0.96832064650129213</v>
      </c>
      <c r="D172" s="32">
        <v>-0.24097906136724795</v>
      </c>
    </row>
    <row r="173" spans="1:4" x14ac:dyDescent="0.25">
      <c r="A173" s="6">
        <v>41182</v>
      </c>
      <c r="B173" s="7">
        <v>-0.66687128842073162</v>
      </c>
      <c r="C173" s="7">
        <v>-0.9559476374328465</v>
      </c>
      <c r="D173" s="32">
        <v>-0.3777949394086168</v>
      </c>
    </row>
    <row r="174" spans="1:4" x14ac:dyDescent="0.25">
      <c r="A174" s="6">
        <v>41274</v>
      </c>
      <c r="B174" s="7">
        <v>-0.62393571557705163</v>
      </c>
      <c r="C174" s="7">
        <v>-0.88308608160473823</v>
      </c>
      <c r="D174" s="32">
        <v>-0.36478534954936503</v>
      </c>
    </row>
    <row r="175" spans="1:4" x14ac:dyDescent="0.25">
      <c r="A175" s="6">
        <v>41364</v>
      </c>
      <c r="B175" s="7">
        <v>-0.71776900746840444</v>
      </c>
      <c r="C175" s="7">
        <v>-0.95248503328866096</v>
      </c>
      <c r="D175" s="32">
        <v>-0.48305298164814792</v>
      </c>
    </row>
    <row r="176" spans="1:4" x14ac:dyDescent="0.25">
      <c r="A176" s="6">
        <v>41455</v>
      </c>
      <c r="B176" s="7">
        <v>-0.73566259244974375</v>
      </c>
      <c r="C176" s="7">
        <v>-0.95149339718302717</v>
      </c>
      <c r="D176" s="32">
        <v>-0.51983178771646044</v>
      </c>
    </row>
    <row r="177" spans="1:4" x14ac:dyDescent="0.25">
      <c r="A177" s="6">
        <v>41547</v>
      </c>
      <c r="B177" s="7">
        <v>-0.7763066945220124</v>
      </c>
      <c r="C177" s="7">
        <v>-0.93057316817265179</v>
      </c>
      <c r="D177" s="32">
        <v>-0.62204022087137301</v>
      </c>
    </row>
    <row r="178" spans="1:4" x14ac:dyDescent="0.25">
      <c r="A178" s="6">
        <v>41639</v>
      </c>
      <c r="B178" s="7">
        <v>-0.82348914433467535</v>
      </c>
      <c r="C178" s="7">
        <v>-0.95957608997970711</v>
      </c>
      <c r="D178" s="32">
        <v>-0.68740219868964358</v>
      </c>
    </row>
    <row r="179" spans="1:4" x14ac:dyDescent="0.25">
      <c r="A179" s="6">
        <v>41729</v>
      </c>
      <c r="B179" s="7">
        <v>-0.8272303144438683</v>
      </c>
      <c r="C179" s="7">
        <v>-0.8982190902974988</v>
      </c>
      <c r="D179" s="32">
        <v>-0.75624153859023779</v>
      </c>
    </row>
    <row r="180" spans="1:4" x14ac:dyDescent="0.25">
      <c r="A180" s="6">
        <v>41820</v>
      </c>
      <c r="B180" s="7">
        <v>-0.78121776283275057</v>
      </c>
      <c r="C180" s="7">
        <v>-0.86316930175236617</v>
      </c>
      <c r="D180" s="32">
        <v>-0.69926622391313498</v>
      </c>
    </row>
    <row r="181" spans="1:4" x14ac:dyDescent="0.25">
      <c r="A181" s="6">
        <v>41912</v>
      </c>
      <c r="B181" s="7">
        <v>-0.86097551451289234</v>
      </c>
      <c r="C181" s="7">
        <v>-0.88808725889396822</v>
      </c>
      <c r="D181" s="32">
        <v>-0.83386377013181656</v>
      </c>
    </row>
    <row r="182" spans="1:4" x14ac:dyDescent="0.25">
      <c r="A182" s="6">
        <v>42004</v>
      </c>
      <c r="B182" s="7">
        <v>-0.73899558529171494</v>
      </c>
      <c r="C182" s="7">
        <v>-0.69310837804815528</v>
      </c>
      <c r="D182" s="32">
        <v>-0.78488279253527471</v>
      </c>
    </row>
    <row r="183" spans="1:4" x14ac:dyDescent="0.25">
      <c r="A183" s="6">
        <v>42094</v>
      </c>
      <c r="B183" s="7">
        <v>-0.63610368246996263</v>
      </c>
      <c r="C183" s="7">
        <v>-0.5599545643822158</v>
      </c>
      <c r="D183" s="32">
        <v>-0.71225280055770945</v>
      </c>
    </row>
    <row r="184" spans="1:4" x14ac:dyDescent="0.25">
      <c r="A184" s="6">
        <v>42185</v>
      </c>
      <c r="B184" s="7">
        <v>-0.63151172378448628</v>
      </c>
      <c r="C184" s="7">
        <v>-0.53173976106426513</v>
      </c>
      <c r="D184" s="32">
        <v>-0.73128368650470743</v>
      </c>
    </row>
    <row r="185" spans="1:4" x14ac:dyDescent="0.25">
      <c r="A185" s="6">
        <v>42277</v>
      </c>
      <c r="B185" s="7">
        <v>-0.64140260843282837</v>
      </c>
      <c r="C185" s="7">
        <v>-0.49719994294512992</v>
      </c>
      <c r="D185" s="32">
        <v>-0.78560527392052681</v>
      </c>
    </row>
    <row r="186" spans="1:4" x14ac:dyDescent="0.25">
      <c r="A186" s="6">
        <v>42369</v>
      </c>
      <c r="B186" s="7">
        <v>-0.56134327157534081</v>
      </c>
      <c r="C186" s="7">
        <v>-0.42754484157806899</v>
      </c>
      <c r="D186" s="32">
        <v>-0.69514170157261257</v>
      </c>
    </row>
    <row r="187" spans="1:4" x14ac:dyDescent="0.25">
      <c r="A187" s="6">
        <v>42460</v>
      </c>
      <c r="B187" s="7">
        <v>-0.56401746151999088</v>
      </c>
      <c r="C187" s="7">
        <v>-0.46116614278144913</v>
      </c>
      <c r="D187" s="32">
        <v>-0.66686878025853269</v>
      </c>
    </row>
    <row r="188" spans="1:4" x14ac:dyDescent="0.25">
      <c r="A188" s="6">
        <v>42551</v>
      </c>
      <c r="B188" s="7">
        <v>-0.43588066166259953</v>
      </c>
      <c r="C188" s="7">
        <v>-0.30121577011551132</v>
      </c>
      <c r="D188" s="32">
        <v>-0.57054555320968781</v>
      </c>
    </row>
    <row r="189" spans="1:4" x14ac:dyDescent="0.25">
      <c r="A189" s="6">
        <v>42643</v>
      </c>
      <c r="B189" s="7">
        <v>-0.5405335479358685</v>
      </c>
      <c r="C189" s="7">
        <v>-0.38414937894073847</v>
      </c>
      <c r="D189" s="32">
        <v>-0.69691771693099847</v>
      </c>
    </row>
    <row r="190" spans="1:4" x14ac:dyDescent="0.25">
      <c r="A190" s="6">
        <v>42735</v>
      </c>
      <c r="B190" s="7">
        <v>-0.46521672196211383</v>
      </c>
      <c r="C190" s="7">
        <v>-0.3657988968537032</v>
      </c>
      <c r="D190" s="32">
        <v>-0.56463454707052452</v>
      </c>
    </row>
    <row r="191" spans="1:4" x14ac:dyDescent="0.25">
      <c r="A191" s="6">
        <v>42825</v>
      </c>
      <c r="B191" s="7">
        <v>-0.43402371096752301</v>
      </c>
      <c r="C191" s="7">
        <v>-0.29291043511349174</v>
      </c>
      <c r="D191" s="32">
        <v>-0.57513698682155423</v>
      </c>
    </row>
    <row r="192" spans="1:4" x14ac:dyDescent="0.25">
      <c r="A192" s="6">
        <v>42916</v>
      </c>
      <c r="B192" s="7">
        <v>-0.33880940269164656</v>
      </c>
      <c r="C192" s="7">
        <v>-0.19380580922488466</v>
      </c>
      <c r="D192" s="32">
        <v>-0.48381299615840845</v>
      </c>
    </row>
    <row r="193" spans="1:4" x14ac:dyDescent="0.25">
      <c r="A193" s="6">
        <v>43008</v>
      </c>
      <c r="B193" s="7">
        <v>-0.34382219595777574</v>
      </c>
      <c r="C193" s="7">
        <v>-0.1540140370630339</v>
      </c>
      <c r="D193" s="32">
        <v>-0.53363035485251753</v>
      </c>
    </row>
    <row r="194" spans="1:4" x14ac:dyDescent="0.25">
      <c r="A194" s="6">
        <v>43100</v>
      </c>
      <c r="B194" s="7">
        <v>-0.15454753676216526</v>
      </c>
      <c r="C194" s="7">
        <v>-4.1774366854718478E-4</v>
      </c>
      <c r="D194" s="32">
        <v>-0.30867732985578333</v>
      </c>
    </row>
    <row r="195" spans="1:4" x14ac:dyDescent="0.25">
      <c r="A195" s="6">
        <v>43190</v>
      </c>
      <c r="B195" s="7">
        <v>-0.19143625089690411</v>
      </c>
      <c r="C195" s="7">
        <v>-4.4162046705605633E-2</v>
      </c>
      <c r="D195" s="32">
        <v>-0.33871045508820258</v>
      </c>
    </row>
    <row r="196" spans="1:4" x14ac:dyDescent="0.25">
      <c r="A196" s="6">
        <v>43281</v>
      </c>
      <c r="B196" s="7">
        <v>-0.23327093755628719</v>
      </c>
      <c r="C196" s="7">
        <v>-8.311614359206225E-2</v>
      </c>
      <c r="D196" s="32">
        <v>-0.38342573152051213</v>
      </c>
    </row>
    <row r="197" spans="1:4" x14ac:dyDescent="0.25">
      <c r="A197" s="6">
        <v>43373</v>
      </c>
      <c r="B197" s="7">
        <v>-0.21644706002502262</v>
      </c>
      <c r="C197" s="7">
        <v>-6.6580875793920996E-2</v>
      </c>
      <c r="D197" s="32">
        <v>-0.36631324425612422</v>
      </c>
    </row>
    <row r="198" spans="1:4" x14ac:dyDescent="0.25">
      <c r="A198" s="6">
        <v>43465</v>
      </c>
      <c r="B198" s="7">
        <v>-0.10020814541356358</v>
      </c>
      <c r="C198" s="7">
        <v>-4.3683680149147995E-3</v>
      </c>
      <c r="D198" s="32">
        <v>-0.19604792281221237</v>
      </c>
    </row>
    <row r="199" spans="1:4" x14ac:dyDescent="0.25">
      <c r="A199" s="6">
        <v>43555</v>
      </c>
      <c r="B199" s="7">
        <v>-8.3620050212534047E-2</v>
      </c>
      <c r="C199" s="7">
        <v>2.4012483684747392E-2</v>
      </c>
      <c r="D199" s="32">
        <v>-0.19125258410981549</v>
      </c>
    </row>
    <row r="200" spans="1:4" x14ac:dyDescent="0.25">
      <c r="A200" s="6">
        <v>43646</v>
      </c>
      <c r="B200" s="7">
        <v>-6.0884119776044403E-2</v>
      </c>
      <c r="C200" s="7">
        <v>2.9920767635638928E-2</v>
      </c>
      <c r="D200" s="32">
        <v>-0.15168900718772774</v>
      </c>
    </row>
    <row r="201" spans="1:4" x14ac:dyDescent="0.25">
      <c r="A201" s="6">
        <v>43738</v>
      </c>
      <c r="B201" s="7">
        <v>-1.5567654443020655E-2</v>
      </c>
      <c r="C201" s="7">
        <v>6.1360365249335358E-2</v>
      </c>
      <c r="D201" s="32">
        <v>-9.2495674135376668E-2</v>
      </c>
    </row>
    <row r="202" spans="1:4" x14ac:dyDescent="0.25">
      <c r="A202" s="6">
        <v>43830</v>
      </c>
      <c r="B202" s="7">
        <v>-0.15366117282502834</v>
      </c>
      <c r="C202" s="7">
        <v>-0.10889352313469709</v>
      </c>
      <c r="D202" s="32">
        <v>-0.19842882251535959</v>
      </c>
    </row>
    <row r="203" spans="1:4" x14ac:dyDescent="0.25">
      <c r="A203" s="6">
        <v>43921</v>
      </c>
      <c r="B203" s="7">
        <v>-0.1586069194828493</v>
      </c>
      <c r="C203" s="7">
        <v>-8.7951139070491915E-2</v>
      </c>
      <c r="D203" s="32">
        <v>-0.2292626998952067</v>
      </c>
    </row>
    <row r="204" spans="1:4" x14ac:dyDescent="0.25">
      <c r="A204" s="6">
        <v>44012</v>
      </c>
      <c r="B204" s="7">
        <v>-8.505864516270964E-2</v>
      </c>
      <c r="C204" s="7">
        <v>8.9481896088564758E-2</v>
      </c>
      <c r="D204" s="32">
        <v>-0.25959918641398405</v>
      </c>
    </row>
    <row r="205" spans="1:4" x14ac:dyDescent="0.25">
      <c r="A205" s="6">
        <v>44104</v>
      </c>
      <c r="B205" s="7">
        <v>6.6361950340714793E-3</v>
      </c>
      <c r="C205" s="7">
        <v>0.30790736721459305</v>
      </c>
      <c r="D205" s="32">
        <v>-0.29463497714645009</v>
      </c>
    </row>
    <row r="206" spans="1:4" x14ac:dyDescent="0.25">
      <c r="A206" s="6">
        <v>44196</v>
      </c>
      <c r="B206" s="7">
        <v>8.0965754823933672E-2</v>
      </c>
      <c r="C206" s="7">
        <v>0.47299699198924483</v>
      </c>
      <c r="D206" s="32">
        <v>-0.31106548234137749</v>
      </c>
    </row>
    <row r="207" spans="1:4" x14ac:dyDescent="0.25">
      <c r="A207" s="6">
        <v>44286</v>
      </c>
      <c r="B207" s="7">
        <v>0.30075357650848855</v>
      </c>
      <c r="C207" s="7">
        <v>0.70247722804707691</v>
      </c>
      <c r="D207" s="32">
        <v>-0.10097007503009982</v>
      </c>
    </row>
    <row r="208" spans="1:4" x14ac:dyDescent="0.25">
      <c r="A208" s="6">
        <v>44377</v>
      </c>
      <c r="B208" s="7">
        <v>0.42215676455661155</v>
      </c>
      <c r="C208" s="7">
        <v>0.80470470435682351</v>
      </c>
      <c r="D208" s="32">
        <v>3.9608824756399576E-2</v>
      </c>
    </row>
    <row r="209" spans="1:4" x14ac:dyDescent="0.25">
      <c r="A209" s="6">
        <v>44469</v>
      </c>
      <c r="B209" s="7">
        <v>0.39061047394210546</v>
      </c>
      <c r="C209" s="7">
        <v>0.76602133844402975</v>
      </c>
      <c r="D209" s="32">
        <v>1.5199609440181151E-2</v>
      </c>
    </row>
    <row r="210" spans="1:4" x14ac:dyDescent="0.25">
      <c r="A210" s="6">
        <v>44561</v>
      </c>
      <c r="B210" s="7">
        <v>0.23185737177040139</v>
      </c>
      <c r="C210" s="7">
        <v>0.60769387778067641</v>
      </c>
      <c r="D210" s="32">
        <v>-0.1439791342398736</v>
      </c>
    </row>
    <row r="211" spans="1:4" x14ac:dyDescent="0.25">
      <c r="A211" s="6">
        <v>44651</v>
      </c>
      <c r="B211" s="7">
        <v>-0.18241019072197504</v>
      </c>
      <c r="C211" s="7">
        <v>0.219529574776203</v>
      </c>
      <c r="D211" s="32">
        <v>-0.58434995622015307</v>
      </c>
    </row>
    <row r="212" spans="1:4" x14ac:dyDescent="0.25">
      <c r="A212" s="6">
        <v>44742</v>
      </c>
      <c r="B212" s="7">
        <v>-0.51130882932017707</v>
      </c>
      <c r="C212" s="7">
        <v>-0.1862769489026668</v>
      </c>
      <c r="D212" s="32">
        <v>-0.83634070973768737</v>
      </c>
    </row>
    <row r="213" spans="1:4" x14ac:dyDescent="0.25">
      <c r="A213" s="6">
        <v>44834</v>
      </c>
      <c r="B213" s="7">
        <v>-0.54241730664373566</v>
      </c>
      <c r="C213" s="7">
        <v>-0.35778969852640324</v>
      </c>
      <c r="D213" s="32">
        <v>-0.72704491476106803</v>
      </c>
    </row>
    <row r="214" spans="1:4" x14ac:dyDescent="0.25">
      <c r="A214" s="6">
        <v>44926</v>
      </c>
      <c r="B214" s="7">
        <v>-0.25985126234562506</v>
      </c>
      <c r="C214" s="7">
        <v>-0.25149496748068956</v>
      </c>
      <c r="D214" s="32">
        <v>-0.26820755721056055</v>
      </c>
    </row>
    <row r="215" spans="1:4" x14ac:dyDescent="0.25">
      <c r="A215" s="6">
        <v>45016</v>
      </c>
      <c r="B215" s="7">
        <v>-1.1180962188381476E-2</v>
      </c>
      <c r="C215" s="7">
        <v>-5.1953777424933296E-2</v>
      </c>
      <c r="D215" s="32">
        <v>2.9591853048170344E-2</v>
      </c>
    </row>
    <row r="216" spans="1:4" x14ac:dyDescent="0.25">
      <c r="A216" s="6">
        <v>45107</v>
      </c>
      <c r="B216" s="7">
        <v>0.32103637456543621</v>
      </c>
      <c r="C216" s="7">
        <v>0.27044118614835205</v>
      </c>
      <c r="D216" s="32">
        <v>0.37163156298252037</v>
      </c>
    </row>
    <row r="217" spans="1:4" x14ac:dyDescent="0.25">
      <c r="A217" s="6">
        <v>45199</v>
      </c>
      <c r="B217" s="7">
        <v>0.45735071049704562</v>
      </c>
      <c r="C217" s="7">
        <v>0.42391523937701808</v>
      </c>
      <c r="D217" s="32">
        <v>0.49078618161707316</v>
      </c>
    </row>
    <row r="218" spans="1:4" x14ac:dyDescent="0.25">
      <c r="A218" s="6">
        <v>45291</v>
      </c>
      <c r="B218" s="7">
        <v>0.22185997480933226</v>
      </c>
      <c r="C218" s="7">
        <v>0.21862053162365783</v>
      </c>
      <c r="D218" s="32">
        <v>0.22509941799500668</v>
      </c>
    </row>
    <row r="219" spans="1:4" x14ac:dyDescent="0.25">
      <c r="A219" s="6">
        <v>45382</v>
      </c>
      <c r="B219" s="7">
        <v>0.27117864596984609</v>
      </c>
      <c r="C219" s="7">
        <v>0.2593100951624398</v>
      </c>
      <c r="D219" s="32">
        <v>0.28304719677725243</v>
      </c>
    </row>
    <row r="220" spans="1:4" x14ac:dyDescent="0.25">
      <c r="A220" s="6">
        <v>45473</v>
      </c>
      <c r="B220" s="7">
        <v>5.2558151485877488E-2</v>
      </c>
      <c r="C220" s="7">
        <v>5.2398444788699872E-2</v>
      </c>
      <c r="D220" s="32">
        <v>5.2717858183055098E-2</v>
      </c>
    </row>
    <row r="221" spans="1:4" x14ac:dyDescent="0.25">
      <c r="A221" s="6">
        <v>45565</v>
      </c>
      <c r="B221" s="7">
        <v>9.031670113309026E-2</v>
      </c>
      <c r="C221" s="7">
        <v>7.8278616344259061E-2</v>
      </c>
      <c r="D221" s="32">
        <v>0.10235478592192146</v>
      </c>
    </row>
    <row r="222" spans="1:4" x14ac:dyDescent="0.25">
      <c r="A222" s="6">
        <v>45657</v>
      </c>
      <c r="B222" s="7">
        <v>0.14501337341590018</v>
      </c>
      <c r="C222" s="7">
        <v>0.10378900519399818</v>
      </c>
      <c r="D222" s="32">
        <v>0.18623774163780218</v>
      </c>
    </row>
    <row r="223" spans="1:4" x14ac:dyDescent="0.25">
      <c r="A223" s="6">
        <v>45747</v>
      </c>
      <c r="B223" s="7">
        <v>0.12295327923979971</v>
      </c>
      <c r="C223" s="7">
        <v>7.5866653231799822E-2</v>
      </c>
      <c r="D223" s="32">
        <v>0.17003990524779958</v>
      </c>
    </row>
  </sheetData>
  <mergeCells count="3">
    <mergeCell ref="B2:J2"/>
    <mergeCell ref="B3:J3"/>
    <mergeCell ref="A1:J1"/>
  </mergeCells>
  <hyperlinks>
    <hyperlink ref="J4" location="Indhold!A1" display="Tilbage til Indhold" xr:uid="{00000000-0004-0000-1B00-000000000000}"/>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15"/>
  <dimension ref="A1:AY517"/>
  <sheetViews>
    <sheetView zoomScaleNormal="100" workbookViewId="0">
      <selection sqref="A1:D1"/>
    </sheetView>
  </sheetViews>
  <sheetFormatPr defaultColWidth="9.140625" defaultRowHeight="13.5" x14ac:dyDescent="0.25"/>
  <cols>
    <col min="1" max="1" width="11" style="8" bestFit="1" customWidth="1"/>
    <col min="2" max="2" width="20" style="8" bestFit="1" customWidth="1"/>
    <col min="3" max="3" width="15.140625" style="8" bestFit="1" customWidth="1"/>
    <col min="4" max="4" width="16.140625" style="8" bestFit="1" customWidth="1"/>
    <col min="5" max="8" width="8.85546875" style="8" bestFit="1" customWidth="1"/>
    <col min="9" max="12" width="8.42578125" style="8" bestFit="1" customWidth="1"/>
    <col min="13" max="28" width="8.85546875" style="8" bestFit="1" customWidth="1"/>
    <col min="29" max="36" width="8.28515625" style="8" bestFit="1" customWidth="1"/>
    <col min="37" max="39" width="8.85546875" style="8" bestFit="1" customWidth="1"/>
    <col min="40" max="41" width="12.7109375" style="8" customWidth="1"/>
    <col min="42" max="42" width="15" style="8" bestFit="1" customWidth="1"/>
    <col min="43" max="43" width="12.7109375" style="8" customWidth="1"/>
    <col min="44" max="44" width="2.85546875" style="8" customWidth="1"/>
    <col min="45" max="45" width="8.28515625" style="8" customWidth="1"/>
    <col min="46" max="46" width="16.5703125" style="8" customWidth="1"/>
    <col min="47" max="47" width="14.42578125" style="8" customWidth="1"/>
    <col min="48" max="48" width="20" style="8" customWidth="1"/>
    <col min="49" max="49" width="17.5703125" style="8" customWidth="1"/>
    <col min="50" max="16384" width="9.140625" style="8"/>
  </cols>
  <sheetData>
    <row r="1" spans="1:51" ht="26.25" customHeight="1" thickBot="1" x14ac:dyDescent="0.3">
      <c r="A1" s="125" t="s">
        <v>116</v>
      </c>
      <c r="B1" s="126"/>
      <c r="C1" s="126"/>
      <c r="D1" s="126"/>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85"/>
      <c r="AO1" s="85"/>
      <c r="AP1" s="85"/>
      <c r="AQ1" s="19"/>
      <c r="AR1" s="19"/>
      <c r="AS1" s="19"/>
      <c r="AT1" s="19"/>
      <c r="AU1" s="19"/>
      <c r="AV1" s="19"/>
      <c r="AW1" s="19"/>
      <c r="AX1" s="19"/>
      <c r="AY1" s="19"/>
    </row>
    <row r="2" spans="1:51" ht="33.75" customHeight="1" x14ac:dyDescent="0.25">
      <c r="A2" s="11" t="s">
        <v>24</v>
      </c>
      <c r="B2" s="120" t="s">
        <v>115</v>
      </c>
      <c r="C2" s="120"/>
      <c r="D2" s="120"/>
      <c r="E2" s="106"/>
      <c r="F2" s="106"/>
      <c r="G2" s="106"/>
      <c r="H2" s="106"/>
      <c r="I2" s="104"/>
      <c r="J2" s="104"/>
      <c r="K2" s="104"/>
      <c r="L2" s="104"/>
      <c r="M2" s="102"/>
      <c r="N2" s="102"/>
      <c r="O2" s="102"/>
      <c r="P2" s="102"/>
      <c r="Q2" s="100"/>
      <c r="R2" s="100"/>
      <c r="S2" s="100"/>
      <c r="T2" s="100"/>
      <c r="U2" s="98"/>
      <c r="V2" s="98"/>
      <c r="W2" s="98"/>
      <c r="X2" s="98"/>
      <c r="Y2" s="96"/>
      <c r="Z2" s="96"/>
      <c r="AA2" s="96"/>
      <c r="AB2" s="96"/>
      <c r="AC2" s="94"/>
      <c r="AD2" s="94"/>
      <c r="AE2" s="94"/>
      <c r="AF2" s="94"/>
      <c r="AG2" s="92"/>
      <c r="AH2" s="92"/>
      <c r="AI2" s="92"/>
      <c r="AJ2" s="92"/>
      <c r="AK2" s="89"/>
      <c r="AL2" s="89"/>
      <c r="AM2" s="89"/>
      <c r="AN2" s="33"/>
      <c r="AO2" s="33"/>
      <c r="AP2" s="33"/>
      <c r="AQ2" s="11"/>
      <c r="AR2" s="11"/>
      <c r="AS2" s="11"/>
    </row>
    <row r="3" spans="1:51" ht="27.75" customHeight="1" x14ac:dyDescent="0.25">
      <c r="A3" s="12" t="s">
        <v>25</v>
      </c>
      <c r="B3" s="132" t="s">
        <v>67</v>
      </c>
      <c r="C3" s="132"/>
      <c r="D3" s="132"/>
      <c r="E3" s="107"/>
      <c r="F3" s="107"/>
      <c r="G3" s="107"/>
      <c r="H3" s="107"/>
      <c r="I3" s="105"/>
      <c r="J3" s="105"/>
      <c r="K3" s="105"/>
      <c r="L3" s="105"/>
      <c r="M3" s="103"/>
      <c r="N3" s="103"/>
      <c r="O3" s="103"/>
      <c r="P3" s="103"/>
      <c r="Q3" s="101"/>
      <c r="R3" s="101"/>
      <c r="S3" s="101"/>
      <c r="T3" s="101"/>
      <c r="U3" s="99"/>
      <c r="V3" s="99"/>
      <c r="W3" s="99"/>
      <c r="X3" s="99"/>
      <c r="Y3" s="97"/>
      <c r="Z3" s="97"/>
      <c r="AA3" s="97"/>
      <c r="AB3" s="97"/>
      <c r="AC3" s="95"/>
      <c r="AD3" s="95"/>
      <c r="AE3" s="95"/>
      <c r="AF3" s="95"/>
      <c r="AG3" s="93"/>
      <c r="AH3" s="93"/>
      <c r="AI3" s="93"/>
      <c r="AJ3" s="93"/>
      <c r="AK3" s="90"/>
      <c r="AL3" s="90"/>
      <c r="AM3" s="90"/>
      <c r="AN3" s="15"/>
      <c r="AO3" s="15"/>
      <c r="AP3" s="15"/>
      <c r="AQ3" s="12"/>
      <c r="AR3" s="12"/>
      <c r="AS3" s="12"/>
    </row>
    <row r="4" spans="1:51" ht="12" customHeight="1" x14ac:dyDescent="0.25">
      <c r="D4" s="13" t="s">
        <v>35</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T4" s="16"/>
      <c r="AU4" s="16"/>
      <c r="AV4" s="16"/>
      <c r="AW4" s="2"/>
    </row>
    <row r="6" spans="1:51" ht="15" x14ac:dyDescent="0.25">
      <c r="A6" s="6" t="s">
        <v>33</v>
      </c>
      <c r="B6" s="22" t="s">
        <v>144</v>
      </c>
      <c r="C6" s="22" t="s">
        <v>145</v>
      </c>
      <c r="D6" s="36" t="s">
        <v>55</v>
      </c>
      <c r="E6" s="74"/>
      <c r="F6" s="74"/>
      <c r="G6" s="74"/>
      <c r="H6" s="74"/>
      <c r="I6" s="74"/>
      <c r="Q6" s="74"/>
      <c r="R6" s="74"/>
      <c r="S6" s="74"/>
      <c r="T6" s="74"/>
      <c r="U6" s="74"/>
      <c r="V6" s="74"/>
      <c r="W6" s="74"/>
      <c r="X6" s="74"/>
      <c r="Y6" s="74"/>
      <c r="Z6" s="74"/>
      <c r="AA6" s="74"/>
      <c r="AB6" s="74"/>
      <c r="AC6" s="74"/>
      <c r="AD6" s="74"/>
      <c r="AE6" s="74"/>
      <c r="AF6" s="74"/>
      <c r="AG6" s="74"/>
      <c r="AH6" s="74"/>
      <c r="AI6" s="74"/>
      <c r="AJ6" s="74"/>
    </row>
    <row r="7" spans="1:51" ht="15" x14ac:dyDescent="0.25">
      <c r="A7" s="6">
        <v>26023</v>
      </c>
      <c r="B7" s="7">
        <v>-0.14339945590156478</v>
      </c>
      <c r="C7" s="7">
        <v>6.4623910397463485E-2</v>
      </c>
      <c r="D7" s="32">
        <v>-0.35142282220059307</v>
      </c>
      <c r="E7" s="74"/>
      <c r="F7" s="74"/>
      <c r="G7" s="74"/>
      <c r="H7" s="74"/>
      <c r="I7" s="74"/>
      <c r="Q7" s="74"/>
      <c r="R7" s="74"/>
      <c r="S7" s="74"/>
      <c r="T7" s="74"/>
      <c r="U7" s="74"/>
      <c r="V7" s="74"/>
      <c r="W7" s="74"/>
      <c r="X7" s="74"/>
      <c r="Y7" s="74"/>
      <c r="Z7" s="74"/>
      <c r="AA7" s="74"/>
      <c r="AB7" s="74"/>
      <c r="AC7" s="74"/>
      <c r="AD7" s="74"/>
      <c r="AE7" s="74"/>
      <c r="AF7" s="74"/>
      <c r="AG7" s="74"/>
      <c r="AH7" s="74"/>
      <c r="AI7" s="74"/>
      <c r="AJ7" s="74"/>
    </row>
    <row r="8" spans="1:51" ht="15" x14ac:dyDescent="0.25">
      <c r="A8" s="6">
        <v>26114</v>
      </c>
      <c r="B8" s="7">
        <v>-0.14879515556248421</v>
      </c>
      <c r="C8" s="7">
        <v>2.6942050778060448E-2</v>
      </c>
      <c r="D8" s="32">
        <v>-0.32453236190302887</v>
      </c>
      <c r="E8" s="74"/>
      <c r="F8" s="74"/>
      <c r="G8" s="74"/>
      <c r="H8" s="74"/>
      <c r="I8" s="74"/>
      <c r="Q8" s="74"/>
      <c r="R8" s="74"/>
      <c r="S8" s="74"/>
      <c r="T8" s="74"/>
      <c r="U8" s="74"/>
      <c r="V8" s="74"/>
      <c r="W8" s="74"/>
      <c r="X8" s="74"/>
      <c r="Y8" s="74"/>
      <c r="Z8" s="74"/>
      <c r="AA8" s="74"/>
      <c r="AB8" s="74"/>
      <c r="AC8" s="74"/>
      <c r="AD8" s="74"/>
      <c r="AE8" s="74"/>
      <c r="AF8" s="74"/>
      <c r="AG8" s="74"/>
      <c r="AH8" s="74"/>
      <c r="AI8" s="74"/>
      <c r="AJ8" s="74"/>
    </row>
    <row r="9" spans="1:51" ht="15" x14ac:dyDescent="0.25">
      <c r="A9" s="6">
        <v>26206</v>
      </c>
      <c r="B9" s="7">
        <v>-0.1510454824817411</v>
      </c>
      <c r="C9" s="7">
        <v>-1.079937086381213E-2</v>
      </c>
      <c r="D9" s="32">
        <v>-0.29129159409967009</v>
      </c>
      <c r="E9" s="74"/>
      <c r="F9" s="74"/>
      <c r="G9" s="74"/>
      <c r="H9" s="74"/>
      <c r="I9" s="74"/>
      <c r="Q9" s="74"/>
      <c r="R9" s="74"/>
      <c r="S9" s="74"/>
      <c r="T9" s="74"/>
      <c r="U9" s="74"/>
      <c r="V9" s="74"/>
      <c r="W9" s="74"/>
      <c r="X9" s="74"/>
      <c r="Y9" s="74"/>
      <c r="Z9" s="74"/>
      <c r="AA9" s="74"/>
      <c r="AB9" s="74"/>
      <c r="AC9" s="74"/>
      <c r="AD9" s="74"/>
      <c r="AE9" s="74"/>
      <c r="AF9" s="74"/>
      <c r="AG9" s="74"/>
      <c r="AH9" s="74"/>
      <c r="AI9" s="74"/>
      <c r="AJ9" s="74"/>
    </row>
    <row r="10" spans="1:51" ht="15" x14ac:dyDescent="0.25">
      <c r="A10" s="6">
        <v>26298</v>
      </c>
      <c r="B10" s="7">
        <v>-0.14905208215616411</v>
      </c>
      <c r="C10" s="7">
        <v>-4.7053442586932739E-2</v>
      </c>
      <c r="D10" s="32">
        <v>-0.2510507217253955</v>
      </c>
      <c r="E10" s="74"/>
      <c r="F10" s="74"/>
      <c r="G10" s="74"/>
      <c r="H10" s="74"/>
      <c r="I10" s="74"/>
      <c r="Q10" s="74"/>
      <c r="R10" s="74"/>
      <c r="S10" s="74"/>
      <c r="T10" s="74"/>
      <c r="U10" s="74"/>
      <c r="V10" s="74"/>
      <c r="W10" s="74"/>
      <c r="X10" s="74"/>
      <c r="Y10" s="74"/>
      <c r="Z10" s="74"/>
      <c r="AA10" s="74"/>
      <c r="AB10" s="74"/>
      <c r="AC10" s="74"/>
      <c r="AD10" s="74"/>
      <c r="AE10" s="74"/>
      <c r="AF10" s="74"/>
      <c r="AG10" s="74"/>
      <c r="AH10" s="74"/>
      <c r="AI10" s="74"/>
      <c r="AJ10" s="74"/>
    </row>
    <row r="11" spans="1:51" ht="15" x14ac:dyDescent="0.25">
      <c r="A11" s="6">
        <v>26389</v>
      </c>
      <c r="B11" s="7">
        <v>-0.14175565190763148</v>
      </c>
      <c r="C11" s="7">
        <v>-8.0255269948558375E-2</v>
      </c>
      <c r="D11" s="32">
        <v>-0.20325603386670457</v>
      </c>
      <c r="E11" s="74"/>
      <c r="F11" s="74"/>
      <c r="G11" s="74"/>
      <c r="H11" s="74"/>
      <c r="I11" s="74"/>
      <c r="Q11" s="74"/>
      <c r="R11" s="74"/>
      <c r="S11" s="74"/>
      <c r="T11" s="74"/>
      <c r="U11" s="74"/>
      <c r="V11" s="74"/>
      <c r="W11" s="74"/>
      <c r="X11" s="74"/>
      <c r="Y11" s="74"/>
      <c r="Z11" s="74"/>
      <c r="AA11" s="74"/>
      <c r="AB11" s="74"/>
      <c r="AC11" s="74"/>
      <c r="AD11" s="74"/>
      <c r="AE11" s="74"/>
      <c r="AF11" s="74"/>
      <c r="AG11" s="74"/>
      <c r="AH11" s="74"/>
      <c r="AI11" s="74"/>
      <c r="AJ11" s="74"/>
    </row>
    <row r="12" spans="1:51" ht="15" x14ac:dyDescent="0.25">
      <c r="A12" s="6">
        <v>26480</v>
      </c>
      <c r="B12" s="7">
        <v>-0.12818049927121025</v>
      </c>
      <c r="C12" s="7">
        <v>-0.10887908710212124</v>
      </c>
      <c r="D12" s="32">
        <v>-0.14748191144029926</v>
      </c>
      <c r="E12" s="74"/>
      <c r="F12" s="74"/>
      <c r="G12" s="74"/>
      <c r="H12" s="74"/>
      <c r="I12" s="74"/>
      <c r="Q12" s="74"/>
      <c r="R12" s="74"/>
      <c r="S12" s="74"/>
      <c r="T12" s="74"/>
      <c r="U12" s="74"/>
      <c r="V12" s="74"/>
      <c r="W12" s="74"/>
      <c r="X12" s="74"/>
      <c r="Y12" s="74"/>
      <c r="Z12" s="74"/>
      <c r="AA12" s="74"/>
      <c r="AB12" s="74"/>
      <c r="AC12" s="74"/>
      <c r="AD12" s="74"/>
      <c r="AE12" s="74"/>
      <c r="AF12" s="74"/>
      <c r="AG12" s="74"/>
      <c r="AH12" s="74"/>
      <c r="AI12" s="74"/>
      <c r="AJ12" s="74"/>
    </row>
    <row r="13" spans="1:51" ht="15" x14ac:dyDescent="0.25">
      <c r="A13" s="6">
        <v>26572</v>
      </c>
      <c r="B13" s="7">
        <v>-0.10747916768233776</v>
      </c>
      <c r="C13" s="7">
        <v>-0.13149664897412933</v>
      </c>
      <c r="D13" s="32">
        <v>-8.3461686390546186E-2</v>
      </c>
      <c r="E13" s="74"/>
      <c r="F13" s="74"/>
      <c r="G13" s="74"/>
      <c r="H13" s="74"/>
      <c r="I13" s="74"/>
      <c r="Q13" s="74"/>
      <c r="R13" s="74"/>
      <c r="S13" s="74"/>
      <c r="T13" s="74"/>
      <c r="U13" s="74"/>
      <c r="V13" s="74"/>
      <c r="W13" s="74"/>
      <c r="X13" s="74"/>
      <c r="Y13" s="74"/>
      <c r="Z13" s="74"/>
      <c r="AA13" s="74"/>
      <c r="AB13" s="74"/>
      <c r="AC13" s="74"/>
      <c r="AD13" s="74"/>
      <c r="AE13" s="74"/>
      <c r="AF13" s="74"/>
      <c r="AG13" s="74"/>
      <c r="AH13" s="74"/>
      <c r="AI13" s="74"/>
      <c r="AJ13" s="74"/>
    </row>
    <row r="14" spans="1:51" ht="15" x14ac:dyDescent="0.25">
      <c r="A14" s="6">
        <v>26664</v>
      </c>
      <c r="B14" s="7">
        <v>-7.8975598154011978E-2</v>
      </c>
      <c r="C14" s="7">
        <v>-0.14683491579983091</v>
      </c>
      <c r="D14" s="32">
        <v>-1.1116280508193042E-2</v>
      </c>
      <c r="E14" s="74"/>
      <c r="F14" s="74"/>
      <c r="G14" s="74"/>
      <c r="H14" s="74"/>
      <c r="I14" s="74"/>
      <c r="Q14" s="74"/>
      <c r="R14" s="74"/>
      <c r="S14" s="74"/>
      <c r="T14" s="74"/>
      <c r="U14" s="74"/>
      <c r="V14" s="74"/>
      <c r="W14" s="74"/>
      <c r="X14" s="74"/>
      <c r="Y14" s="74"/>
      <c r="Z14" s="74"/>
      <c r="AA14" s="74"/>
      <c r="AB14" s="74"/>
      <c r="AC14" s="74"/>
      <c r="AD14" s="74"/>
      <c r="AE14" s="74"/>
      <c r="AF14" s="74"/>
      <c r="AG14" s="74"/>
      <c r="AH14" s="74"/>
      <c r="AI14" s="74"/>
      <c r="AJ14" s="74"/>
    </row>
    <row r="15" spans="1:51" ht="15" x14ac:dyDescent="0.25">
      <c r="A15" s="6">
        <v>26754</v>
      </c>
      <c r="B15" s="7">
        <v>-4.2205274747644905E-2</v>
      </c>
      <c r="C15" s="7">
        <v>-0.15383099099174799</v>
      </c>
      <c r="D15" s="32">
        <v>6.942044149645818E-2</v>
      </c>
      <c r="E15" s="74"/>
      <c r="F15" s="74"/>
      <c r="G15" s="74"/>
      <c r="H15" s="74"/>
      <c r="I15" s="74"/>
      <c r="Q15" s="74"/>
      <c r="R15" s="74"/>
      <c r="S15" s="74"/>
      <c r="T15" s="74"/>
      <c r="U15" s="74"/>
      <c r="V15" s="74"/>
      <c r="W15" s="74"/>
      <c r="X15" s="74"/>
      <c r="Y15" s="74"/>
      <c r="Z15" s="74"/>
      <c r="AA15" s="74"/>
      <c r="AB15" s="74"/>
      <c r="AC15" s="74"/>
      <c r="AD15" s="74"/>
      <c r="AE15" s="74"/>
      <c r="AF15" s="74"/>
      <c r="AG15" s="74"/>
      <c r="AH15" s="74"/>
      <c r="AI15" s="74"/>
      <c r="AJ15" s="74"/>
    </row>
    <row r="16" spans="1:51" ht="15" x14ac:dyDescent="0.25">
      <c r="A16" s="6">
        <v>26845</v>
      </c>
      <c r="B16" s="7">
        <v>3.049168561837387E-3</v>
      </c>
      <c r="C16" s="7">
        <v>-0.15168229071645159</v>
      </c>
      <c r="D16" s="32">
        <v>0.15778062784012636</v>
      </c>
      <c r="E16" s="74"/>
      <c r="F16" s="74"/>
      <c r="G16" s="74"/>
      <c r="H16" s="74"/>
      <c r="I16" s="74"/>
      <c r="Q16" s="74"/>
      <c r="R16" s="74"/>
      <c r="S16" s="74"/>
      <c r="T16" s="74"/>
      <c r="U16" s="74"/>
      <c r="V16" s="74"/>
      <c r="W16" s="74"/>
      <c r="X16" s="74"/>
      <c r="Y16" s="74"/>
      <c r="Z16" s="74"/>
      <c r="AA16" s="74"/>
      <c r="AB16" s="74"/>
      <c r="AC16" s="74"/>
      <c r="AD16" s="74"/>
      <c r="AE16" s="74"/>
      <c r="AF16" s="74"/>
      <c r="AG16" s="74"/>
      <c r="AH16" s="74"/>
      <c r="AI16" s="74"/>
      <c r="AJ16" s="74"/>
    </row>
    <row r="17" spans="1:36" ht="15" x14ac:dyDescent="0.25">
      <c r="A17" s="6">
        <v>26937</v>
      </c>
      <c r="B17" s="7">
        <v>5.6728320840527396E-2</v>
      </c>
      <c r="C17" s="7">
        <v>-0.13989001009576379</v>
      </c>
      <c r="D17" s="32">
        <v>0.25334665177681859</v>
      </c>
      <c r="E17" s="74"/>
      <c r="F17" s="74"/>
      <c r="G17" s="74"/>
      <c r="H17" s="74"/>
      <c r="I17" s="74"/>
      <c r="Q17" s="74"/>
      <c r="R17" s="74"/>
      <c r="S17" s="74"/>
      <c r="T17" s="74"/>
      <c r="U17" s="74"/>
      <c r="V17" s="74"/>
      <c r="W17" s="74"/>
      <c r="X17" s="74"/>
      <c r="Y17" s="74"/>
      <c r="Z17" s="74"/>
      <c r="AA17" s="74"/>
      <c r="AB17" s="74"/>
      <c r="AC17" s="74"/>
      <c r="AD17" s="74"/>
      <c r="AE17" s="74"/>
      <c r="AF17" s="74"/>
      <c r="AG17" s="74"/>
      <c r="AH17" s="74"/>
      <c r="AI17" s="74"/>
      <c r="AJ17" s="74"/>
    </row>
    <row r="18" spans="1:36" ht="15" x14ac:dyDescent="0.25">
      <c r="A18" s="6">
        <v>27029</v>
      </c>
      <c r="B18" s="7">
        <v>0.11847365657091835</v>
      </c>
      <c r="C18" s="7">
        <v>-0.11829410577186505</v>
      </c>
      <c r="D18" s="32">
        <v>0.35524141891370176</v>
      </c>
      <c r="E18" s="74"/>
      <c r="F18" s="74"/>
      <c r="G18" s="74"/>
      <c r="H18" s="74"/>
      <c r="I18" s="74"/>
      <c r="Q18" s="74"/>
      <c r="R18" s="74"/>
      <c r="S18" s="74"/>
      <c r="T18" s="74"/>
      <c r="U18" s="74"/>
      <c r="V18" s="74"/>
      <c r="W18" s="74"/>
      <c r="X18" s="74"/>
      <c r="Y18" s="74"/>
      <c r="Z18" s="74"/>
      <c r="AA18" s="74"/>
      <c r="AB18" s="74"/>
      <c r="AC18" s="74"/>
      <c r="AD18" s="74"/>
      <c r="AE18" s="74"/>
      <c r="AF18" s="74"/>
      <c r="AG18" s="74"/>
      <c r="AH18" s="74"/>
      <c r="AI18" s="74"/>
      <c r="AJ18" s="74"/>
    </row>
    <row r="19" spans="1:36" ht="15" x14ac:dyDescent="0.25">
      <c r="A19" s="6">
        <v>27119</v>
      </c>
      <c r="B19" s="7">
        <v>0.18761361764680604</v>
      </c>
      <c r="C19" s="7">
        <v>-8.7098234515478171E-2</v>
      </c>
      <c r="D19" s="32">
        <v>0.46232546980909023</v>
      </c>
      <c r="E19" s="74"/>
      <c r="F19" s="74"/>
      <c r="G19" s="74"/>
      <c r="H19" s="74"/>
      <c r="I19" s="74"/>
      <c r="Q19" s="74"/>
      <c r="R19" s="74"/>
      <c r="S19" s="74"/>
      <c r="T19" s="74"/>
      <c r="U19" s="74"/>
      <c r="V19" s="74"/>
      <c r="W19" s="74"/>
      <c r="X19" s="74"/>
      <c r="Y19" s="74"/>
      <c r="Z19" s="74"/>
      <c r="AA19" s="74"/>
      <c r="AB19" s="74"/>
      <c r="AC19" s="74"/>
      <c r="AD19" s="74"/>
      <c r="AE19" s="74"/>
      <c r="AF19" s="74"/>
      <c r="AG19" s="74"/>
      <c r="AH19" s="74"/>
      <c r="AI19" s="74"/>
      <c r="AJ19" s="74"/>
    </row>
    <row r="20" spans="1:36" ht="15" x14ac:dyDescent="0.25">
      <c r="A20" s="6">
        <v>27210</v>
      </c>
      <c r="B20" s="7">
        <v>0.26315902226216809</v>
      </c>
      <c r="C20" s="7">
        <v>-4.6883367180754351E-2</v>
      </c>
      <c r="D20" s="32">
        <v>0.57320141170509054</v>
      </c>
      <c r="E20" s="74"/>
      <c r="F20" s="74"/>
      <c r="G20" s="74"/>
      <c r="H20" s="74"/>
      <c r="I20" s="74"/>
      <c r="Q20" s="74"/>
      <c r="R20" s="74"/>
      <c r="S20" s="74"/>
      <c r="T20" s="74"/>
      <c r="U20" s="74"/>
      <c r="V20" s="74"/>
      <c r="W20" s="74"/>
      <c r="X20" s="74"/>
      <c r="Y20" s="74"/>
      <c r="Z20" s="74"/>
      <c r="AA20" s="74"/>
      <c r="AB20" s="74"/>
      <c r="AC20" s="74"/>
      <c r="AD20" s="74"/>
      <c r="AE20" s="74"/>
      <c r="AF20" s="74"/>
      <c r="AG20" s="74"/>
      <c r="AH20" s="74"/>
      <c r="AI20" s="74"/>
      <c r="AJ20" s="74"/>
    </row>
    <row r="21" spans="1:36" ht="15" x14ac:dyDescent="0.25">
      <c r="A21" s="6">
        <v>27302</v>
      </c>
      <c r="B21" s="7">
        <v>0.34380844732335475</v>
      </c>
      <c r="C21" s="7">
        <v>1.3908709437878959E-3</v>
      </c>
      <c r="D21" s="32">
        <v>0.68622602370292163</v>
      </c>
      <c r="E21" s="74"/>
      <c r="F21" s="74"/>
      <c r="G21" s="74"/>
      <c r="H21" s="74"/>
      <c r="I21" s="74"/>
      <c r="Q21" s="74"/>
      <c r="R21" s="74"/>
      <c r="S21" s="74"/>
      <c r="T21" s="74"/>
      <c r="U21" s="74"/>
      <c r="V21" s="74"/>
      <c r="W21" s="74"/>
      <c r="X21" s="74"/>
      <c r="Y21" s="74"/>
      <c r="Z21" s="74"/>
      <c r="AA21" s="74"/>
      <c r="AB21" s="74"/>
      <c r="AC21" s="74"/>
      <c r="AD21" s="74"/>
      <c r="AE21" s="74"/>
      <c r="AF21" s="74"/>
      <c r="AG21" s="74"/>
      <c r="AH21" s="74"/>
      <c r="AI21" s="74"/>
      <c r="AJ21" s="74"/>
    </row>
    <row r="22" spans="1:36" ht="15" x14ac:dyDescent="0.25">
      <c r="A22" s="6">
        <v>27394</v>
      </c>
      <c r="B22" s="7">
        <v>0.42796393983170333</v>
      </c>
      <c r="C22" s="7">
        <v>5.6397707970521398E-2</v>
      </c>
      <c r="D22" s="32">
        <v>0.79953017169288532</v>
      </c>
      <c r="E22" s="74"/>
      <c r="F22" s="74"/>
      <c r="G22" s="74"/>
      <c r="H22" s="74"/>
      <c r="I22" s="74"/>
      <c r="Q22" s="74"/>
      <c r="R22" s="74"/>
      <c r="S22" s="74"/>
      <c r="T22" s="74"/>
      <c r="U22" s="74"/>
      <c r="V22" s="74"/>
      <c r="W22" s="74"/>
      <c r="X22" s="74"/>
      <c r="Y22" s="74"/>
      <c r="Z22" s="74"/>
      <c r="AA22" s="74"/>
      <c r="AB22" s="74"/>
      <c r="AC22" s="74"/>
      <c r="AD22" s="74"/>
      <c r="AE22" s="74"/>
      <c r="AF22" s="74"/>
      <c r="AG22" s="74"/>
      <c r="AH22" s="74"/>
      <c r="AI22" s="74"/>
      <c r="AJ22" s="74"/>
    </row>
    <row r="23" spans="1:36" ht="15" x14ac:dyDescent="0.25">
      <c r="A23" s="6">
        <v>27484</v>
      </c>
      <c r="B23" s="7">
        <v>0.51375709932896307</v>
      </c>
      <c r="C23" s="7">
        <v>0.11646775018543204</v>
      </c>
      <c r="D23" s="32">
        <v>0.91104644847249416</v>
      </c>
      <c r="E23" s="74"/>
      <c r="F23" s="74"/>
      <c r="G23" s="74"/>
      <c r="H23" s="74"/>
      <c r="I23" s="74"/>
      <c r="Q23" s="74"/>
      <c r="R23" s="74"/>
      <c r="S23" s="74"/>
      <c r="T23" s="74"/>
      <c r="U23" s="74"/>
      <c r="V23" s="74"/>
      <c r="W23" s="74"/>
      <c r="X23" s="74"/>
      <c r="Y23" s="74"/>
      <c r="Z23" s="74"/>
      <c r="AA23" s="74"/>
      <c r="AB23" s="74"/>
      <c r="AC23" s="74"/>
      <c r="AD23" s="74"/>
      <c r="AE23" s="74"/>
      <c r="AF23" s="74"/>
      <c r="AG23" s="74"/>
      <c r="AH23" s="74"/>
      <c r="AI23" s="74"/>
      <c r="AJ23" s="74"/>
    </row>
    <row r="24" spans="1:36" ht="15" x14ac:dyDescent="0.25">
      <c r="A24" s="6">
        <v>27575</v>
      </c>
      <c r="B24" s="7">
        <v>0.59908524728071344</v>
      </c>
      <c r="C24" s="7">
        <v>0.17962626771002738</v>
      </c>
      <c r="D24" s="32">
        <v>1.0185442268513996</v>
      </c>
      <c r="E24" s="74"/>
      <c r="F24" s="74"/>
      <c r="G24" s="74"/>
      <c r="H24" s="74"/>
      <c r="I24" s="74"/>
      <c r="Q24" s="74"/>
      <c r="R24" s="74"/>
      <c r="S24" s="74"/>
      <c r="T24" s="74"/>
      <c r="U24" s="74"/>
      <c r="V24" s="74"/>
      <c r="W24" s="74"/>
      <c r="X24" s="74"/>
      <c r="Y24" s="74"/>
      <c r="Z24" s="74"/>
      <c r="AA24" s="74"/>
      <c r="AB24" s="74"/>
      <c r="AC24" s="74"/>
      <c r="AD24" s="74"/>
      <c r="AE24" s="74"/>
      <c r="AF24" s="74"/>
      <c r="AG24" s="74"/>
      <c r="AH24" s="74"/>
      <c r="AI24" s="74"/>
      <c r="AJ24" s="74"/>
    </row>
    <row r="25" spans="1:36" ht="15" x14ac:dyDescent="0.25">
      <c r="A25" s="6">
        <v>27667</v>
      </c>
      <c r="B25" s="7">
        <v>0.6816570701641349</v>
      </c>
      <c r="C25" s="7">
        <v>0.24364255467795193</v>
      </c>
      <c r="D25" s="32">
        <v>1.1196715856503179</v>
      </c>
      <c r="E25" s="74"/>
      <c r="F25" s="74"/>
      <c r="G25" s="74"/>
      <c r="H25" s="74"/>
      <c r="I25" s="74"/>
      <c r="Q25" s="74"/>
      <c r="R25" s="74"/>
      <c r="S25" s="74"/>
      <c r="T25" s="74"/>
      <c r="U25" s="74"/>
      <c r="V25" s="74"/>
      <c r="W25" s="74"/>
      <c r="X25" s="74"/>
      <c r="Y25" s="74"/>
      <c r="Z25" s="74"/>
      <c r="AA25" s="74"/>
      <c r="AB25" s="74"/>
      <c r="AC25" s="74"/>
      <c r="AD25" s="74"/>
      <c r="AE25" s="74"/>
      <c r="AF25" s="74"/>
      <c r="AG25" s="74"/>
      <c r="AH25" s="74"/>
      <c r="AI25" s="74"/>
      <c r="AJ25" s="74"/>
    </row>
    <row r="26" spans="1:36" ht="15" x14ac:dyDescent="0.25">
      <c r="A26" s="6">
        <v>27759</v>
      </c>
      <c r="B26" s="7">
        <v>0.75904680136170766</v>
      </c>
      <c r="C26" s="7">
        <v>0.30609025567236903</v>
      </c>
      <c r="D26" s="32">
        <v>1.2120033470510463</v>
      </c>
      <c r="E26" s="74"/>
      <c r="F26" s="74"/>
      <c r="G26" s="74"/>
      <c r="H26" s="74"/>
      <c r="I26" s="74"/>
      <c r="Q26" s="74"/>
      <c r="R26" s="74"/>
      <c r="S26" s="74"/>
      <c r="T26" s="74"/>
      <c r="U26" s="74"/>
      <c r="V26" s="74"/>
      <c r="W26" s="74"/>
      <c r="X26" s="74"/>
      <c r="Y26" s="74"/>
      <c r="Z26" s="74"/>
      <c r="AA26" s="74"/>
      <c r="AB26" s="74"/>
      <c r="AC26" s="74"/>
      <c r="AD26" s="74"/>
      <c r="AE26" s="74"/>
      <c r="AF26" s="74"/>
      <c r="AG26" s="74"/>
      <c r="AH26" s="74"/>
      <c r="AI26" s="74"/>
      <c r="AJ26" s="74"/>
    </row>
    <row r="27" spans="1:36" ht="15" x14ac:dyDescent="0.25">
      <c r="A27" s="6">
        <v>27850</v>
      </c>
      <c r="B27" s="7">
        <v>0.82875570311333635</v>
      </c>
      <c r="C27" s="7">
        <v>0.3644171507881695</v>
      </c>
      <c r="D27" s="32">
        <v>1.2930942554385032</v>
      </c>
      <c r="E27" s="74"/>
      <c r="F27" s="74"/>
      <c r="G27" s="74"/>
      <c r="H27" s="74"/>
      <c r="I27" s="74"/>
      <c r="Q27" s="74"/>
      <c r="R27" s="74"/>
      <c r="S27" s="74"/>
      <c r="T27" s="74"/>
      <c r="U27" s="74"/>
      <c r="V27" s="74"/>
      <c r="W27" s="74"/>
      <c r="X27" s="74"/>
      <c r="Y27" s="74"/>
      <c r="Z27" s="74"/>
      <c r="AA27" s="74"/>
      <c r="AB27" s="74"/>
      <c r="AC27" s="74"/>
      <c r="AD27" s="74"/>
      <c r="AE27" s="74"/>
      <c r="AF27" s="74"/>
      <c r="AG27" s="74"/>
      <c r="AH27" s="74"/>
      <c r="AI27" s="74"/>
      <c r="AJ27" s="74"/>
    </row>
    <row r="28" spans="1:36" ht="15" x14ac:dyDescent="0.25">
      <c r="A28" s="6">
        <v>27941</v>
      </c>
      <c r="B28" s="7">
        <v>0.88827933383071589</v>
      </c>
      <c r="C28" s="7">
        <v>0.41602252847599824</v>
      </c>
      <c r="D28" s="32">
        <v>1.3605361391854336</v>
      </c>
      <c r="E28" s="74"/>
      <c r="F28" s="74"/>
      <c r="G28" s="74"/>
      <c r="H28" s="74"/>
      <c r="I28" s="74"/>
      <c r="Q28" s="74"/>
      <c r="R28" s="74"/>
      <c r="S28" s="74"/>
      <c r="T28" s="74"/>
      <c r="U28" s="74"/>
      <c r="V28" s="74"/>
      <c r="W28" s="74"/>
      <c r="X28" s="74"/>
      <c r="Y28" s="74"/>
      <c r="Z28" s="74"/>
      <c r="AA28" s="74"/>
      <c r="AB28" s="74"/>
      <c r="AC28" s="74"/>
      <c r="AD28" s="74"/>
      <c r="AE28" s="74"/>
      <c r="AF28" s="74"/>
      <c r="AG28" s="74"/>
      <c r="AH28" s="74"/>
      <c r="AI28" s="74"/>
      <c r="AJ28" s="74"/>
    </row>
    <row r="29" spans="1:36" ht="15" x14ac:dyDescent="0.25">
      <c r="A29" s="6">
        <v>28033</v>
      </c>
      <c r="B29" s="7">
        <v>0.93517884749239222</v>
      </c>
      <c r="C29" s="7">
        <v>0.45833996112945791</v>
      </c>
      <c r="D29" s="32">
        <v>1.4120177338553266</v>
      </c>
      <c r="E29" s="74"/>
      <c r="F29" s="74"/>
      <c r="G29" s="74"/>
      <c r="H29" s="74"/>
      <c r="I29" s="74"/>
      <c r="Q29" s="74"/>
      <c r="R29" s="74"/>
      <c r="S29" s="74"/>
      <c r="T29" s="74"/>
      <c r="U29" s="74"/>
      <c r="V29" s="74"/>
      <c r="W29" s="74"/>
      <c r="X29" s="74"/>
      <c r="Y29" s="74"/>
      <c r="Z29" s="74"/>
      <c r="AA29" s="74"/>
      <c r="AB29" s="74"/>
      <c r="AC29" s="74"/>
      <c r="AD29" s="74"/>
      <c r="AE29" s="74"/>
      <c r="AF29" s="74"/>
      <c r="AG29" s="74"/>
      <c r="AH29" s="74"/>
      <c r="AI29" s="74"/>
      <c r="AJ29" s="74"/>
    </row>
    <row r="30" spans="1:36" ht="15" x14ac:dyDescent="0.25">
      <c r="A30" s="6">
        <v>28125</v>
      </c>
      <c r="B30" s="7">
        <v>0.9671543791527426</v>
      </c>
      <c r="C30" s="7">
        <v>0.48892304476270454</v>
      </c>
      <c r="D30" s="32">
        <v>1.4453857135427806</v>
      </c>
      <c r="E30" s="74"/>
      <c r="F30" s="74"/>
      <c r="G30" s="74"/>
      <c r="H30" s="74"/>
      <c r="I30" s="74"/>
      <c r="Q30" s="74"/>
      <c r="R30" s="74"/>
      <c r="S30" s="74"/>
      <c r="T30" s="74"/>
      <c r="U30" s="74"/>
      <c r="V30" s="74"/>
      <c r="W30" s="74"/>
      <c r="X30" s="74"/>
      <c r="Y30" s="74"/>
      <c r="Z30" s="74"/>
      <c r="AA30" s="74"/>
      <c r="AB30" s="74"/>
      <c r="AC30" s="74"/>
      <c r="AD30" s="74"/>
      <c r="AE30" s="74"/>
      <c r="AF30" s="74"/>
      <c r="AG30" s="74"/>
      <c r="AH30" s="74"/>
      <c r="AI30" s="74"/>
      <c r="AJ30" s="74"/>
    </row>
    <row r="31" spans="1:36" ht="15" x14ac:dyDescent="0.25">
      <c r="A31" s="6">
        <v>28215</v>
      </c>
      <c r="B31" s="7">
        <v>0.98211843112512598</v>
      </c>
      <c r="C31" s="7">
        <v>0.50553148098015677</v>
      </c>
      <c r="D31" s="32">
        <v>1.4587053812700952</v>
      </c>
      <c r="E31" s="74"/>
      <c r="F31" s="74"/>
      <c r="G31" s="74"/>
      <c r="H31" s="74"/>
      <c r="I31" s="74"/>
      <c r="Q31" s="74"/>
      <c r="R31" s="74"/>
      <c r="S31" s="74"/>
      <c r="T31" s="74"/>
      <c r="U31" s="74"/>
      <c r="V31" s="74"/>
      <c r="W31" s="74"/>
      <c r="X31" s="74"/>
      <c r="Y31" s="74"/>
      <c r="Z31" s="74"/>
      <c r="AA31" s="74"/>
      <c r="AB31" s="74"/>
      <c r="AC31" s="74"/>
      <c r="AD31" s="74"/>
      <c r="AE31" s="74"/>
      <c r="AF31" s="74"/>
      <c r="AG31" s="74"/>
      <c r="AH31" s="74"/>
      <c r="AI31" s="74"/>
      <c r="AJ31" s="74"/>
    </row>
    <row r="32" spans="1:36" ht="15" x14ac:dyDescent="0.25">
      <c r="A32" s="6">
        <v>28306</v>
      </c>
      <c r="B32" s="7">
        <v>0.97826709397441058</v>
      </c>
      <c r="C32" s="7">
        <v>0.50621477461573416</v>
      </c>
      <c r="D32" s="32">
        <v>1.450319413333087</v>
      </c>
      <c r="E32" s="74"/>
      <c r="F32" s="74"/>
      <c r="G32" s="74"/>
      <c r="H32" s="74"/>
      <c r="I32" s="74"/>
      <c r="Q32" s="74"/>
      <c r="R32" s="74"/>
      <c r="S32" s="74"/>
      <c r="T32" s="74"/>
      <c r="U32" s="74"/>
      <c r="V32" s="74"/>
      <c r="W32" s="74"/>
      <c r="X32" s="74"/>
      <c r="Y32" s="74"/>
      <c r="Z32" s="74"/>
      <c r="AA32" s="74"/>
      <c r="AB32" s="74"/>
      <c r="AC32" s="74"/>
      <c r="AD32" s="74"/>
      <c r="AE32" s="74"/>
      <c r="AF32" s="74"/>
      <c r="AG32" s="74"/>
      <c r="AH32" s="74"/>
      <c r="AI32" s="74"/>
      <c r="AJ32" s="74"/>
    </row>
    <row r="33" spans="1:36" ht="15" x14ac:dyDescent="0.25">
      <c r="A33" s="6">
        <v>28398</v>
      </c>
      <c r="B33" s="7">
        <v>0.95414691921918027</v>
      </c>
      <c r="C33" s="7">
        <v>0.48939079943352415</v>
      </c>
      <c r="D33" s="32">
        <v>1.4189030390048363</v>
      </c>
      <c r="E33" s="74"/>
      <c r="F33" s="74"/>
      <c r="G33" s="74"/>
      <c r="H33" s="74"/>
      <c r="I33" s="74"/>
      <c r="Q33" s="74"/>
      <c r="R33" s="74"/>
      <c r="S33" s="74"/>
      <c r="T33" s="74"/>
      <c r="U33" s="74"/>
      <c r="V33" s="74"/>
      <c r="W33" s="74"/>
      <c r="X33" s="74"/>
      <c r="Y33" s="74"/>
      <c r="Z33" s="74"/>
      <c r="AA33" s="74"/>
      <c r="AB33" s="74"/>
      <c r="AC33" s="74"/>
      <c r="AD33" s="74"/>
      <c r="AE33" s="74"/>
      <c r="AF33" s="74"/>
      <c r="AG33" s="74"/>
      <c r="AH33" s="74"/>
      <c r="AI33" s="74"/>
      <c r="AJ33" s="74"/>
    </row>
    <row r="34" spans="1:36" ht="15" x14ac:dyDescent="0.25">
      <c r="A34" s="6">
        <v>28490</v>
      </c>
      <c r="B34" s="7">
        <v>0.90871530888294916</v>
      </c>
      <c r="C34" s="7">
        <v>0.45391655008606302</v>
      </c>
      <c r="D34" s="32">
        <v>1.3635140676798354</v>
      </c>
      <c r="E34" s="74"/>
      <c r="F34" s="74"/>
      <c r="G34" s="74"/>
      <c r="H34" s="74"/>
      <c r="I34" s="74"/>
      <c r="Q34" s="74"/>
      <c r="R34" s="74"/>
      <c r="S34" s="74"/>
      <c r="T34" s="74"/>
      <c r="U34" s="74"/>
      <c r="V34" s="74"/>
      <c r="W34" s="74"/>
      <c r="X34" s="74"/>
      <c r="Y34" s="74"/>
      <c r="Z34" s="74"/>
      <c r="AA34" s="74"/>
      <c r="AB34" s="74"/>
      <c r="AC34" s="74"/>
      <c r="AD34" s="74"/>
      <c r="AE34" s="74"/>
      <c r="AF34" s="74"/>
      <c r="AG34" s="74"/>
      <c r="AH34" s="74"/>
      <c r="AI34" s="74"/>
      <c r="AJ34" s="74"/>
    </row>
    <row r="35" spans="1:36" ht="15" x14ac:dyDescent="0.25">
      <c r="A35" s="6">
        <v>28580</v>
      </c>
      <c r="B35" s="7">
        <v>0.84139240106125457</v>
      </c>
      <c r="C35" s="7">
        <v>0.39914855135792221</v>
      </c>
      <c r="D35" s="32">
        <v>1.2836362507645869</v>
      </c>
      <c r="E35" s="74"/>
      <c r="F35" s="74"/>
      <c r="G35" s="74"/>
      <c r="H35" s="74"/>
      <c r="I35" s="74"/>
      <c r="Q35" s="74"/>
      <c r="R35" s="74"/>
      <c r="S35" s="74"/>
      <c r="T35" s="74"/>
      <c r="U35" s="74"/>
      <c r="V35" s="74"/>
      <c r="W35" s="74"/>
      <c r="X35" s="74"/>
      <c r="Y35" s="74"/>
      <c r="Z35" s="74"/>
      <c r="AA35" s="74"/>
      <c r="AB35" s="74"/>
      <c r="AC35" s="74"/>
      <c r="AD35" s="74"/>
      <c r="AE35" s="74"/>
      <c r="AF35" s="74"/>
      <c r="AG35" s="74"/>
      <c r="AH35" s="74"/>
      <c r="AI35" s="74"/>
      <c r="AJ35" s="74"/>
    </row>
    <row r="36" spans="1:36" ht="15" x14ac:dyDescent="0.25">
      <c r="A36" s="6">
        <v>28671</v>
      </c>
      <c r="B36" s="7">
        <v>0.75210260878346213</v>
      </c>
      <c r="C36" s="7">
        <v>0.32499063303904946</v>
      </c>
      <c r="D36" s="32">
        <v>1.1792145845278748</v>
      </c>
      <c r="E36" s="74"/>
      <c r="F36" s="74"/>
      <c r="G36" s="74"/>
      <c r="H36" s="74"/>
      <c r="I36" s="74"/>
      <c r="Q36" s="74"/>
      <c r="R36" s="74"/>
      <c r="S36" s="74"/>
      <c r="T36" s="74"/>
      <c r="U36" s="74"/>
      <c r="V36" s="74"/>
      <c r="W36" s="74"/>
      <c r="X36" s="74"/>
      <c r="Y36" s="74"/>
      <c r="Z36" s="74"/>
      <c r="AA36" s="74"/>
      <c r="AB36" s="74"/>
      <c r="AC36" s="74"/>
      <c r="AD36" s="74"/>
      <c r="AE36" s="74"/>
      <c r="AF36" s="74"/>
      <c r="AG36" s="74"/>
      <c r="AH36" s="74"/>
      <c r="AI36" s="74"/>
      <c r="AJ36" s="74"/>
    </row>
    <row r="37" spans="1:36" ht="15" x14ac:dyDescent="0.25">
      <c r="A37" s="6">
        <v>28763</v>
      </c>
      <c r="B37" s="7">
        <v>0.64130420793393306</v>
      </c>
      <c r="C37" s="7">
        <v>0.23192709527416625</v>
      </c>
      <c r="D37" s="32">
        <v>1.0506813205936998</v>
      </c>
      <c r="E37" s="74"/>
      <c r="F37" s="74"/>
      <c r="G37" s="74"/>
      <c r="H37" s="74"/>
      <c r="I37" s="74"/>
      <c r="Q37" s="74"/>
      <c r="R37" s="74"/>
      <c r="S37" s="74"/>
      <c r="T37" s="74"/>
      <c r="U37" s="74"/>
      <c r="V37" s="74"/>
      <c r="W37" s="74"/>
      <c r="X37" s="74"/>
      <c r="Y37" s="74"/>
      <c r="Z37" s="74"/>
      <c r="AA37" s="74"/>
      <c r="AB37" s="74"/>
      <c r="AC37" s="74"/>
      <c r="AD37" s="74"/>
      <c r="AE37" s="74"/>
      <c r="AF37" s="74"/>
      <c r="AG37" s="74"/>
      <c r="AH37" s="74"/>
      <c r="AI37" s="74"/>
      <c r="AJ37" s="74"/>
    </row>
    <row r="38" spans="1:36" ht="15" x14ac:dyDescent="0.25">
      <c r="A38" s="6">
        <v>28855</v>
      </c>
      <c r="B38" s="7">
        <v>0.51000566321352869</v>
      </c>
      <c r="C38" s="7">
        <v>0.12103967698020694</v>
      </c>
      <c r="D38" s="32">
        <v>0.89897164944685048</v>
      </c>
      <c r="E38" s="74"/>
      <c r="F38" s="74"/>
      <c r="G38" s="74"/>
      <c r="H38" s="74"/>
      <c r="I38" s="74"/>
      <c r="Q38" s="74"/>
      <c r="R38" s="74"/>
      <c r="S38" s="74"/>
      <c r="T38" s="74"/>
      <c r="U38" s="74"/>
      <c r="V38" s="74"/>
      <c r="W38" s="74"/>
      <c r="X38" s="74"/>
      <c r="Y38" s="74"/>
      <c r="Z38" s="74"/>
      <c r="AA38" s="74"/>
      <c r="AB38" s="74"/>
      <c r="AC38" s="74"/>
      <c r="AD38" s="74"/>
      <c r="AE38" s="74"/>
      <c r="AF38" s="74"/>
      <c r="AG38" s="74"/>
      <c r="AH38" s="74"/>
      <c r="AI38" s="74"/>
      <c r="AJ38" s="74"/>
    </row>
    <row r="39" spans="1:36" ht="15" x14ac:dyDescent="0.25">
      <c r="A39" s="6">
        <v>28945</v>
      </c>
      <c r="B39" s="7">
        <v>0.35976772163254578</v>
      </c>
      <c r="C39" s="7">
        <v>-5.9928114734413788E-3</v>
      </c>
      <c r="D39" s="32">
        <v>0.72552825473853289</v>
      </c>
      <c r="E39" s="74"/>
      <c r="F39" s="74"/>
      <c r="G39" s="74"/>
      <c r="H39" s="74"/>
      <c r="I39" s="74"/>
      <c r="Q39" s="74"/>
      <c r="R39" s="74"/>
      <c r="S39" s="74"/>
      <c r="T39" s="74"/>
      <c r="U39" s="74"/>
      <c r="V39" s="74"/>
      <c r="W39" s="74"/>
      <c r="X39" s="74"/>
      <c r="Y39" s="74"/>
      <c r="Z39" s="74"/>
      <c r="AA39" s="74"/>
      <c r="AB39" s="74"/>
      <c r="AC39" s="74"/>
      <c r="AD39" s="74"/>
      <c r="AE39" s="74"/>
      <c r="AF39" s="74"/>
      <c r="AG39" s="74"/>
      <c r="AH39" s="74"/>
      <c r="AI39" s="74"/>
      <c r="AJ39" s="74"/>
    </row>
    <row r="40" spans="1:36" ht="15" x14ac:dyDescent="0.25">
      <c r="A40" s="6">
        <v>29036</v>
      </c>
      <c r="B40" s="7">
        <v>0.19269068179185775</v>
      </c>
      <c r="C40" s="7">
        <v>-0.1469128332131609</v>
      </c>
      <c r="D40" s="32">
        <v>0.5322941967968764</v>
      </c>
      <c r="E40" s="74"/>
      <c r="F40" s="74"/>
      <c r="G40" s="74"/>
      <c r="H40" s="74"/>
      <c r="I40" s="74"/>
      <c r="Q40" s="74"/>
      <c r="R40" s="74"/>
      <c r="S40" s="74"/>
      <c r="T40" s="74"/>
      <c r="U40" s="74"/>
      <c r="V40" s="74"/>
      <c r="W40" s="74"/>
      <c r="X40" s="74"/>
      <c r="Y40" s="74"/>
      <c r="Z40" s="74"/>
      <c r="AA40" s="74"/>
      <c r="AB40" s="74"/>
      <c r="AC40" s="74"/>
      <c r="AD40" s="74"/>
      <c r="AE40" s="74"/>
      <c r="AF40" s="74"/>
      <c r="AG40" s="74"/>
      <c r="AH40" s="74"/>
      <c r="AI40" s="74"/>
      <c r="AJ40" s="74"/>
    </row>
    <row r="41" spans="1:36" ht="15" x14ac:dyDescent="0.25">
      <c r="A41" s="6">
        <v>29128</v>
      </c>
      <c r="B41" s="7">
        <v>1.1386653839519478E-2</v>
      </c>
      <c r="C41" s="7">
        <v>-0.29892055845736509</v>
      </c>
      <c r="D41" s="32">
        <v>0.32169386613640405</v>
      </c>
      <c r="E41" s="74"/>
      <c r="F41" s="74"/>
      <c r="G41" s="74"/>
      <c r="H41" s="74"/>
      <c r="I41" s="74"/>
      <c r="Q41" s="74"/>
      <c r="R41" s="74"/>
      <c r="S41" s="74"/>
      <c r="T41" s="74"/>
      <c r="U41" s="74"/>
      <c r="V41" s="74"/>
      <c r="W41" s="74"/>
      <c r="X41" s="74"/>
      <c r="Y41" s="74"/>
      <c r="Z41" s="74"/>
      <c r="AA41" s="74"/>
      <c r="AB41" s="74"/>
      <c r="AC41" s="74"/>
      <c r="AD41" s="74"/>
      <c r="AE41" s="74"/>
      <c r="AF41" s="74"/>
      <c r="AG41" s="74"/>
      <c r="AH41" s="74"/>
      <c r="AI41" s="74"/>
      <c r="AJ41" s="74"/>
    </row>
    <row r="42" spans="1:36" ht="15" x14ac:dyDescent="0.25">
      <c r="A42" s="6">
        <v>29220</v>
      </c>
      <c r="B42" s="7">
        <v>-0.18106295196293501</v>
      </c>
      <c r="C42" s="7">
        <v>-0.45872794868544486</v>
      </c>
      <c r="D42" s="32">
        <v>9.6602044759574859E-2</v>
      </c>
      <c r="E42" s="74"/>
      <c r="F42" s="74"/>
      <c r="G42" s="74"/>
      <c r="H42" s="74"/>
      <c r="I42" s="74"/>
      <c r="Q42" s="74"/>
      <c r="R42" s="74"/>
      <c r="S42" s="74"/>
      <c r="T42" s="74"/>
      <c r="U42" s="74"/>
      <c r="V42" s="74"/>
      <c r="W42" s="74"/>
      <c r="X42" s="74"/>
      <c r="Y42" s="74"/>
      <c r="Z42" s="74"/>
      <c r="AA42" s="74"/>
      <c r="AB42" s="74"/>
      <c r="AC42" s="74"/>
      <c r="AD42" s="74"/>
      <c r="AE42" s="74"/>
      <c r="AF42" s="74"/>
      <c r="AG42" s="74"/>
      <c r="AH42" s="74"/>
      <c r="AI42" s="74"/>
      <c r="AJ42" s="74"/>
    </row>
    <row r="43" spans="1:36" ht="15" x14ac:dyDescent="0.25">
      <c r="A43" s="6">
        <v>29311</v>
      </c>
      <c r="B43" s="7">
        <v>-0.38116404284552835</v>
      </c>
      <c r="C43" s="7">
        <v>-0.62262950263611494</v>
      </c>
      <c r="D43" s="32">
        <v>-0.13969858305494173</v>
      </c>
      <c r="E43" s="74"/>
      <c r="F43" s="74"/>
      <c r="G43" s="74"/>
      <c r="H43" s="74"/>
      <c r="I43" s="74"/>
      <c r="Q43" s="74"/>
      <c r="R43" s="74"/>
      <c r="S43" s="74"/>
      <c r="T43" s="74"/>
      <c r="U43" s="74"/>
      <c r="V43" s="74"/>
      <c r="W43" s="74"/>
      <c r="X43" s="74"/>
      <c r="Y43" s="74"/>
      <c r="Z43" s="74"/>
      <c r="AA43" s="74"/>
      <c r="AB43" s="74"/>
      <c r="AC43" s="74"/>
      <c r="AD43" s="74"/>
      <c r="AE43" s="74"/>
      <c r="AF43" s="74"/>
      <c r="AG43" s="74"/>
      <c r="AH43" s="74"/>
      <c r="AI43" s="74"/>
      <c r="AJ43" s="74"/>
    </row>
    <row r="44" spans="1:36" ht="15" x14ac:dyDescent="0.25">
      <c r="A44" s="6">
        <v>29402</v>
      </c>
      <c r="B44" s="7">
        <v>-0.58507948311094915</v>
      </c>
      <c r="C44" s="7">
        <v>-0.78658814020277923</v>
      </c>
      <c r="D44" s="32">
        <v>-0.38357082601911918</v>
      </c>
      <c r="E44" s="74"/>
      <c r="F44" s="74"/>
      <c r="G44" s="74"/>
      <c r="H44" s="74"/>
      <c r="I44" s="74"/>
      <c r="Q44" s="74"/>
      <c r="R44" s="74"/>
      <c r="S44" s="74"/>
      <c r="T44" s="74"/>
      <c r="U44" s="74"/>
      <c r="V44" s="74"/>
      <c r="W44" s="74"/>
      <c r="X44" s="74"/>
      <c r="Y44" s="74"/>
      <c r="Z44" s="74"/>
      <c r="AA44" s="74"/>
      <c r="AB44" s="74"/>
      <c r="AC44" s="74"/>
      <c r="AD44" s="74"/>
      <c r="AE44" s="74"/>
      <c r="AF44" s="74"/>
      <c r="AG44" s="74"/>
      <c r="AH44" s="74"/>
      <c r="AI44" s="74"/>
      <c r="AJ44" s="74"/>
    </row>
    <row r="45" spans="1:36" ht="15" x14ac:dyDescent="0.25">
      <c r="A45" s="6">
        <v>29494</v>
      </c>
      <c r="B45" s="7">
        <v>-0.78871027337115995</v>
      </c>
      <c r="C45" s="7">
        <v>-0.94633419750829806</v>
      </c>
      <c r="D45" s="32">
        <v>-0.63108634923402196</v>
      </c>
      <c r="E45" s="74"/>
      <c r="F45" s="74"/>
      <c r="G45" s="74"/>
      <c r="H45" s="74"/>
      <c r="I45" s="74"/>
      <c r="Q45" s="74"/>
      <c r="R45" s="74"/>
      <c r="S45" s="74"/>
      <c r="T45" s="74"/>
      <c r="U45" s="74"/>
      <c r="V45" s="74"/>
      <c r="W45" s="74"/>
      <c r="X45" s="74"/>
      <c r="Y45" s="74"/>
      <c r="Z45" s="74"/>
      <c r="AA45" s="74"/>
      <c r="AB45" s="74"/>
      <c r="AC45" s="74"/>
      <c r="AD45" s="74"/>
      <c r="AE45" s="74"/>
      <c r="AF45" s="74"/>
      <c r="AG45" s="74"/>
      <c r="AH45" s="74"/>
      <c r="AI45" s="74"/>
      <c r="AJ45" s="74"/>
    </row>
    <row r="46" spans="1:36" ht="15" x14ac:dyDescent="0.25">
      <c r="A46" s="6">
        <v>29586</v>
      </c>
      <c r="B46" s="7">
        <v>-0.98778642200030053</v>
      </c>
      <c r="C46" s="7">
        <v>-1.0974750523251011</v>
      </c>
      <c r="D46" s="32">
        <v>-0.87809779167550006</v>
      </c>
      <c r="E46" s="74"/>
      <c r="F46" s="74"/>
      <c r="G46" s="74"/>
      <c r="H46" s="74"/>
      <c r="I46" s="74"/>
      <c r="Q46" s="74"/>
      <c r="R46" s="74"/>
      <c r="S46" s="74"/>
      <c r="T46" s="74"/>
      <c r="U46" s="74"/>
      <c r="V46" s="74"/>
      <c r="W46" s="74"/>
      <c r="X46" s="74"/>
      <c r="Y46" s="74"/>
      <c r="Z46" s="74"/>
      <c r="AA46" s="74"/>
      <c r="AB46" s="74"/>
      <c r="AC46" s="74"/>
      <c r="AD46" s="74"/>
      <c r="AE46" s="74"/>
      <c r="AF46" s="74"/>
      <c r="AG46" s="74"/>
      <c r="AH46" s="74"/>
      <c r="AI46" s="74"/>
      <c r="AJ46" s="74"/>
    </row>
    <row r="47" spans="1:36" ht="15" x14ac:dyDescent="0.25">
      <c r="A47" s="6">
        <v>29676</v>
      </c>
      <c r="B47" s="7">
        <v>-1.1779653406483692</v>
      </c>
      <c r="C47" s="7">
        <v>-1.2356125086361147</v>
      </c>
      <c r="D47" s="32">
        <v>-1.1203181726606237</v>
      </c>
      <c r="E47" s="74"/>
      <c r="F47" s="74"/>
      <c r="G47" s="74"/>
      <c r="H47" s="74"/>
      <c r="I47" s="74"/>
      <c r="Q47" s="74"/>
      <c r="R47" s="74"/>
      <c r="S47" s="74"/>
      <c r="T47" s="74"/>
      <c r="U47" s="74"/>
      <c r="V47" s="74"/>
      <c r="W47" s="74"/>
      <c r="X47" s="74"/>
      <c r="Y47" s="74"/>
      <c r="Z47" s="74"/>
      <c r="AA47" s="74"/>
      <c r="AB47" s="74"/>
      <c r="AC47" s="74"/>
      <c r="AD47" s="74"/>
      <c r="AE47" s="74"/>
      <c r="AF47" s="74"/>
      <c r="AG47" s="74"/>
      <c r="AH47" s="74"/>
      <c r="AI47" s="74"/>
      <c r="AJ47" s="74"/>
    </row>
    <row r="48" spans="1:36" ht="15" x14ac:dyDescent="0.25">
      <c r="A48" s="6">
        <v>29767</v>
      </c>
      <c r="B48" s="7">
        <v>-1.3549353296269087</v>
      </c>
      <c r="C48" s="7">
        <v>-1.3564647559097833</v>
      </c>
      <c r="D48" s="32">
        <v>-1.3534059033440338</v>
      </c>
      <c r="E48" s="74"/>
      <c r="F48" s="74"/>
      <c r="G48" s="74"/>
      <c r="H48" s="74"/>
      <c r="I48" s="74"/>
      <c r="Q48" s="74"/>
      <c r="R48" s="74"/>
      <c r="S48" s="74"/>
      <c r="T48" s="74"/>
      <c r="U48" s="74"/>
      <c r="V48" s="74"/>
      <c r="W48" s="74"/>
      <c r="X48" s="74"/>
      <c r="Y48" s="74"/>
      <c r="Z48" s="74"/>
      <c r="AA48" s="74"/>
      <c r="AB48" s="74"/>
      <c r="AC48" s="74"/>
      <c r="AD48" s="74"/>
      <c r="AE48" s="74"/>
      <c r="AF48" s="74"/>
      <c r="AG48" s="74"/>
      <c r="AH48" s="74"/>
      <c r="AI48" s="74"/>
      <c r="AJ48" s="74"/>
    </row>
    <row r="49" spans="1:36" ht="15" x14ac:dyDescent="0.25">
      <c r="A49" s="6">
        <v>29859</v>
      </c>
      <c r="B49" s="7">
        <v>-1.5145215164640291</v>
      </c>
      <c r="C49" s="7">
        <v>-1.455989493861152</v>
      </c>
      <c r="D49" s="32">
        <v>-1.5730535390669065</v>
      </c>
      <c r="E49" s="74"/>
      <c r="F49" s="74"/>
      <c r="G49" s="74"/>
      <c r="H49" s="74"/>
      <c r="I49" s="74"/>
      <c r="Q49" s="74"/>
      <c r="R49" s="74"/>
      <c r="S49" s="74"/>
      <c r="T49" s="74"/>
      <c r="U49" s="74"/>
      <c r="V49" s="74"/>
      <c r="W49" s="74"/>
      <c r="X49" s="74"/>
      <c r="Y49" s="74"/>
      <c r="Z49" s="74"/>
      <c r="AA49" s="74"/>
      <c r="AB49" s="74"/>
      <c r="AC49" s="74"/>
      <c r="AD49" s="74"/>
      <c r="AE49" s="74"/>
      <c r="AF49" s="74"/>
      <c r="AG49" s="74"/>
      <c r="AH49" s="74"/>
      <c r="AI49" s="74"/>
      <c r="AJ49" s="74"/>
    </row>
    <row r="50" spans="1:36" ht="15" x14ac:dyDescent="0.25">
      <c r="A50" s="6">
        <v>29951</v>
      </c>
      <c r="B50" s="7">
        <v>-1.6527914790388119</v>
      </c>
      <c r="C50" s="7">
        <v>-1.5305046858499953</v>
      </c>
      <c r="D50" s="32">
        <v>-1.7750782722276284</v>
      </c>
      <c r="E50" s="74"/>
      <c r="F50" s="74"/>
      <c r="G50" s="74"/>
      <c r="H50" s="74"/>
      <c r="I50" s="74"/>
      <c r="Q50" s="74"/>
      <c r="R50" s="74"/>
      <c r="S50" s="74"/>
      <c r="T50" s="74"/>
      <c r="U50" s="74"/>
      <c r="V50" s="74"/>
      <c r="W50" s="74"/>
      <c r="X50" s="74"/>
      <c r="Y50" s="74"/>
      <c r="Z50" s="74"/>
      <c r="AA50" s="74"/>
      <c r="AB50" s="74"/>
      <c r="AC50" s="74"/>
      <c r="AD50" s="74"/>
      <c r="AE50" s="74"/>
      <c r="AF50" s="74"/>
      <c r="AG50" s="74"/>
      <c r="AH50" s="74"/>
      <c r="AI50" s="74"/>
      <c r="AJ50" s="74"/>
    </row>
    <row r="51" spans="1:36" ht="15" x14ac:dyDescent="0.25">
      <c r="A51" s="6">
        <v>30041</v>
      </c>
      <c r="B51" s="7">
        <v>-1.7661577285837802</v>
      </c>
      <c r="C51" s="7">
        <v>-1.5768033795552556</v>
      </c>
      <c r="D51" s="32">
        <v>-1.9555120776123047</v>
      </c>
      <c r="E51" s="74"/>
      <c r="F51" s="74"/>
      <c r="G51" s="74"/>
      <c r="H51" s="74"/>
      <c r="I51" s="74"/>
      <c r="Q51" s="74"/>
      <c r="R51" s="74"/>
      <c r="S51" s="74"/>
      <c r="T51" s="74"/>
      <c r="U51" s="74"/>
      <c r="V51" s="74"/>
      <c r="W51" s="74"/>
      <c r="X51" s="74"/>
      <c r="Y51" s="74"/>
      <c r="Z51" s="74"/>
      <c r="AA51" s="74"/>
      <c r="AB51" s="74"/>
      <c r="AC51" s="74"/>
      <c r="AD51" s="74"/>
      <c r="AE51" s="74"/>
      <c r="AF51" s="74"/>
      <c r="AG51" s="74"/>
      <c r="AH51" s="74"/>
      <c r="AI51" s="74"/>
      <c r="AJ51" s="74"/>
    </row>
    <row r="52" spans="1:36" ht="15" x14ac:dyDescent="0.25">
      <c r="A52" s="6">
        <v>30132</v>
      </c>
      <c r="B52" s="7">
        <v>-1.8514742504762329</v>
      </c>
      <c r="C52" s="7">
        <v>-1.5922591150298988</v>
      </c>
      <c r="D52" s="32">
        <v>-2.1106893859225671</v>
      </c>
      <c r="E52" s="74"/>
      <c r="F52" s="74"/>
      <c r="G52" s="74"/>
      <c r="H52" s="74"/>
      <c r="I52" s="74"/>
      <c r="Q52" s="74"/>
      <c r="R52" s="74"/>
      <c r="S52" s="74"/>
      <c r="T52" s="74"/>
      <c r="U52" s="74"/>
      <c r="V52" s="74"/>
      <c r="W52" s="74"/>
      <c r="X52" s="74"/>
      <c r="Y52" s="74"/>
      <c r="Z52" s="74"/>
      <c r="AA52" s="74"/>
      <c r="AB52" s="74"/>
      <c r="AC52" s="74"/>
      <c r="AD52" s="74"/>
      <c r="AE52" s="74"/>
      <c r="AF52" s="74"/>
      <c r="AG52" s="74"/>
      <c r="AH52" s="74"/>
      <c r="AI52" s="74"/>
      <c r="AJ52" s="74"/>
    </row>
    <row r="53" spans="1:36" ht="15" x14ac:dyDescent="0.25">
      <c r="A53" s="6">
        <v>30224</v>
      </c>
      <c r="B53" s="7">
        <v>-1.9061244028468765</v>
      </c>
      <c r="C53" s="7">
        <v>-1.5749186273512881</v>
      </c>
      <c r="D53" s="32">
        <v>-2.2373301783424648</v>
      </c>
      <c r="E53" s="74"/>
      <c r="F53" s="74"/>
      <c r="G53" s="74"/>
      <c r="H53" s="74"/>
      <c r="I53" s="74"/>
      <c r="Q53" s="74"/>
      <c r="R53" s="74"/>
      <c r="S53" s="74"/>
      <c r="T53" s="74"/>
      <c r="U53" s="74"/>
      <c r="V53" s="74"/>
      <c r="W53" s="74"/>
      <c r="X53" s="74"/>
      <c r="Y53" s="74"/>
      <c r="Z53" s="74"/>
      <c r="AA53" s="74"/>
      <c r="AB53" s="74"/>
      <c r="AC53" s="74"/>
      <c r="AD53" s="74"/>
      <c r="AE53" s="74"/>
      <c r="AF53" s="74"/>
      <c r="AG53" s="74"/>
      <c r="AH53" s="74"/>
      <c r="AI53" s="74"/>
      <c r="AJ53" s="74"/>
    </row>
    <row r="54" spans="1:36" ht="15" x14ac:dyDescent="0.25">
      <c r="A54" s="6">
        <v>30316</v>
      </c>
      <c r="B54" s="7">
        <v>-1.9280976530153802</v>
      </c>
      <c r="C54" s="7">
        <v>-1.5235788402682342</v>
      </c>
      <c r="D54" s="32">
        <v>-2.3326164657625261</v>
      </c>
      <c r="E54" s="74"/>
      <c r="F54" s="74"/>
      <c r="G54" s="74"/>
      <c r="H54" s="74"/>
      <c r="I54" s="74"/>
      <c r="Q54" s="74"/>
      <c r="R54" s="74"/>
      <c r="S54" s="74"/>
      <c r="T54" s="74"/>
      <c r="U54" s="74"/>
      <c r="V54" s="74"/>
      <c r="W54" s="74"/>
      <c r="X54" s="74"/>
      <c r="Y54" s="74"/>
      <c r="Z54" s="74"/>
      <c r="AA54" s="74"/>
      <c r="AB54" s="74"/>
      <c r="AC54" s="74"/>
      <c r="AD54" s="74"/>
      <c r="AE54" s="74"/>
      <c r="AF54" s="74"/>
      <c r="AG54" s="74"/>
      <c r="AH54" s="74"/>
      <c r="AI54" s="74"/>
      <c r="AJ54" s="74"/>
    </row>
    <row r="55" spans="1:36" ht="15" x14ac:dyDescent="0.25">
      <c r="A55" s="6">
        <v>30406</v>
      </c>
      <c r="B55" s="7">
        <v>-1.9160528857174604</v>
      </c>
      <c r="C55" s="7">
        <v>-1.4378455317570771</v>
      </c>
      <c r="D55" s="32">
        <v>-2.3942602396778434</v>
      </c>
      <c r="E55" s="74"/>
      <c r="F55" s="74"/>
      <c r="G55" s="74"/>
      <c r="H55" s="74"/>
      <c r="I55" s="74"/>
      <c r="Q55" s="74"/>
      <c r="R55" s="74"/>
      <c r="S55" s="74"/>
      <c r="T55" s="74"/>
      <c r="U55" s="74"/>
      <c r="V55" s="74"/>
      <c r="W55" s="74"/>
      <c r="X55" s="74"/>
      <c r="Y55" s="74"/>
      <c r="Z55" s="74"/>
      <c r="AA55" s="74"/>
      <c r="AB55" s="74"/>
      <c r="AC55" s="74"/>
      <c r="AD55" s="74"/>
      <c r="AE55" s="74"/>
      <c r="AF55" s="74"/>
      <c r="AG55" s="74"/>
      <c r="AH55" s="74"/>
      <c r="AI55" s="74"/>
      <c r="AJ55" s="74"/>
    </row>
    <row r="56" spans="1:36" ht="15" x14ac:dyDescent="0.25">
      <c r="A56" s="6">
        <v>30497</v>
      </c>
      <c r="B56" s="7">
        <v>-1.8693663388985031</v>
      </c>
      <c r="C56" s="7">
        <v>-1.3181715224688557</v>
      </c>
      <c r="D56" s="32">
        <v>-2.4205611553281505</v>
      </c>
      <c r="E56" s="74"/>
      <c r="F56" s="74"/>
      <c r="G56" s="74"/>
      <c r="H56" s="74"/>
      <c r="I56" s="74"/>
      <c r="Q56" s="74"/>
      <c r="R56" s="74"/>
      <c r="S56" s="74"/>
      <c r="T56" s="74"/>
      <c r="U56" s="74"/>
      <c r="V56" s="74"/>
      <c r="W56" s="74"/>
      <c r="X56" s="74"/>
      <c r="Y56" s="74"/>
      <c r="Z56" s="74"/>
      <c r="AA56" s="74"/>
      <c r="AB56" s="74"/>
      <c r="AC56" s="74"/>
      <c r="AD56" s="74"/>
      <c r="AE56" s="74"/>
      <c r="AF56" s="74"/>
      <c r="AG56" s="74"/>
      <c r="AH56" s="74"/>
      <c r="AI56" s="74"/>
      <c r="AJ56" s="74"/>
    </row>
    <row r="57" spans="1:36" ht="15" x14ac:dyDescent="0.25">
      <c r="A57" s="6">
        <v>30589</v>
      </c>
      <c r="B57" s="7">
        <v>-1.788162604338424</v>
      </c>
      <c r="C57" s="7">
        <v>-1.165872781144633</v>
      </c>
      <c r="D57" s="32">
        <v>-2.4104524275322152</v>
      </c>
      <c r="E57" s="74"/>
      <c r="F57" s="74"/>
      <c r="G57" s="74"/>
      <c r="H57" s="74"/>
      <c r="I57" s="74"/>
      <c r="Q57" s="74"/>
      <c r="R57" s="74"/>
      <c r="S57" s="74"/>
      <c r="T57" s="74"/>
      <c r="U57" s="74"/>
      <c r="V57" s="74"/>
      <c r="W57" s="74"/>
      <c r="X57" s="74"/>
      <c r="Y57" s="74"/>
      <c r="Z57" s="74"/>
      <c r="AA57" s="74"/>
      <c r="AB57" s="74"/>
      <c r="AC57" s="74"/>
      <c r="AD57" s="74"/>
      <c r="AE57" s="74"/>
      <c r="AF57" s="74"/>
      <c r="AG57" s="74"/>
      <c r="AH57" s="74"/>
      <c r="AI57" s="74"/>
      <c r="AJ57" s="74"/>
    </row>
    <row r="58" spans="1:36" ht="15" x14ac:dyDescent="0.25">
      <c r="A58" s="6">
        <v>30681</v>
      </c>
      <c r="B58" s="7">
        <v>-1.6733275615232395</v>
      </c>
      <c r="C58" s="7">
        <v>-0.98312144225200671</v>
      </c>
      <c r="D58" s="32">
        <v>-2.3635336807944722</v>
      </c>
      <c r="E58" s="74"/>
      <c r="F58" s="74"/>
      <c r="G58" s="74"/>
      <c r="H58" s="74"/>
      <c r="I58" s="74"/>
      <c r="Q58" s="74"/>
      <c r="R58" s="74"/>
      <c r="S58" s="74"/>
      <c r="T58" s="74"/>
      <c r="U58" s="74"/>
      <c r="V58" s="74"/>
      <c r="W58" s="74"/>
      <c r="X58" s="74"/>
      <c r="Y58" s="74"/>
      <c r="Z58" s="74"/>
      <c r="AA58" s="74"/>
      <c r="AB58" s="74"/>
      <c r="AC58" s="74"/>
      <c r="AD58" s="74"/>
      <c r="AE58" s="74"/>
      <c r="AF58" s="74"/>
      <c r="AG58" s="74"/>
      <c r="AH58" s="74"/>
      <c r="AI58" s="74"/>
      <c r="AJ58" s="74"/>
    </row>
    <row r="59" spans="1:36" ht="15" x14ac:dyDescent="0.25">
      <c r="A59" s="6">
        <v>30772</v>
      </c>
      <c r="B59" s="7">
        <v>-1.5265025824048688</v>
      </c>
      <c r="C59" s="7">
        <v>-0.77291537341042982</v>
      </c>
      <c r="D59" s="32">
        <v>-2.2800897913993077</v>
      </c>
      <c r="E59" s="74"/>
      <c r="F59" s="74"/>
      <c r="G59" s="74"/>
      <c r="H59" s="74"/>
      <c r="I59" s="74"/>
      <c r="Q59" s="74"/>
      <c r="R59" s="74"/>
      <c r="S59" s="74"/>
      <c r="T59" s="74"/>
      <c r="U59" s="74"/>
      <c r="V59" s="74"/>
      <c r="W59" s="74"/>
      <c r="X59" s="74"/>
      <c r="Y59" s="74"/>
      <c r="Z59" s="74"/>
      <c r="AA59" s="74"/>
      <c r="AB59" s="74"/>
      <c r="AC59" s="74"/>
      <c r="AD59" s="74"/>
      <c r="AE59" s="74"/>
      <c r="AF59" s="74"/>
      <c r="AG59" s="74"/>
      <c r="AH59" s="74"/>
      <c r="AI59" s="74"/>
      <c r="AJ59" s="74"/>
    </row>
    <row r="60" spans="1:36" ht="15" x14ac:dyDescent="0.25">
      <c r="A60" s="6">
        <v>30863</v>
      </c>
      <c r="B60" s="7">
        <v>-1.3500598391669461</v>
      </c>
      <c r="C60" s="7">
        <v>-0.53902459518741408</v>
      </c>
      <c r="D60" s="32">
        <v>-2.1610950831464781</v>
      </c>
      <c r="E60" s="74"/>
      <c r="F60" s="74"/>
      <c r="G60" s="74"/>
      <c r="H60" s="74"/>
      <c r="I60" s="74"/>
      <c r="Q60" s="74"/>
      <c r="R60" s="74"/>
      <c r="S60" s="74"/>
      <c r="T60" s="74"/>
      <c r="U60" s="74"/>
      <c r="V60" s="74"/>
      <c r="W60" s="74"/>
      <c r="X60" s="74"/>
      <c r="Y60" s="74"/>
      <c r="Z60" s="74"/>
      <c r="AA60" s="74"/>
      <c r="AB60" s="74"/>
      <c r="AC60" s="74"/>
      <c r="AD60" s="74"/>
      <c r="AE60" s="74"/>
      <c r="AF60" s="74"/>
      <c r="AG60" s="74"/>
      <c r="AH60" s="74"/>
      <c r="AI60" s="74"/>
      <c r="AJ60" s="74"/>
    </row>
    <row r="61" spans="1:36" ht="15" x14ac:dyDescent="0.25">
      <c r="A61" s="6">
        <v>30955</v>
      </c>
      <c r="B61" s="7">
        <v>-1.1470590531362248</v>
      </c>
      <c r="C61" s="7">
        <v>-0.28591552416458021</v>
      </c>
      <c r="D61" s="32">
        <v>-2.0082025821078693</v>
      </c>
      <c r="E61" s="74"/>
      <c r="F61" s="74"/>
      <c r="G61" s="74"/>
      <c r="H61" s="74"/>
      <c r="I61" s="74"/>
      <c r="Q61" s="74"/>
      <c r="R61" s="74"/>
      <c r="S61" s="74"/>
      <c r="T61" s="74"/>
      <c r="U61" s="74"/>
      <c r="V61" s="74"/>
      <c r="W61" s="74"/>
      <c r="X61" s="74"/>
      <c r="Y61" s="74"/>
      <c r="Z61" s="74"/>
      <c r="AA61" s="74"/>
      <c r="AB61" s="74"/>
      <c r="AC61" s="74"/>
      <c r="AD61" s="74"/>
      <c r="AE61" s="74"/>
      <c r="AF61" s="74"/>
      <c r="AG61" s="74"/>
      <c r="AH61" s="74"/>
      <c r="AI61" s="74"/>
      <c r="AJ61" s="74"/>
    </row>
    <row r="62" spans="1:36" ht="15" x14ac:dyDescent="0.25">
      <c r="A62" s="6">
        <v>31047</v>
      </c>
      <c r="B62" s="7">
        <v>-0.92118652636190546</v>
      </c>
      <c r="C62" s="7">
        <v>-1.8654662016543637E-2</v>
      </c>
      <c r="D62" s="32">
        <v>-1.8237183907072674</v>
      </c>
      <c r="E62" s="74"/>
      <c r="F62" s="74"/>
      <c r="G62" s="74"/>
      <c r="H62" s="74"/>
      <c r="I62" s="74"/>
      <c r="Q62" s="74"/>
      <c r="R62" s="74"/>
      <c r="S62" s="74"/>
      <c r="T62" s="74"/>
      <c r="U62" s="74"/>
      <c r="V62" s="74"/>
      <c r="W62" s="74"/>
      <c r="X62" s="74"/>
      <c r="Y62" s="74"/>
      <c r="Z62" s="74"/>
      <c r="AA62" s="74"/>
      <c r="AB62" s="74"/>
      <c r="AC62" s="74"/>
      <c r="AD62" s="74"/>
      <c r="AE62" s="74"/>
      <c r="AF62" s="74"/>
      <c r="AG62" s="74"/>
      <c r="AH62" s="74"/>
      <c r="AI62" s="74"/>
      <c r="AJ62" s="74"/>
    </row>
    <row r="63" spans="1:36" ht="15" x14ac:dyDescent="0.25">
      <c r="A63" s="6">
        <v>31137</v>
      </c>
      <c r="B63" s="7">
        <v>-0.67667778387041899</v>
      </c>
      <c r="C63" s="7">
        <v>0.2572060308362189</v>
      </c>
      <c r="D63" s="32">
        <v>-1.6105615985770569</v>
      </c>
      <c r="E63" s="74"/>
      <c r="F63" s="74"/>
      <c r="G63" s="74"/>
      <c r="H63" s="74"/>
      <c r="I63" s="74"/>
      <c r="Q63" s="74"/>
      <c r="R63" s="74"/>
      <c r="S63" s="74"/>
      <c r="T63" s="74"/>
      <c r="U63" s="74"/>
      <c r="V63" s="74"/>
      <c r="W63" s="74"/>
      <c r="X63" s="74"/>
      <c r="Y63" s="74"/>
      <c r="Z63" s="74"/>
      <c r="AA63" s="74"/>
      <c r="AB63" s="74"/>
      <c r="AC63" s="74"/>
      <c r="AD63" s="74"/>
      <c r="AE63" s="74"/>
      <c r="AF63" s="74"/>
      <c r="AG63" s="74"/>
      <c r="AH63" s="74"/>
      <c r="AI63" s="74"/>
      <c r="AJ63" s="74"/>
    </row>
    <row r="64" spans="1:36" ht="15" x14ac:dyDescent="0.25">
      <c r="A64" s="6">
        <v>31228</v>
      </c>
      <c r="B64" s="7">
        <v>-0.41822561027995786</v>
      </c>
      <c r="C64" s="7">
        <v>0.53575927738471218</v>
      </c>
      <c r="D64" s="32">
        <v>-1.3722104979446279</v>
      </c>
      <c r="E64" s="74"/>
      <c r="F64" s="74"/>
      <c r="G64" s="74"/>
      <c r="H64" s="74"/>
      <c r="I64" s="74"/>
      <c r="Q64" s="74"/>
      <c r="R64" s="74"/>
      <c r="S64" s="74"/>
      <c r="T64" s="74"/>
      <c r="U64" s="74"/>
      <c r="V64" s="74"/>
      <c r="W64" s="74"/>
      <c r="X64" s="74"/>
      <c r="Y64" s="74"/>
      <c r="Z64" s="74"/>
      <c r="AA64" s="74"/>
      <c r="AB64" s="74"/>
      <c r="AC64" s="74"/>
      <c r="AD64" s="74"/>
      <c r="AE64" s="74"/>
      <c r="AF64" s="74"/>
      <c r="AG64" s="74"/>
      <c r="AH64" s="74"/>
      <c r="AI64" s="74"/>
      <c r="AJ64" s="74"/>
    </row>
    <row r="65" spans="1:36" ht="15" x14ac:dyDescent="0.25">
      <c r="A65" s="6">
        <v>31320</v>
      </c>
      <c r="B65" s="7">
        <v>-0.15087567616960612</v>
      </c>
      <c r="C65" s="7">
        <v>0.81088485343127503</v>
      </c>
      <c r="D65" s="32">
        <v>-1.1126362057704873</v>
      </c>
      <c r="E65" s="74"/>
      <c r="F65" s="74"/>
      <c r="G65" s="74"/>
      <c r="H65" s="74"/>
      <c r="I65" s="74"/>
      <c r="Q65" s="74"/>
      <c r="R65" s="74"/>
      <c r="S65" s="74"/>
      <c r="T65" s="74"/>
      <c r="U65" s="74"/>
      <c r="V65" s="74"/>
      <c r="W65" s="74"/>
      <c r="X65" s="74"/>
      <c r="Y65" s="74"/>
      <c r="Z65" s="74"/>
      <c r="AA65" s="74"/>
      <c r="AB65" s="74"/>
      <c r="AC65" s="74"/>
      <c r="AD65" s="74"/>
      <c r="AE65" s="74"/>
      <c r="AF65" s="74"/>
      <c r="AG65" s="74"/>
      <c r="AH65" s="74"/>
      <c r="AI65" s="74"/>
      <c r="AJ65" s="74"/>
    </row>
    <row r="66" spans="1:36" ht="15" x14ac:dyDescent="0.25">
      <c r="A66" s="6">
        <v>31412</v>
      </c>
      <c r="B66" s="7">
        <v>0.12008769466930169</v>
      </c>
      <c r="C66" s="7">
        <v>1.0764004942192777</v>
      </c>
      <c r="D66" s="32">
        <v>-0.83622510488067436</v>
      </c>
      <c r="E66" s="74"/>
      <c r="F66" s="74"/>
      <c r="G66" s="74"/>
      <c r="H66" s="74"/>
      <c r="I66" s="74"/>
      <c r="Q66" s="74"/>
      <c r="R66" s="74"/>
      <c r="S66" s="74"/>
      <c r="T66" s="74"/>
      <c r="U66" s="74"/>
      <c r="V66" s="74"/>
      <c r="W66" s="74"/>
      <c r="X66" s="74"/>
      <c r="Y66" s="74"/>
      <c r="Z66" s="74"/>
      <c r="AA66" s="74"/>
      <c r="AB66" s="74"/>
      <c r="AC66" s="74"/>
      <c r="AD66" s="74"/>
      <c r="AE66" s="74"/>
      <c r="AF66" s="74"/>
      <c r="AG66" s="74"/>
      <c r="AH66" s="74"/>
      <c r="AI66" s="74"/>
      <c r="AJ66" s="74"/>
    </row>
    <row r="67" spans="1:36" ht="15" x14ac:dyDescent="0.25">
      <c r="A67" s="6">
        <v>31502</v>
      </c>
      <c r="B67" s="7">
        <v>0.38926277672515514</v>
      </c>
      <c r="C67" s="7">
        <v>1.3262173473175136</v>
      </c>
      <c r="D67" s="32">
        <v>-0.54769179386720335</v>
      </c>
      <c r="E67" s="74"/>
      <c r="F67" s="74"/>
      <c r="G67" s="74"/>
      <c r="H67" s="74"/>
      <c r="I67" s="74"/>
      <c r="Q67" s="74"/>
      <c r="R67" s="74"/>
      <c r="S67" s="74"/>
      <c r="T67" s="74"/>
      <c r="U67" s="74"/>
      <c r="V67" s="74"/>
      <c r="W67" s="74"/>
      <c r="X67" s="74"/>
      <c r="Y67" s="74"/>
      <c r="Z67" s="74"/>
      <c r="AA67" s="74"/>
      <c r="AB67" s="74"/>
      <c r="AC67" s="74"/>
      <c r="AD67" s="74"/>
      <c r="AE67" s="74"/>
      <c r="AF67" s="74"/>
      <c r="AG67" s="74"/>
      <c r="AH67" s="74"/>
      <c r="AI67" s="74"/>
      <c r="AJ67" s="74"/>
    </row>
    <row r="68" spans="1:36" ht="15" x14ac:dyDescent="0.25">
      <c r="A68" s="6">
        <v>31593</v>
      </c>
      <c r="B68" s="7">
        <v>0.65125565855564449</v>
      </c>
      <c r="C68" s="7">
        <v>1.5544957904412318</v>
      </c>
      <c r="D68" s="32">
        <v>-0.25198447332994284</v>
      </c>
      <c r="E68" s="74"/>
      <c r="F68" s="74"/>
      <c r="G68" s="74"/>
      <c r="H68" s="74"/>
      <c r="I68" s="74"/>
      <c r="Q68" s="74"/>
      <c r="R68" s="74"/>
      <c r="S68" s="74"/>
      <c r="T68" s="74"/>
      <c r="U68" s="74"/>
      <c r="V68" s="74"/>
      <c r="W68" s="74"/>
      <c r="X68" s="74"/>
      <c r="Y68" s="74"/>
      <c r="Z68" s="74"/>
      <c r="AA68" s="74"/>
      <c r="AB68" s="74"/>
      <c r="AC68" s="74"/>
      <c r="AD68" s="74"/>
      <c r="AE68" s="74"/>
      <c r="AF68" s="74"/>
      <c r="AG68" s="74"/>
      <c r="AH68" s="74"/>
      <c r="AI68" s="74"/>
      <c r="AJ68" s="74"/>
    </row>
    <row r="69" spans="1:36" ht="15" x14ac:dyDescent="0.25">
      <c r="A69" s="6">
        <v>31685</v>
      </c>
      <c r="B69" s="7">
        <v>0.90080623613631894</v>
      </c>
      <c r="C69" s="7">
        <v>1.7557973601233863</v>
      </c>
      <c r="D69" s="32">
        <v>4.5815112149251699E-2</v>
      </c>
      <c r="E69" s="74"/>
      <c r="F69" s="74"/>
      <c r="G69" s="74"/>
      <c r="H69" s="74"/>
      <c r="I69" s="74"/>
      <c r="Q69" s="74"/>
      <c r="R69" s="74"/>
      <c r="S69" s="74"/>
      <c r="T69" s="74"/>
      <c r="U69" s="74"/>
      <c r="V69" s="74"/>
      <c r="W69" s="74"/>
      <c r="X69" s="74"/>
      <c r="Y69" s="74"/>
      <c r="Z69" s="74"/>
      <c r="AA69" s="74"/>
      <c r="AB69" s="74"/>
      <c r="AC69" s="74"/>
      <c r="AD69" s="74"/>
      <c r="AE69" s="74"/>
      <c r="AF69" s="74"/>
      <c r="AG69" s="74"/>
      <c r="AH69" s="74"/>
      <c r="AI69" s="74"/>
      <c r="AJ69" s="74"/>
    </row>
    <row r="70" spans="1:36" ht="15" x14ac:dyDescent="0.25">
      <c r="A70" s="6">
        <v>31777</v>
      </c>
      <c r="B70" s="7">
        <v>1.132911750831872</v>
      </c>
      <c r="C70" s="7">
        <v>1.925228585495784</v>
      </c>
      <c r="D70" s="32">
        <v>0.34059491616796006</v>
      </c>
      <c r="E70" s="74"/>
      <c r="F70" s="74"/>
      <c r="G70" s="74"/>
      <c r="H70" s="74"/>
      <c r="I70" s="74"/>
      <c r="Q70" s="74"/>
      <c r="R70" s="74"/>
      <c r="S70" s="74"/>
      <c r="T70" s="74"/>
      <c r="U70" s="74"/>
      <c r="V70" s="74"/>
      <c r="W70" s="74"/>
      <c r="X70" s="74"/>
      <c r="Y70" s="74"/>
      <c r="Z70" s="74"/>
      <c r="AA70" s="74"/>
      <c r="AB70" s="74"/>
      <c r="AC70" s="74"/>
      <c r="AD70" s="74"/>
      <c r="AE70" s="74"/>
      <c r="AF70" s="74"/>
      <c r="AG70" s="74"/>
      <c r="AH70" s="74"/>
      <c r="AI70" s="74"/>
      <c r="AJ70" s="74"/>
    </row>
    <row r="71" spans="1:36" ht="15" x14ac:dyDescent="0.25">
      <c r="A71" s="6">
        <v>31867</v>
      </c>
      <c r="B71" s="7">
        <v>1.3429446808393593</v>
      </c>
      <c r="C71" s="7">
        <v>2.0585726908820154</v>
      </c>
      <c r="D71" s="32">
        <v>0.62731667079670295</v>
      </c>
      <c r="E71" s="74"/>
      <c r="F71" s="74"/>
      <c r="G71" s="74"/>
      <c r="H71" s="74"/>
      <c r="I71" s="74"/>
      <c r="Q71" s="74"/>
      <c r="R71" s="74"/>
      <c r="S71" s="74"/>
      <c r="T71" s="74"/>
      <c r="U71" s="74"/>
      <c r="V71" s="74"/>
      <c r="W71" s="74"/>
      <c r="X71" s="74"/>
      <c r="Y71" s="74"/>
      <c r="Z71" s="74"/>
      <c r="AA71" s="74"/>
      <c r="AB71" s="74"/>
      <c r="AC71" s="74"/>
      <c r="AD71" s="74"/>
      <c r="AE71" s="74"/>
      <c r="AF71" s="74"/>
      <c r="AG71" s="74"/>
      <c r="AH71" s="74"/>
      <c r="AI71" s="74"/>
      <c r="AJ71" s="74"/>
    </row>
    <row r="72" spans="1:36" ht="15" x14ac:dyDescent="0.25">
      <c r="A72" s="6">
        <v>31958</v>
      </c>
      <c r="B72" s="7">
        <v>1.5267619241160826</v>
      </c>
      <c r="C72" s="7">
        <v>2.1524054178353946</v>
      </c>
      <c r="D72" s="32">
        <v>0.90111843039677042</v>
      </c>
      <c r="E72" s="74"/>
      <c r="F72" s="74"/>
      <c r="G72" s="74"/>
      <c r="H72" s="74"/>
      <c r="I72" s="74"/>
      <c r="Q72" s="74"/>
      <c r="R72" s="74"/>
      <c r="S72" s="74"/>
      <c r="T72" s="74"/>
      <c r="U72" s="74"/>
      <c r="V72" s="74"/>
      <c r="W72" s="74"/>
      <c r="X72" s="74"/>
      <c r="Y72" s="74"/>
      <c r="Z72" s="74"/>
      <c r="AA72" s="74"/>
      <c r="AB72" s="74"/>
      <c r="AC72" s="74"/>
      <c r="AD72" s="74"/>
      <c r="AE72" s="74"/>
      <c r="AF72" s="74"/>
      <c r="AG72" s="74"/>
      <c r="AH72" s="74"/>
      <c r="AI72" s="74"/>
      <c r="AJ72" s="74"/>
    </row>
    <row r="73" spans="1:36" ht="15" x14ac:dyDescent="0.25">
      <c r="A73" s="6">
        <v>32050</v>
      </c>
      <c r="B73" s="7">
        <v>1.6808024242526285</v>
      </c>
      <c r="C73" s="7">
        <v>2.2041916145587126</v>
      </c>
      <c r="D73" s="32">
        <v>1.1574132339465442</v>
      </c>
      <c r="E73" s="74"/>
      <c r="F73" s="74"/>
      <c r="G73" s="74"/>
      <c r="H73" s="74"/>
      <c r="I73" s="74"/>
      <c r="Q73" s="74"/>
      <c r="R73" s="74"/>
      <c r="S73" s="74"/>
      <c r="T73" s="74"/>
      <c r="U73" s="74"/>
      <c r="V73" s="74"/>
      <c r="W73" s="74"/>
      <c r="X73" s="74"/>
      <c r="Y73" s="74"/>
      <c r="Z73" s="74"/>
      <c r="AA73" s="74"/>
      <c r="AB73" s="74"/>
      <c r="AC73" s="74"/>
      <c r="AD73" s="74"/>
      <c r="AE73" s="74"/>
      <c r="AF73" s="74"/>
      <c r="AG73" s="74"/>
      <c r="AH73" s="74"/>
      <c r="AI73" s="74"/>
      <c r="AJ73" s="74"/>
    </row>
    <row r="74" spans="1:36" ht="15" x14ac:dyDescent="0.25">
      <c r="A74" s="6">
        <v>32142</v>
      </c>
      <c r="B74" s="7">
        <v>1.8021706829802375</v>
      </c>
      <c r="C74" s="7">
        <v>2.2123597378751092</v>
      </c>
      <c r="D74" s="32">
        <v>1.3919816280853656</v>
      </c>
      <c r="E74" s="74"/>
      <c r="F74" s="74"/>
      <c r="G74" s="74"/>
      <c r="H74" s="74"/>
      <c r="I74" s="74"/>
      <c r="Q74" s="74"/>
      <c r="R74" s="74"/>
      <c r="S74" s="74"/>
      <c r="T74" s="74"/>
      <c r="U74" s="74"/>
      <c r="V74" s="74"/>
      <c r="W74" s="74"/>
      <c r="X74" s="74"/>
      <c r="Y74" s="74"/>
      <c r="Z74" s="74"/>
      <c r="AA74" s="74"/>
      <c r="AB74" s="74"/>
      <c r="AC74" s="74"/>
      <c r="AD74" s="74"/>
      <c r="AE74" s="74"/>
      <c r="AF74" s="74"/>
      <c r="AG74" s="74"/>
      <c r="AH74" s="74"/>
      <c r="AI74" s="74"/>
      <c r="AJ74" s="74"/>
    </row>
    <row r="75" spans="1:36" ht="15" x14ac:dyDescent="0.25">
      <c r="A75" s="6">
        <v>32233</v>
      </c>
      <c r="B75" s="7">
        <v>1.8887039662461893</v>
      </c>
      <c r="C75" s="7">
        <v>2.1763519965967544</v>
      </c>
      <c r="D75" s="32">
        <v>1.601055935895624</v>
      </c>
      <c r="E75" s="74"/>
      <c r="F75" s="74"/>
      <c r="G75" s="74"/>
      <c r="H75" s="74"/>
      <c r="I75" s="74"/>
      <c r="Q75" s="74"/>
      <c r="R75" s="74"/>
      <c r="S75" s="74"/>
      <c r="T75" s="74"/>
      <c r="U75" s="74"/>
      <c r="V75" s="74"/>
      <c r="W75" s="74"/>
      <c r="X75" s="74"/>
      <c r="Y75" s="74"/>
      <c r="Z75" s="74"/>
      <c r="AA75" s="74"/>
      <c r="AB75" s="74"/>
      <c r="AC75" s="74"/>
      <c r="AD75" s="74"/>
      <c r="AE75" s="74"/>
      <c r="AF75" s="74"/>
      <c r="AG75" s="74"/>
      <c r="AH75" s="74"/>
      <c r="AI75" s="74"/>
      <c r="AJ75" s="74"/>
    </row>
    <row r="76" spans="1:36" ht="15" x14ac:dyDescent="0.25">
      <c r="A76" s="6">
        <v>32324</v>
      </c>
      <c r="B76" s="7">
        <v>1.9390214352447881</v>
      </c>
      <c r="C76" s="7">
        <v>2.0966485191203574</v>
      </c>
      <c r="D76" s="32">
        <v>1.7813943513692188</v>
      </c>
      <c r="E76" s="74"/>
      <c r="F76" s="74"/>
      <c r="G76" s="74"/>
      <c r="H76" s="74"/>
      <c r="I76" s="74"/>
      <c r="Q76" s="74"/>
      <c r="R76" s="74"/>
      <c r="S76" s="74"/>
      <c r="T76" s="74"/>
      <c r="U76" s="74"/>
      <c r="V76" s="74"/>
      <c r="W76" s="74"/>
      <c r="X76" s="74"/>
      <c r="Y76" s="74"/>
      <c r="Z76" s="74"/>
      <c r="AA76" s="74"/>
      <c r="AB76" s="74"/>
      <c r="AC76" s="74"/>
      <c r="AD76" s="74"/>
      <c r="AE76" s="74"/>
      <c r="AF76" s="74"/>
      <c r="AG76" s="74"/>
      <c r="AH76" s="74"/>
      <c r="AI76" s="74"/>
      <c r="AJ76" s="74"/>
    </row>
    <row r="77" spans="1:36" ht="15" x14ac:dyDescent="0.25">
      <c r="A77" s="6">
        <v>32416</v>
      </c>
      <c r="B77" s="7">
        <v>1.9525539078762821</v>
      </c>
      <c r="C77" s="7">
        <v>1.9747646340264837</v>
      </c>
      <c r="D77" s="32">
        <v>1.9303431817260808</v>
      </c>
      <c r="E77" s="74"/>
      <c r="F77" s="74"/>
      <c r="G77" s="74"/>
      <c r="H77" s="74"/>
      <c r="I77" s="74"/>
      <c r="Q77" s="74"/>
      <c r="R77" s="74"/>
      <c r="S77" s="74"/>
      <c r="T77" s="74"/>
      <c r="U77" s="74"/>
      <c r="V77" s="74"/>
      <c r="W77" s="74"/>
      <c r="X77" s="74"/>
      <c r="Y77" s="74"/>
      <c r="Z77" s="74"/>
      <c r="AA77" s="74"/>
      <c r="AB77" s="74"/>
      <c r="AC77" s="74"/>
      <c r="AD77" s="74"/>
      <c r="AE77" s="74"/>
      <c r="AF77" s="74"/>
      <c r="AG77" s="74"/>
      <c r="AH77" s="74"/>
      <c r="AI77" s="74"/>
      <c r="AJ77" s="74"/>
    </row>
    <row r="78" spans="1:36" ht="15" x14ac:dyDescent="0.25">
      <c r="A78" s="6">
        <v>32508</v>
      </c>
      <c r="B78" s="7">
        <v>1.9295534668075494</v>
      </c>
      <c r="C78" s="7">
        <v>1.8132210903757493</v>
      </c>
      <c r="D78" s="32">
        <v>2.0458858432393496</v>
      </c>
      <c r="E78" s="74"/>
      <c r="F78" s="74"/>
      <c r="G78" s="74"/>
      <c r="H78" s="74"/>
      <c r="I78" s="74"/>
      <c r="Q78" s="74"/>
      <c r="R78" s="74"/>
      <c r="S78" s="74"/>
      <c r="T78" s="74"/>
      <c r="U78" s="74"/>
      <c r="V78" s="74"/>
      <c r="W78" s="74"/>
      <c r="X78" s="74"/>
      <c r="Y78" s="74"/>
      <c r="Z78" s="74"/>
      <c r="AA78" s="74"/>
      <c r="AB78" s="74"/>
      <c r="AC78" s="74"/>
      <c r="AD78" s="74"/>
      <c r="AE78" s="74"/>
      <c r="AF78" s="74"/>
      <c r="AG78" s="74"/>
      <c r="AH78" s="74"/>
      <c r="AI78" s="74"/>
      <c r="AJ78" s="74"/>
    </row>
    <row r="79" spans="1:36" ht="15" x14ac:dyDescent="0.25">
      <c r="A79" s="6">
        <v>32598</v>
      </c>
      <c r="B79" s="7">
        <v>1.8710826635416908</v>
      </c>
      <c r="C79" s="7">
        <v>1.6154877932012848</v>
      </c>
      <c r="D79" s="32">
        <v>2.1266775338820971</v>
      </c>
      <c r="E79" s="74"/>
      <c r="F79" s="74"/>
      <c r="G79" s="74"/>
      <c r="H79" s="74"/>
      <c r="I79" s="74"/>
      <c r="Q79" s="74"/>
      <c r="R79" s="74"/>
      <c r="S79" s="74"/>
      <c r="T79" s="74"/>
      <c r="U79" s="74"/>
      <c r="V79" s="74"/>
      <c r="W79" s="74"/>
      <c r="X79" s="74"/>
      <c r="Y79" s="74"/>
      <c r="Z79" s="74"/>
      <c r="AA79" s="74"/>
      <c r="AB79" s="74"/>
      <c r="AC79" s="74"/>
      <c r="AD79" s="74"/>
      <c r="AE79" s="74"/>
      <c r="AF79" s="74"/>
      <c r="AG79" s="74"/>
      <c r="AH79" s="74"/>
      <c r="AI79" s="74"/>
      <c r="AJ79" s="74"/>
    </row>
    <row r="80" spans="1:36" ht="15" x14ac:dyDescent="0.25">
      <c r="A80" s="6">
        <v>32689</v>
      </c>
      <c r="B80" s="7">
        <v>1.7789836089182802</v>
      </c>
      <c r="C80" s="7">
        <v>1.3859023678607891</v>
      </c>
      <c r="D80" s="32">
        <v>2.1720648499757713</v>
      </c>
      <c r="E80" s="74"/>
      <c r="F80" s="74"/>
      <c r="G80" s="74"/>
      <c r="H80" s="74"/>
      <c r="I80" s="74"/>
      <c r="Q80" s="74"/>
      <c r="R80" s="74"/>
      <c r="S80" s="74"/>
      <c r="T80" s="74"/>
      <c r="U80" s="74"/>
      <c r="V80" s="74"/>
      <c r="W80" s="74"/>
      <c r="X80" s="74"/>
      <c r="Y80" s="74"/>
      <c r="Z80" s="74"/>
      <c r="AA80" s="74"/>
      <c r="AB80" s="74"/>
      <c r="AC80" s="74"/>
      <c r="AD80" s="74"/>
      <c r="AE80" s="74"/>
      <c r="AF80" s="74"/>
      <c r="AG80" s="74"/>
      <c r="AH80" s="74"/>
      <c r="AI80" s="74"/>
      <c r="AJ80" s="74"/>
    </row>
    <row r="81" spans="1:36" ht="15" x14ac:dyDescent="0.25">
      <c r="A81" s="6">
        <v>32781</v>
      </c>
      <c r="B81" s="7">
        <v>1.6558277742693761</v>
      </c>
      <c r="C81" s="7">
        <v>1.1295655730837777</v>
      </c>
      <c r="D81" s="32">
        <v>2.1820899754549745</v>
      </c>
      <c r="E81" s="74"/>
      <c r="F81" s="74"/>
      <c r="G81" s="74"/>
      <c r="H81" s="74"/>
      <c r="I81" s="74"/>
      <c r="Q81" s="74"/>
      <c r="R81" s="74"/>
      <c r="S81" s="74"/>
      <c r="T81" s="74"/>
      <c r="U81" s="74"/>
      <c r="V81" s="74"/>
      <c r="W81" s="74"/>
      <c r="X81" s="74"/>
      <c r="Y81" s="74"/>
      <c r="Z81" s="74"/>
      <c r="AA81" s="74"/>
      <c r="AB81" s="74"/>
      <c r="AC81" s="74"/>
      <c r="AD81" s="74"/>
      <c r="AE81" s="74"/>
      <c r="AF81" s="74"/>
      <c r="AG81" s="74"/>
      <c r="AH81" s="74"/>
      <c r="AI81" s="74"/>
      <c r="AJ81" s="74"/>
    </row>
    <row r="82" spans="1:36" ht="15" x14ac:dyDescent="0.25">
      <c r="A82" s="6">
        <v>32873</v>
      </c>
      <c r="B82" s="7">
        <v>1.504847839240665</v>
      </c>
      <c r="C82" s="7">
        <v>0.85221623619496123</v>
      </c>
      <c r="D82" s="32">
        <v>2.1574794422863688</v>
      </c>
      <c r="E82" s="74"/>
      <c r="F82" s="74"/>
      <c r="G82" s="74"/>
      <c r="H82" s="74"/>
      <c r="I82" s="74"/>
      <c r="Q82" s="74"/>
      <c r="R82" s="74"/>
      <c r="S82" s="74"/>
      <c r="T82" s="74"/>
      <c r="U82" s="74"/>
      <c r="V82" s="74"/>
      <c r="W82" s="74"/>
      <c r="X82" s="74"/>
      <c r="Y82" s="74"/>
      <c r="Z82" s="74"/>
      <c r="AA82" s="74"/>
      <c r="AB82" s="74"/>
      <c r="AC82" s="74"/>
      <c r="AD82" s="74"/>
      <c r="AE82" s="74"/>
      <c r="AF82" s="74"/>
      <c r="AG82" s="74"/>
      <c r="AH82" s="74"/>
      <c r="AI82" s="74"/>
      <c r="AJ82" s="74"/>
    </row>
    <row r="83" spans="1:36" ht="15" x14ac:dyDescent="0.25">
      <c r="A83" s="6">
        <v>32963</v>
      </c>
      <c r="B83" s="7">
        <v>1.3298533978558058</v>
      </c>
      <c r="C83" s="7">
        <v>0.56008896601179137</v>
      </c>
      <c r="D83" s="32">
        <v>2.0996178296998202</v>
      </c>
      <c r="E83" s="74"/>
      <c r="F83" s="74"/>
      <c r="G83" s="74"/>
      <c r="H83" s="74"/>
      <c r="I83" s="74"/>
      <c r="Q83" s="74"/>
      <c r="R83" s="74"/>
      <c r="S83" s="74"/>
      <c r="T83" s="74"/>
      <c r="U83" s="74"/>
      <c r="V83" s="74"/>
      <c r="W83" s="74"/>
      <c r="X83" s="74"/>
      <c r="Y83" s="74"/>
      <c r="Z83" s="74"/>
      <c r="AA83" s="74"/>
      <c r="AB83" s="74"/>
      <c r="AC83" s="74"/>
      <c r="AD83" s="74"/>
      <c r="AE83" s="74"/>
      <c r="AF83" s="74"/>
      <c r="AG83" s="74"/>
      <c r="AH83" s="74"/>
      <c r="AI83" s="74"/>
      <c r="AJ83" s="74"/>
    </row>
    <row r="84" spans="1:36" ht="15" x14ac:dyDescent="0.25">
      <c r="A84" s="6">
        <v>33054</v>
      </c>
      <c r="B84" s="7">
        <v>1.1351327605762154</v>
      </c>
      <c r="C84" s="7">
        <v>0.25975839220120567</v>
      </c>
      <c r="D84" s="32">
        <v>2.0105071289512253</v>
      </c>
      <c r="E84" s="74"/>
      <c r="F84" s="74"/>
      <c r="G84" s="74"/>
      <c r="H84" s="74"/>
      <c r="I84" s="74"/>
      <c r="Q84" s="74"/>
      <c r="R84" s="74"/>
      <c r="S84" s="74"/>
      <c r="T84" s="74"/>
      <c r="U84" s="74"/>
      <c r="V84" s="74"/>
      <c r="W84" s="74"/>
      <c r="X84" s="74"/>
      <c r="Y84" s="74"/>
      <c r="Z84" s="74"/>
      <c r="AA84" s="74"/>
      <c r="AB84" s="74"/>
      <c r="AC84" s="74"/>
      <c r="AD84" s="74"/>
      <c r="AE84" s="74"/>
      <c r="AF84" s="74"/>
      <c r="AG84" s="74"/>
      <c r="AH84" s="74"/>
      <c r="AI84" s="74"/>
      <c r="AJ84" s="74"/>
    </row>
    <row r="85" spans="1:36" ht="15" x14ac:dyDescent="0.25">
      <c r="A85" s="6">
        <v>33146</v>
      </c>
      <c r="B85" s="7">
        <v>0.92534345510216087</v>
      </c>
      <c r="C85" s="7">
        <v>-4.2025930145583444E-2</v>
      </c>
      <c r="D85" s="32">
        <v>1.8927128403499052</v>
      </c>
      <c r="E85" s="74"/>
      <c r="F85" s="74"/>
      <c r="G85" s="74"/>
      <c r="H85" s="74"/>
      <c r="I85" s="74"/>
      <c r="Q85" s="74"/>
      <c r="R85" s="74"/>
      <c r="S85" s="74"/>
      <c r="T85" s="74"/>
      <c r="U85" s="74"/>
      <c r="V85" s="74"/>
      <c r="W85" s="74"/>
      <c r="X85" s="74"/>
      <c r="Y85" s="74"/>
      <c r="Z85" s="74"/>
      <c r="AA85" s="74"/>
      <c r="AB85" s="74"/>
      <c r="AC85" s="74"/>
      <c r="AD85" s="74"/>
      <c r="AE85" s="74"/>
      <c r="AF85" s="74"/>
      <c r="AG85" s="74"/>
      <c r="AH85" s="74"/>
      <c r="AI85" s="74"/>
      <c r="AJ85" s="74"/>
    </row>
    <row r="86" spans="1:36" ht="15" x14ac:dyDescent="0.25">
      <c r="A86" s="6">
        <v>33238</v>
      </c>
      <c r="B86" s="7">
        <v>0.70539432241841848</v>
      </c>
      <c r="C86" s="7">
        <v>-0.33850953692786806</v>
      </c>
      <c r="D86" s="32">
        <v>1.7492981817647051</v>
      </c>
      <c r="E86" s="74"/>
      <c r="F86" s="74"/>
      <c r="G86" s="74"/>
      <c r="H86" s="74"/>
      <c r="I86" s="74"/>
      <c r="Q86" s="74"/>
      <c r="R86" s="74"/>
      <c r="S86" s="74"/>
      <c r="T86" s="74"/>
      <c r="U86" s="74"/>
      <c r="V86" s="74"/>
      <c r="W86" s="74"/>
      <c r="X86" s="74"/>
      <c r="Y86" s="74"/>
      <c r="Z86" s="74"/>
      <c r="AA86" s="74"/>
      <c r="AB86" s="74"/>
      <c r="AC86" s="74"/>
      <c r="AD86" s="74"/>
      <c r="AE86" s="74"/>
      <c r="AF86" s="74"/>
      <c r="AG86" s="74"/>
      <c r="AH86" s="74"/>
      <c r="AI86" s="74"/>
      <c r="AJ86" s="74"/>
    </row>
    <row r="87" spans="1:36" ht="15" x14ac:dyDescent="0.25">
      <c r="A87" s="6">
        <v>33328</v>
      </c>
      <c r="B87" s="7">
        <v>0.48032231906833561</v>
      </c>
      <c r="C87" s="7">
        <v>-0.62310342687094045</v>
      </c>
      <c r="D87" s="32">
        <v>1.5837480650076117</v>
      </c>
      <c r="E87" s="74"/>
      <c r="F87" s="74"/>
      <c r="G87" s="74"/>
      <c r="H87" s="74"/>
      <c r="I87" s="74"/>
      <c r="Q87" s="74"/>
      <c r="R87" s="74"/>
      <c r="S87" s="74"/>
      <c r="T87" s="74"/>
      <c r="U87" s="74"/>
      <c r="V87" s="74"/>
      <c r="W87" s="74"/>
      <c r="X87" s="74"/>
      <c r="Y87" s="74"/>
      <c r="Z87" s="74"/>
      <c r="AA87" s="74"/>
      <c r="AB87" s="74"/>
      <c r="AC87" s="74"/>
      <c r="AD87" s="74"/>
      <c r="AE87" s="74"/>
      <c r="AF87" s="74"/>
      <c r="AG87" s="74"/>
      <c r="AH87" s="74"/>
      <c r="AI87" s="74"/>
      <c r="AJ87" s="74"/>
    </row>
    <row r="88" spans="1:36" ht="15" x14ac:dyDescent="0.25">
      <c r="A88" s="6">
        <v>33419</v>
      </c>
      <c r="B88" s="7">
        <v>0.25516726604469342</v>
      </c>
      <c r="C88" s="7">
        <v>-0.88955019944781233</v>
      </c>
      <c r="D88" s="32">
        <v>1.3998847315371992</v>
      </c>
      <c r="E88" s="74"/>
      <c r="F88" s="74"/>
      <c r="G88" s="74"/>
      <c r="H88" s="74"/>
      <c r="I88" s="74"/>
      <c r="Q88" s="74"/>
      <c r="R88" s="74"/>
      <c r="S88" s="74"/>
      <c r="T88" s="74"/>
      <c r="U88" s="74"/>
      <c r="V88" s="74"/>
      <c r="W88" s="74"/>
      <c r="X88" s="74"/>
      <c r="Y88" s="74"/>
      <c r="Z88" s="74"/>
      <c r="AA88" s="74"/>
      <c r="AB88" s="74"/>
      <c r="AC88" s="74"/>
      <c r="AD88" s="74"/>
      <c r="AE88" s="74"/>
      <c r="AF88" s="74"/>
      <c r="AG88" s="74"/>
      <c r="AH88" s="74"/>
      <c r="AI88" s="74"/>
      <c r="AJ88" s="74"/>
    </row>
    <row r="89" spans="1:36" ht="15" x14ac:dyDescent="0.25">
      <c r="A89" s="6">
        <v>33511</v>
      </c>
      <c r="B89" s="7">
        <v>3.4847825618313011E-2</v>
      </c>
      <c r="C89" s="7">
        <v>-1.1320814748373162</v>
      </c>
      <c r="D89" s="32">
        <v>1.2017771260739423</v>
      </c>
      <c r="E89" s="74"/>
      <c r="F89" s="74"/>
      <c r="G89" s="74"/>
      <c r="H89" s="74"/>
      <c r="I89" s="74"/>
      <c r="Q89" s="74"/>
      <c r="R89" s="74"/>
      <c r="S89" s="74"/>
      <c r="T89" s="74"/>
      <c r="U89" s="74"/>
      <c r="V89" s="74"/>
      <c r="W89" s="74"/>
      <c r="X89" s="74"/>
      <c r="Y89" s="74"/>
      <c r="Z89" s="74"/>
      <c r="AA89" s="74"/>
      <c r="AB89" s="74"/>
      <c r="AC89" s="74"/>
      <c r="AD89" s="74"/>
      <c r="AE89" s="74"/>
      <c r="AF89" s="74"/>
      <c r="AG89" s="74"/>
      <c r="AH89" s="74"/>
      <c r="AI89" s="74"/>
      <c r="AJ89" s="74"/>
    </row>
    <row r="90" spans="1:36" ht="15" x14ac:dyDescent="0.25">
      <c r="A90" s="6">
        <v>33603</v>
      </c>
      <c r="B90" s="7">
        <v>-0.17595806101696115</v>
      </c>
      <c r="C90" s="7">
        <v>-1.3455623434967379</v>
      </c>
      <c r="D90" s="32">
        <v>0.99364622146281556</v>
      </c>
      <c r="E90" s="74"/>
      <c r="F90" s="74"/>
      <c r="G90" s="74"/>
      <c r="H90" s="74"/>
      <c r="I90" s="74"/>
      <c r="Q90" s="74"/>
      <c r="R90" s="74"/>
      <c r="S90" s="74"/>
      <c r="T90" s="74"/>
      <c r="U90" s="74"/>
      <c r="V90" s="74"/>
      <c r="W90" s="74"/>
      <c r="X90" s="74"/>
      <c r="Y90" s="74"/>
      <c r="Z90" s="74"/>
      <c r="AA90" s="74"/>
      <c r="AB90" s="74"/>
      <c r="AC90" s="74"/>
      <c r="AD90" s="74"/>
      <c r="AE90" s="74"/>
      <c r="AF90" s="74"/>
      <c r="AG90" s="74"/>
      <c r="AH90" s="74"/>
      <c r="AI90" s="74"/>
      <c r="AJ90" s="74"/>
    </row>
    <row r="91" spans="1:36" ht="15" x14ac:dyDescent="0.25">
      <c r="A91" s="6">
        <v>33694</v>
      </c>
      <c r="B91" s="7">
        <v>-0.37292517860914493</v>
      </c>
      <c r="C91" s="7">
        <v>-1.5256189445113097</v>
      </c>
      <c r="D91" s="32">
        <v>0.7797685872930199</v>
      </c>
      <c r="E91" s="74"/>
      <c r="F91" s="74"/>
      <c r="G91" s="74"/>
      <c r="H91" s="74"/>
      <c r="I91" s="74"/>
      <c r="Q91" s="74"/>
      <c r="R91" s="74"/>
      <c r="S91" s="74"/>
      <c r="T91" s="74"/>
      <c r="U91" s="74"/>
      <c r="V91" s="74"/>
      <c r="W91" s="74"/>
      <c r="X91" s="74"/>
      <c r="Y91" s="74"/>
      <c r="Z91" s="74"/>
      <c r="AA91" s="74"/>
      <c r="AB91" s="74"/>
      <c r="AC91" s="74"/>
      <c r="AD91" s="74"/>
      <c r="AE91" s="74"/>
      <c r="AF91" s="74"/>
      <c r="AG91" s="74"/>
      <c r="AH91" s="74"/>
      <c r="AI91" s="74"/>
      <c r="AJ91" s="74"/>
    </row>
    <row r="92" spans="1:36" ht="15" x14ac:dyDescent="0.25">
      <c r="A92" s="6">
        <v>33785</v>
      </c>
      <c r="B92" s="7">
        <v>-0.55218260844767053</v>
      </c>
      <c r="C92" s="7">
        <v>-1.6687457335505007</v>
      </c>
      <c r="D92" s="32">
        <v>0.56438051665515965</v>
      </c>
      <c r="E92" s="74"/>
      <c r="F92" s="74"/>
      <c r="G92" s="74"/>
      <c r="H92" s="74"/>
      <c r="I92" s="74"/>
      <c r="Q92" s="74"/>
      <c r="R92" s="74"/>
      <c r="S92" s="74"/>
      <c r="T92" s="74"/>
      <c r="U92" s="74"/>
      <c r="V92" s="74"/>
      <c r="W92" s="74"/>
      <c r="X92" s="74"/>
      <c r="Y92" s="74"/>
      <c r="Z92" s="74"/>
      <c r="AA92" s="74"/>
      <c r="AB92" s="74"/>
      <c r="AC92" s="74"/>
      <c r="AD92" s="74"/>
      <c r="AE92" s="74"/>
      <c r="AF92" s="74"/>
      <c r="AG92" s="74"/>
      <c r="AH92" s="74"/>
      <c r="AI92" s="74"/>
      <c r="AJ92" s="74"/>
    </row>
    <row r="93" spans="1:36" ht="15" x14ac:dyDescent="0.25">
      <c r="A93" s="6">
        <v>33877</v>
      </c>
      <c r="B93" s="7">
        <v>-0.71040228510696035</v>
      </c>
      <c r="C93" s="7">
        <v>-1.7723895599312425</v>
      </c>
      <c r="D93" s="32">
        <v>0.35158498971732183</v>
      </c>
      <c r="E93" s="74"/>
      <c r="F93" s="74"/>
      <c r="G93" s="74"/>
      <c r="H93" s="74"/>
      <c r="I93" s="74"/>
      <c r="Q93" s="74"/>
      <c r="R93" s="74"/>
      <c r="S93" s="74"/>
      <c r="T93" s="74"/>
      <c r="U93" s="74"/>
      <c r="V93" s="74"/>
      <c r="W93" s="74"/>
      <c r="X93" s="74"/>
      <c r="Y93" s="74"/>
      <c r="Z93" s="74"/>
      <c r="AA93" s="74"/>
      <c r="AB93" s="74"/>
      <c r="AC93" s="74"/>
      <c r="AD93" s="74"/>
      <c r="AE93" s="74"/>
      <c r="AF93" s="74"/>
      <c r="AG93" s="74"/>
      <c r="AH93" s="74"/>
      <c r="AI93" s="74"/>
      <c r="AJ93" s="74"/>
    </row>
    <row r="94" spans="1:36" ht="15" x14ac:dyDescent="0.25">
      <c r="A94" s="6">
        <v>33969</v>
      </c>
      <c r="B94" s="7">
        <v>-0.844872325665744</v>
      </c>
      <c r="C94" s="7">
        <v>-1.8350083120651535</v>
      </c>
      <c r="D94" s="32">
        <v>0.1452636607336654</v>
      </c>
      <c r="E94" s="74"/>
      <c r="F94" s="74"/>
      <c r="G94" s="74"/>
      <c r="H94" s="74"/>
      <c r="I94" s="74"/>
      <c r="Q94" s="74"/>
      <c r="R94" s="74"/>
      <c r="S94" s="74"/>
      <c r="T94" s="74"/>
      <c r="U94" s="74"/>
      <c r="V94" s="74"/>
      <c r="W94" s="74"/>
      <c r="X94" s="74"/>
      <c r="Y94" s="74"/>
      <c r="Z94" s="74"/>
      <c r="AA94" s="74"/>
      <c r="AB94" s="74"/>
      <c r="AC94" s="74"/>
      <c r="AD94" s="74"/>
      <c r="AE94" s="74"/>
      <c r="AF94" s="74"/>
      <c r="AG94" s="74"/>
      <c r="AH94" s="74"/>
      <c r="AI94" s="74"/>
      <c r="AJ94" s="74"/>
    </row>
    <row r="95" spans="1:36" ht="15" x14ac:dyDescent="0.25">
      <c r="A95" s="6">
        <v>34059</v>
      </c>
      <c r="B95" s="7">
        <v>-0.95355334195091213</v>
      </c>
      <c r="C95" s="7">
        <v>-1.8561025932005004</v>
      </c>
      <c r="D95" s="32">
        <v>-5.1004090701323779E-2</v>
      </c>
      <c r="E95" s="74"/>
      <c r="F95" s="74"/>
      <c r="G95" s="74"/>
      <c r="H95" s="74"/>
      <c r="I95" s="74"/>
      <c r="Q95" s="74"/>
      <c r="R95" s="74"/>
      <c r="S95" s="74"/>
      <c r="T95" s="74"/>
      <c r="U95" s="74"/>
      <c r="V95" s="74"/>
      <c r="W95" s="74"/>
      <c r="X95" s="74"/>
      <c r="Y95" s="74"/>
      <c r="Z95" s="74"/>
      <c r="AA95" s="74"/>
      <c r="AB95" s="74"/>
      <c r="AC95" s="74"/>
      <c r="AD95" s="74"/>
      <c r="AE95" s="74"/>
      <c r="AF95" s="74"/>
      <c r="AG95" s="74"/>
      <c r="AH95" s="74"/>
      <c r="AI95" s="74"/>
      <c r="AJ95" s="74"/>
    </row>
    <row r="96" spans="1:36" ht="15" x14ac:dyDescent="0.25">
      <c r="A96" s="6">
        <v>34150</v>
      </c>
      <c r="B96" s="7">
        <v>-1.0351164168395073</v>
      </c>
      <c r="C96" s="7">
        <v>-1.8362196347973507</v>
      </c>
      <c r="D96" s="32">
        <v>-0.23401319888166361</v>
      </c>
      <c r="E96" s="74"/>
      <c r="F96" s="74"/>
      <c r="G96" s="74"/>
      <c r="H96" s="74"/>
      <c r="I96" s="74"/>
      <c r="Q96" s="74"/>
      <c r="R96" s="74"/>
      <c r="S96" s="74"/>
      <c r="T96" s="74"/>
      <c r="U96" s="74"/>
      <c r="V96" s="74"/>
      <c r="W96" s="74"/>
      <c r="X96" s="74"/>
      <c r="Y96" s="74"/>
      <c r="Z96" s="74"/>
      <c r="AA96" s="74"/>
      <c r="AB96" s="74"/>
      <c r="AC96" s="74"/>
      <c r="AD96" s="74"/>
      <c r="AE96" s="74"/>
      <c r="AF96" s="74"/>
      <c r="AG96" s="74"/>
      <c r="AH96" s="74"/>
      <c r="AI96" s="74"/>
      <c r="AJ96" s="74"/>
    </row>
    <row r="97" spans="1:36" ht="15" x14ac:dyDescent="0.25">
      <c r="A97" s="6">
        <v>34242</v>
      </c>
      <c r="B97" s="7">
        <v>-1.0889619291386397</v>
      </c>
      <c r="C97" s="7">
        <v>-1.7769294218093412</v>
      </c>
      <c r="D97" s="32">
        <v>-0.40099443646793809</v>
      </c>
      <c r="E97" s="74"/>
      <c r="F97" s="74"/>
      <c r="G97" s="74"/>
      <c r="H97" s="74"/>
      <c r="I97" s="74"/>
      <c r="Q97" s="74"/>
      <c r="R97" s="74"/>
      <c r="S97" s="74"/>
      <c r="T97" s="74"/>
      <c r="U97" s="74"/>
      <c r="V97" s="74"/>
      <c r="W97" s="74"/>
      <c r="X97" s="74"/>
      <c r="Y97" s="74"/>
      <c r="Z97" s="74"/>
      <c r="AA97" s="74"/>
      <c r="AB97" s="74"/>
      <c r="AC97" s="74"/>
      <c r="AD97" s="74"/>
      <c r="AE97" s="74"/>
      <c r="AF97" s="74"/>
      <c r="AG97" s="74"/>
      <c r="AH97" s="74"/>
      <c r="AI97" s="74"/>
      <c r="AJ97" s="74"/>
    </row>
    <row r="98" spans="1:36" ht="15" x14ac:dyDescent="0.25">
      <c r="A98" s="6">
        <v>34334</v>
      </c>
      <c r="B98" s="7">
        <v>-1.1152189339330851</v>
      </c>
      <c r="C98" s="7">
        <v>-1.6807737707025932</v>
      </c>
      <c r="D98" s="32">
        <v>-0.54966409716357723</v>
      </c>
      <c r="E98" s="74"/>
      <c r="F98" s="74"/>
      <c r="G98" s="74"/>
      <c r="H98" s="74"/>
      <c r="I98" s="74"/>
      <c r="Q98" s="74"/>
      <c r="R98" s="74"/>
      <c r="S98" s="74"/>
      <c r="T98" s="74"/>
      <c r="U98" s="74"/>
      <c r="V98" s="74"/>
      <c r="W98" s="74"/>
      <c r="X98" s="74"/>
      <c r="Y98" s="74"/>
      <c r="Z98" s="74"/>
      <c r="AA98" s="74"/>
      <c r="AB98" s="74"/>
      <c r="AC98" s="74"/>
      <c r="AD98" s="74"/>
      <c r="AE98" s="74"/>
      <c r="AF98" s="74"/>
      <c r="AG98" s="74"/>
      <c r="AH98" s="74"/>
      <c r="AI98" s="74"/>
      <c r="AJ98" s="74"/>
    </row>
    <row r="99" spans="1:36" ht="15" x14ac:dyDescent="0.25">
      <c r="A99" s="6">
        <v>34424</v>
      </c>
      <c r="B99" s="7">
        <v>-1.1147253319769894</v>
      </c>
      <c r="C99" s="7">
        <v>-1.5511898453833444</v>
      </c>
      <c r="D99" s="32">
        <v>-0.67826081857063436</v>
      </c>
      <c r="E99" s="74"/>
      <c r="F99" s="74"/>
      <c r="G99" s="74"/>
      <c r="H99" s="74"/>
      <c r="I99" s="74"/>
      <c r="Q99" s="74"/>
      <c r="R99" s="74"/>
      <c r="S99" s="74"/>
      <c r="T99" s="74"/>
      <c r="U99" s="74"/>
      <c r="V99" s="74"/>
      <c r="W99" s="74"/>
      <c r="X99" s="74"/>
      <c r="Y99" s="74"/>
      <c r="Z99" s="74"/>
      <c r="AA99" s="74"/>
      <c r="AB99" s="74"/>
      <c r="AC99" s="74"/>
      <c r="AD99" s="74"/>
      <c r="AE99" s="74"/>
      <c r="AF99" s="74"/>
      <c r="AG99" s="74"/>
      <c r="AH99" s="74"/>
      <c r="AI99" s="74"/>
      <c r="AJ99" s="74"/>
    </row>
    <row r="100" spans="1:36" ht="15" x14ac:dyDescent="0.25">
      <c r="A100" s="6">
        <v>34515</v>
      </c>
      <c r="B100" s="7">
        <v>-1.088989578110598</v>
      </c>
      <c r="C100" s="7">
        <v>-1.3924102971753902</v>
      </c>
      <c r="D100" s="32">
        <v>-0.78556885904580587</v>
      </c>
      <c r="E100" s="74"/>
      <c r="F100" s="74"/>
      <c r="G100" s="74"/>
      <c r="H100" s="74"/>
      <c r="I100" s="74"/>
      <c r="Q100" s="74"/>
      <c r="R100" s="74"/>
      <c r="S100" s="74"/>
      <c r="T100" s="74"/>
      <c r="U100" s="74"/>
      <c r="V100" s="74"/>
      <c r="W100" s="74"/>
      <c r="X100" s="74"/>
      <c r="Y100" s="74"/>
      <c r="Z100" s="74"/>
      <c r="AA100" s="74"/>
      <c r="AB100" s="74"/>
      <c r="AC100" s="74"/>
      <c r="AD100" s="74"/>
      <c r="AE100" s="74"/>
      <c r="AF100" s="74"/>
      <c r="AG100" s="74"/>
      <c r="AH100" s="74"/>
      <c r="AI100" s="74"/>
      <c r="AJ100" s="74"/>
    </row>
    <row r="101" spans="1:36" ht="15" x14ac:dyDescent="0.25">
      <c r="A101" s="6">
        <v>34607</v>
      </c>
      <c r="B101" s="7">
        <v>-1.0401351705905486</v>
      </c>
      <c r="C101" s="7">
        <v>-1.2093428527361787</v>
      </c>
      <c r="D101" s="32">
        <v>-0.8709274884449183</v>
      </c>
      <c r="E101" s="74"/>
      <c r="F101" s="74"/>
      <c r="G101" s="74"/>
      <c r="H101" s="74"/>
      <c r="I101" s="74"/>
      <c r="Q101" s="74"/>
      <c r="R101" s="74"/>
      <c r="S101" s="74"/>
      <c r="T101" s="74"/>
      <c r="U101" s="74"/>
      <c r="V101" s="74"/>
      <c r="W101" s="74"/>
      <c r="X101" s="74"/>
      <c r="Y101" s="74"/>
      <c r="Z101" s="74"/>
      <c r="AA101" s="74"/>
      <c r="AB101" s="74"/>
      <c r="AC101" s="74"/>
      <c r="AD101" s="74"/>
      <c r="AE101" s="74"/>
      <c r="AF101" s="74"/>
      <c r="AG101" s="74"/>
      <c r="AH101" s="74"/>
      <c r="AI101" s="74"/>
      <c r="AJ101" s="74"/>
    </row>
    <row r="102" spans="1:36" ht="15" x14ac:dyDescent="0.25">
      <c r="A102" s="6">
        <v>34699</v>
      </c>
      <c r="B102" s="7">
        <v>-0.97082961719818472</v>
      </c>
      <c r="C102" s="7">
        <v>-1.0074327303544917</v>
      </c>
      <c r="D102" s="32">
        <v>-0.93422650404187768</v>
      </c>
      <c r="E102" s="74"/>
      <c r="F102" s="74"/>
      <c r="G102" s="74"/>
      <c r="H102" s="74"/>
      <c r="I102" s="74"/>
      <c r="Q102" s="74"/>
      <c r="R102" s="74"/>
      <c r="S102" s="74"/>
      <c r="T102" s="74"/>
      <c r="U102" s="74"/>
      <c r="V102" s="74"/>
      <c r="W102" s="74"/>
      <c r="X102" s="74"/>
      <c r="Y102" s="74"/>
      <c r="Z102" s="74"/>
      <c r="AA102" s="74"/>
      <c r="AB102" s="74"/>
      <c r="AC102" s="74"/>
      <c r="AD102" s="74"/>
      <c r="AE102" s="74"/>
      <c r="AF102" s="74"/>
      <c r="AG102" s="74"/>
      <c r="AH102" s="74"/>
      <c r="AI102" s="74"/>
      <c r="AJ102" s="74"/>
    </row>
    <row r="103" spans="1:36" ht="15" x14ac:dyDescent="0.25">
      <c r="A103" s="6">
        <v>34789</v>
      </c>
      <c r="B103" s="7">
        <v>-0.88419997776200843</v>
      </c>
      <c r="C103" s="7">
        <v>-0.79251172486361665</v>
      </c>
      <c r="D103" s="32">
        <v>-0.9758882306604002</v>
      </c>
      <c r="E103" s="74"/>
      <c r="F103" s="74"/>
      <c r="G103" s="74"/>
      <c r="H103" s="74"/>
      <c r="I103" s="74"/>
      <c r="Q103" s="74"/>
      <c r="R103" s="74"/>
      <c r="S103" s="74"/>
      <c r="T103" s="74"/>
      <c r="U103" s="74"/>
      <c r="V103" s="74"/>
      <c r="W103" s="74"/>
      <c r="X103" s="74"/>
      <c r="Y103" s="74"/>
      <c r="Z103" s="74"/>
      <c r="AA103" s="74"/>
      <c r="AB103" s="74"/>
      <c r="AC103" s="74"/>
      <c r="AD103" s="74"/>
      <c r="AE103" s="74"/>
      <c r="AF103" s="74"/>
      <c r="AG103" s="74"/>
      <c r="AH103" s="74"/>
      <c r="AI103" s="74"/>
      <c r="AJ103" s="74"/>
    </row>
    <row r="104" spans="1:36" ht="15" x14ac:dyDescent="0.25">
      <c r="A104" s="6">
        <v>34880</v>
      </c>
      <c r="B104" s="7">
        <v>-0.78373742551967673</v>
      </c>
      <c r="C104" s="7">
        <v>-0.57063815170742138</v>
      </c>
      <c r="D104" s="32">
        <v>-0.9968366993319322</v>
      </c>
      <c r="E104" s="74"/>
      <c r="F104" s="74"/>
      <c r="G104" s="74"/>
      <c r="H104" s="74"/>
      <c r="I104" s="74"/>
      <c r="Q104" s="74"/>
      <c r="R104" s="74"/>
      <c r="S104" s="74"/>
      <c r="T104" s="74"/>
      <c r="U104" s="74"/>
      <c r="V104" s="74"/>
      <c r="W104" s="74"/>
      <c r="X104" s="74"/>
      <c r="Y104" s="74"/>
      <c r="Z104" s="74"/>
      <c r="AA104" s="74"/>
      <c r="AB104" s="74"/>
      <c r="AC104" s="74"/>
      <c r="AD104" s="74"/>
      <c r="AE104" s="74"/>
      <c r="AF104" s="74"/>
      <c r="AG104" s="74"/>
      <c r="AH104" s="74"/>
      <c r="AI104" s="74"/>
      <c r="AJ104" s="74"/>
    </row>
    <row r="105" spans="1:36" ht="15" x14ac:dyDescent="0.25">
      <c r="A105" s="6">
        <v>34972</v>
      </c>
      <c r="B105" s="7">
        <v>-0.67319354256702213</v>
      </c>
      <c r="C105" s="7">
        <v>-0.34793207199796689</v>
      </c>
      <c r="D105" s="32">
        <v>-0.99845501313607743</v>
      </c>
      <c r="E105" s="74"/>
      <c r="F105" s="74"/>
      <c r="G105" s="74"/>
      <c r="H105" s="74"/>
      <c r="I105" s="74"/>
      <c r="Q105" s="74"/>
      <c r="R105" s="74"/>
      <c r="S105" s="74"/>
      <c r="T105" s="74"/>
      <c r="U105" s="74"/>
      <c r="V105" s="74"/>
      <c r="W105" s="74"/>
      <c r="X105" s="74"/>
      <c r="Y105" s="74"/>
      <c r="Z105" s="74"/>
      <c r="AA105" s="74"/>
      <c r="AB105" s="74"/>
      <c r="AC105" s="74"/>
      <c r="AD105" s="74"/>
      <c r="AE105" s="74"/>
      <c r="AF105" s="74"/>
      <c r="AG105" s="74"/>
      <c r="AH105" s="74"/>
      <c r="AI105" s="74"/>
      <c r="AJ105" s="74"/>
    </row>
    <row r="106" spans="1:36" ht="15" x14ac:dyDescent="0.25">
      <c r="A106" s="6">
        <v>35064</v>
      </c>
      <c r="B106" s="7">
        <v>-0.55647126054337515</v>
      </c>
      <c r="C106" s="7">
        <v>-0.13041032665835334</v>
      </c>
      <c r="D106" s="32">
        <v>-0.9825321944283969</v>
      </c>
      <c r="E106" s="74"/>
      <c r="F106" s="74"/>
      <c r="G106" s="74"/>
      <c r="H106" s="74"/>
      <c r="I106" s="74"/>
      <c r="Q106" s="74"/>
      <c r="R106" s="74"/>
      <c r="S106" s="74"/>
      <c r="T106" s="74"/>
      <c r="U106" s="74"/>
      <c r="V106" s="74"/>
      <c r="W106" s="74"/>
      <c r="X106" s="74"/>
      <c r="Y106" s="74"/>
      <c r="Z106" s="74"/>
      <c r="AA106" s="74"/>
      <c r="AB106" s="74"/>
      <c r="AC106" s="74"/>
      <c r="AD106" s="74"/>
      <c r="AE106" s="74"/>
      <c r="AF106" s="74"/>
      <c r="AG106" s="74"/>
      <c r="AH106" s="74"/>
      <c r="AI106" s="74"/>
      <c r="AJ106" s="74"/>
    </row>
    <row r="107" spans="1:36" ht="15" x14ac:dyDescent="0.25">
      <c r="A107" s="6">
        <v>35155</v>
      </c>
      <c r="B107" s="7">
        <v>-0.43751347194071116</v>
      </c>
      <c r="C107" s="7">
        <v>7.6174113457617487E-2</v>
      </c>
      <c r="D107" s="32">
        <v>-0.95120105733903981</v>
      </c>
      <c r="E107" s="74"/>
      <c r="F107" s="74"/>
      <c r="G107" s="74"/>
      <c r="H107" s="74"/>
      <c r="I107" s="74"/>
      <c r="Q107" s="74"/>
      <c r="R107" s="74"/>
      <c r="S107" s="74"/>
      <c r="T107" s="74"/>
      <c r="U107" s="74"/>
      <c r="V107" s="74"/>
      <c r="W107" s="74"/>
      <c r="X107" s="74"/>
      <c r="Y107" s="74"/>
      <c r="Z107" s="74"/>
      <c r="AA107" s="74"/>
      <c r="AB107" s="74"/>
      <c r="AC107" s="74"/>
      <c r="AD107" s="74"/>
      <c r="AE107" s="74"/>
      <c r="AF107" s="74"/>
      <c r="AG107" s="74"/>
      <c r="AH107" s="74"/>
      <c r="AI107" s="74"/>
      <c r="AJ107" s="74"/>
    </row>
    <row r="108" spans="1:36" ht="15" x14ac:dyDescent="0.25">
      <c r="A108" s="6">
        <v>35246</v>
      </c>
      <c r="B108" s="7">
        <v>-0.3201923675856837</v>
      </c>
      <c r="C108" s="7">
        <v>0.26648412196361942</v>
      </c>
      <c r="D108" s="32">
        <v>-0.90686885713498688</v>
      </c>
      <c r="E108" s="74"/>
      <c r="F108" s="74"/>
      <c r="G108" s="74"/>
      <c r="H108" s="74"/>
      <c r="I108" s="74"/>
      <c r="Q108" s="74"/>
      <c r="R108" s="74"/>
      <c r="S108" s="74"/>
      <c r="T108" s="74"/>
      <c r="U108" s="74"/>
      <c r="V108" s="74"/>
      <c r="W108" s="74"/>
      <c r="X108" s="74"/>
      <c r="Y108" s="74"/>
      <c r="Z108" s="74"/>
      <c r="AA108" s="74"/>
      <c r="AB108" s="74"/>
      <c r="AC108" s="74"/>
      <c r="AD108" s="74"/>
      <c r="AE108" s="74"/>
      <c r="AF108" s="74"/>
      <c r="AG108" s="74"/>
      <c r="AH108" s="74"/>
      <c r="AI108" s="74"/>
      <c r="AJ108" s="74"/>
    </row>
    <row r="109" spans="1:36" ht="15" x14ac:dyDescent="0.25">
      <c r="A109" s="6">
        <v>35338</v>
      </c>
      <c r="B109" s="7">
        <v>-0.20820250188501127</v>
      </c>
      <c r="C109" s="7">
        <v>0.43573762502212554</v>
      </c>
      <c r="D109" s="32">
        <v>-0.85214262879214808</v>
      </c>
      <c r="E109" s="74"/>
      <c r="F109" s="74"/>
      <c r="G109" s="74"/>
      <c r="H109" s="74"/>
      <c r="I109" s="74"/>
      <c r="Q109" s="74"/>
      <c r="R109" s="74"/>
      <c r="S109" s="74"/>
      <c r="T109" s="74"/>
      <c r="U109" s="74"/>
      <c r="V109" s="74"/>
      <c r="W109" s="74"/>
      <c r="X109" s="74"/>
      <c r="Y109" s="74"/>
      <c r="Z109" s="74"/>
      <c r="AA109" s="74"/>
      <c r="AB109" s="74"/>
      <c r="AC109" s="74"/>
      <c r="AD109" s="74"/>
      <c r="AE109" s="74"/>
      <c r="AF109" s="74"/>
      <c r="AG109" s="74"/>
      <c r="AH109" s="74"/>
      <c r="AI109" s="74"/>
      <c r="AJ109" s="74"/>
    </row>
    <row r="110" spans="1:36" ht="15" x14ac:dyDescent="0.25">
      <c r="A110" s="6">
        <v>35430</v>
      </c>
      <c r="B110" s="7">
        <v>-0.10496045166014101</v>
      </c>
      <c r="C110" s="7">
        <v>0.57983033386566052</v>
      </c>
      <c r="D110" s="32">
        <v>-0.78975123718594253</v>
      </c>
      <c r="E110" s="74"/>
      <c r="F110" s="74"/>
      <c r="G110" s="74"/>
      <c r="H110" s="74"/>
      <c r="I110" s="74"/>
      <c r="Q110" s="74"/>
      <c r="R110" s="74"/>
      <c r="S110" s="74"/>
      <c r="T110" s="74"/>
      <c r="U110" s="74"/>
      <c r="V110" s="74"/>
      <c r="W110" s="74"/>
      <c r="X110" s="74"/>
      <c r="Y110" s="74"/>
      <c r="Z110" s="74"/>
      <c r="AA110" s="74"/>
      <c r="AB110" s="74"/>
      <c r="AC110" s="74"/>
      <c r="AD110" s="74"/>
      <c r="AE110" s="74"/>
      <c r="AF110" s="74"/>
      <c r="AG110" s="74"/>
      <c r="AH110" s="74"/>
      <c r="AI110" s="74"/>
      <c r="AJ110" s="74"/>
    </row>
    <row r="111" spans="1:36" ht="15" x14ac:dyDescent="0.25">
      <c r="A111" s="6">
        <v>35520</v>
      </c>
      <c r="B111" s="7">
        <v>-1.3513721403840662E-2</v>
      </c>
      <c r="C111" s="7">
        <v>0.69543877546738619</v>
      </c>
      <c r="D111" s="32">
        <v>-0.72246621827506752</v>
      </c>
      <c r="E111" s="74"/>
      <c r="F111" s="74"/>
      <c r="G111" s="74"/>
      <c r="H111" s="74"/>
      <c r="I111" s="74"/>
      <c r="Q111" s="74"/>
      <c r="R111" s="74"/>
      <c r="S111" s="74"/>
      <c r="T111" s="74"/>
      <c r="U111" s="74"/>
      <c r="V111" s="74"/>
      <c r="W111" s="74"/>
      <c r="X111" s="74"/>
      <c r="Y111" s="74"/>
      <c r="Z111" s="74"/>
      <c r="AA111" s="74"/>
      <c r="AB111" s="74"/>
      <c r="AC111" s="74"/>
      <c r="AD111" s="74"/>
      <c r="AE111" s="74"/>
      <c r="AF111" s="74"/>
      <c r="AG111" s="74"/>
      <c r="AH111" s="74"/>
      <c r="AI111" s="74"/>
      <c r="AJ111" s="74"/>
    </row>
    <row r="112" spans="1:36" ht="15" x14ac:dyDescent="0.25">
      <c r="A112" s="6">
        <v>35611</v>
      </c>
      <c r="B112" s="7">
        <v>6.3538735740013286E-2</v>
      </c>
      <c r="C112" s="7">
        <v>0.78010096498356396</v>
      </c>
      <c r="D112" s="32">
        <v>-0.65302349350353739</v>
      </c>
      <c r="E112" s="74"/>
      <c r="F112" s="74"/>
      <c r="G112" s="74"/>
      <c r="H112" s="74"/>
      <c r="I112" s="74"/>
      <c r="Q112" s="74"/>
      <c r="R112" s="74"/>
      <c r="S112" s="74"/>
      <c r="T112" s="74"/>
      <c r="U112" s="74"/>
      <c r="V112" s="74"/>
      <c r="W112" s="74"/>
      <c r="X112" s="74"/>
      <c r="Y112" s="74"/>
      <c r="Z112" s="74"/>
      <c r="AA112" s="74"/>
      <c r="AB112" s="74"/>
      <c r="AC112" s="74"/>
      <c r="AD112" s="74"/>
      <c r="AE112" s="74"/>
      <c r="AF112" s="74"/>
      <c r="AG112" s="74"/>
      <c r="AH112" s="74"/>
      <c r="AI112" s="74"/>
      <c r="AJ112" s="74"/>
    </row>
    <row r="113" spans="1:36" ht="15" x14ac:dyDescent="0.25">
      <c r="A113" s="6">
        <v>35703</v>
      </c>
      <c r="B113" s="7">
        <v>0.12411235744553689</v>
      </c>
      <c r="C113" s="7">
        <v>0.83227270366415596</v>
      </c>
      <c r="D113" s="32">
        <v>-0.58404798877308217</v>
      </c>
      <c r="E113" s="74"/>
      <c r="F113" s="74"/>
      <c r="G113" s="74"/>
      <c r="H113" s="74"/>
      <c r="I113" s="74"/>
      <c r="Q113" s="74"/>
      <c r="R113" s="74"/>
      <c r="S113" s="74"/>
      <c r="T113" s="74"/>
      <c r="U113" s="74"/>
      <c r="V113" s="74"/>
      <c r="W113" s="74"/>
      <c r="X113" s="74"/>
      <c r="Y113" s="74"/>
      <c r="Z113" s="74"/>
      <c r="AA113" s="74"/>
      <c r="AB113" s="74"/>
      <c r="AC113" s="74"/>
      <c r="AD113" s="74"/>
      <c r="AE113" s="74"/>
      <c r="AF113" s="74"/>
      <c r="AG113" s="74"/>
      <c r="AH113" s="74"/>
      <c r="AI113" s="74"/>
      <c r="AJ113" s="74"/>
    </row>
    <row r="114" spans="1:36" ht="15" x14ac:dyDescent="0.25">
      <c r="A114" s="6">
        <v>35795</v>
      </c>
      <c r="B114" s="7">
        <v>0.1666875454775919</v>
      </c>
      <c r="C114" s="7">
        <v>0.85135817746937503</v>
      </c>
      <c r="D114" s="32">
        <v>-0.51798308651419123</v>
      </c>
      <c r="E114" s="74"/>
      <c r="F114" s="74"/>
      <c r="G114" s="74"/>
      <c r="H114" s="74"/>
      <c r="I114" s="74"/>
      <c r="Q114" s="74"/>
      <c r="R114" s="74"/>
      <c r="S114" s="74"/>
      <c r="T114" s="74"/>
      <c r="U114" s="74"/>
      <c r="V114" s="74"/>
      <c r="W114" s="74"/>
      <c r="X114" s="74"/>
      <c r="Y114" s="74"/>
      <c r="Z114" s="74"/>
      <c r="AA114" s="74"/>
      <c r="AB114" s="74"/>
      <c r="AC114" s="74"/>
      <c r="AD114" s="74"/>
      <c r="AE114" s="74"/>
      <c r="AF114" s="74"/>
      <c r="AG114" s="74"/>
      <c r="AH114" s="74"/>
      <c r="AI114" s="74"/>
      <c r="AJ114" s="74"/>
    </row>
    <row r="115" spans="1:36" ht="15" x14ac:dyDescent="0.25">
      <c r="A115" s="6">
        <v>35885</v>
      </c>
      <c r="B115" s="7">
        <v>0.19034378344407432</v>
      </c>
      <c r="C115" s="7">
        <v>0.8377142546114853</v>
      </c>
      <c r="D115" s="32">
        <v>-0.45702668772333666</v>
      </c>
      <c r="E115" s="74"/>
      <c r="F115" s="74"/>
      <c r="G115" s="74"/>
      <c r="H115" s="74"/>
      <c r="I115" s="74"/>
      <c r="Q115" s="74"/>
      <c r="R115" s="74"/>
      <c r="S115" s="74"/>
      <c r="T115" s="74"/>
      <c r="U115" s="74"/>
      <c r="V115" s="74"/>
      <c r="W115" s="74"/>
      <c r="X115" s="74"/>
      <c r="Y115" s="74"/>
      <c r="Z115" s="74"/>
      <c r="AA115" s="74"/>
      <c r="AB115" s="74"/>
      <c r="AC115" s="74"/>
      <c r="AD115" s="74"/>
      <c r="AE115" s="74"/>
      <c r="AF115" s="74"/>
      <c r="AG115" s="74"/>
      <c r="AH115" s="74"/>
      <c r="AI115" s="74"/>
      <c r="AJ115" s="74"/>
    </row>
    <row r="116" spans="1:36" ht="15" x14ac:dyDescent="0.25">
      <c r="A116" s="6">
        <v>35976</v>
      </c>
      <c r="B116" s="7">
        <v>0.19477657460523926</v>
      </c>
      <c r="C116" s="7">
        <v>0.79262861389628747</v>
      </c>
      <c r="D116" s="32">
        <v>-0.40307546468580896</v>
      </c>
      <c r="E116" s="74"/>
      <c r="F116" s="74"/>
      <c r="G116" s="74"/>
      <c r="H116" s="74"/>
      <c r="I116" s="74"/>
      <c r="Q116" s="74"/>
      <c r="R116" s="74"/>
      <c r="S116" s="74"/>
      <c r="T116" s="74"/>
      <c r="U116" s="74"/>
      <c r="V116" s="74"/>
      <c r="W116" s="74"/>
      <c r="X116" s="74"/>
      <c r="Y116" s="74"/>
      <c r="Z116" s="74"/>
      <c r="AA116" s="74"/>
      <c r="AB116" s="74"/>
      <c r="AC116" s="74"/>
      <c r="AD116" s="74"/>
      <c r="AE116" s="74"/>
      <c r="AF116" s="74"/>
      <c r="AG116" s="74"/>
      <c r="AH116" s="74"/>
      <c r="AI116" s="74"/>
      <c r="AJ116" s="74"/>
    </row>
    <row r="117" spans="1:36" ht="15" x14ac:dyDescent="0.25">
      <c r="A117" s="6">
        <v>36068</v>
      </c>
      <c r="B117" s="7">
        <v>0.18029695460999337</v>
      </c>
      <c r="C117" s="7">
        <v>0.7182725591698722</v>
      </c>
      <c r="D117" s="32">
        <v>-0.35767864994988546</v>
      </c>
      <c r="E117" s="74"/>
      <c r="F117" s="74"/>
      <c r="G117" s="74"/>
      <c r="H117" s="74"/>
      <c r="I117" s="74"/>
      <c r="Q117" s="74"/>
      <c r="R117" s="74"/>
      <c r="S117" s="74"/>
      <c r="T117" s="74"/>
      <c r="U117" s="74"/>
      <c r="V117" s="74"/>
      <c r="W117" s="74"/>
      <c r="X117" s="74"/>
      <c r="Y117" s="74"/>
      <c r="Z117" s="74"/>
      <c r="AA117" s="74"/>
      <c r="AB117" s="74"/>
      <c r="AC117" s="74"/>
      <c r="AD117" s="74"/>
      <c r="AE117" s="74"/>
      <c r="AF117" s="74"/>
      <c r="AG117" s="74"/>
      <c r="AH117" s="74"/>
      <c r="AI117" s="74"/>
      <c r="AJ117" s="74"/>
    </row>
    <row r="118" spans="1:36" ht="15" x14ac:dyDescent="0.25">
      <c r="A118" s="6">
        <v>36160</v>
      </c>
      <c r="B118" s="7">
        <v>0.14781381428013679</v>
      </c>
      <c r="C118" s="7">
        <v>0.61763006796814734</v>
      </c>
      <c r="D118" s="32">
        <v>-0.32200243940787376</v>
      </c>
      <c r="E118" s="74"/>
      <c r="F118" s="74"/>
      <c r="G118" s="74"/>
      <c r="H118" s="74"/>
      <c r="I118" s="74"/>
      <c r="Q118" s="74"/>
      <c r="R118" s="74"/>
      <c r="S118" s="74"/>
      <c r="T118" s="74"/>
      <c r="U118" s="74"/>
      <c r="V118" s="74"/>
      <c r="W118" s="74"/>
      <c r="X118" s="74"/>
      <c r="Y118" s="74"/>
      <c r="Z118" s="74"/>
      <c r="AA118" s="74"/>
      <c r="AB118" s="74"/>
      <c r="AC118" s="74"/>
      <c r="AD118" s="74"/>
      <c r="AE118" s="74"/>
      <c r="AF118" s="74"/>
      <c r="AG118" s="74"/>
      <c r="AH118" s="74"/>
      <c r="AI118" s="74"/>
      <c r="AJ118" s="74"/>
    </row>
    <row r="119" spans="1:36" ht="15" x14ac:dyDescent="0.25">
      <c r="A119" s="6">
        <v>36250</v>
      </c>
      <c r="B119" s="7">
        <v>9.8799735471631372E-2</v>
      </c>
      <c r="C119" s="7">
        <v>0.49440526527131756</v>
      </c>
      <c r="D119" s="32">
        <v>-0.29680579432805482</v>
      </c>
      <c r="E119" s="74"/>
      <c r="F119" s="74"/>
      <c r="G119" s="74"/>
      <c r="H119" s="74"/>
      <c r="I119" s="74"/>
      <c r="Q119" s="74"/>
      <c r="R119" s="74"/>
      <c r="S119" s="74"/>
      <c r="T119" s="74"/>
      <c r="U119" s="74"/>
      <c r="V119" s="74"/>
      <c r="W119" s="74"/>
      <c r="X119" s="74"/>
      <c r="Y119" s="74"/>
      <c r="Z119" s="74"/>
      <c r="AA119" s="74"/>
      <c r="AB119" s="74"/>
      <c r="AC119" s="74"/>
      <c r="AD119" s="74"/>
      <c r="AE119" s="74"/>
      <c r="AF119" s="74"/>
      <c r="AG119" s="74"/>
      <c r="AH119" s="74"/>
      <c r="AI119" s="74"/>
      <c r="AJ119" s="74"/>
    </row>
    <row r="120" spans="1:36" ht="15" x14ac:dyDescent="0.25">
      <c r="A120" s="6">
        <v>36341</v>
      </c>
      <c r="B120" s="7">
        <v>3.5241485817188556E-2</v>
      </c>
      <c r="C120" s="7">
        <v>0.35291108835908375</v>
      </c>
      <c r="D120" s="32">
        <v>-0.28242811672470663</v>
      </c>
      <c r="E120" s="74"/>
      <c r="F120" s="74"/>
      <c r="G120" s="74"/>
      <c r="H120" s="74"/>
      <c r="I120" s="74"/>
      <c r="Q120" s="74"/>
      <c r="R120" s="74"/>
      <c r="S120" s="74"/>
      <c r="T120" s="74"/>
      <c r="U120" s="74"/>
      <c r="V120" s="74"/>
      <c r="W120" s="74"/>
      <c r="X120" s="74"/>
      <c r="Y120" s="74"/>
      <c r="Z120" s="74"/>
      <c r="AA120" s="74"/>
      <c r="AB120" s="74"/>
      <c r="AC120" s="74"/>
      <c r="AD120" s="74"/>
      <c r="AE120" s="74"/>
      <c r="AF120" s="74"/>
      <c r="AG120" s="74"/>
      <c r="AH120" s="74"/>
      <c r="AI120" s="74"/>
      <c r="AJ120" s="74"/>
    </row>
    <row r="121" spans="1:36" ht="15" x14ac:dyDescent="0.25">
      <c r="A121" s="6">
        <v>36433</v>
      </c>
      <c r="B121" s="7">
        <v>-4.0423276134565353E-2</v>
      </c>
      <c r="C121" s="7">
        <v>0.19794240054197884</v>
      </c>
      <c r="D121" s="32">
        <v>-0.27878895281110955</v>
      </c>
      <c r="E121" s="74"/>
      <c r="F121" s="74"/>
      <c r="G121" s="74"/>
      <c r="H121" s="74"/>
      <c r="I121" s="74"/>
      <c r="Q121" s="74"/>
      <c r="R121" s="74"/>
      <c r="S121" s="74"/>
      <c r="T121" s="74"/>
      <c r="U121" s="74"/>
      <c r="V121" s="74"/>
      <c r="W121" s="74"/>
      <c r="X121" s="74"/>
      <c r="Y121" s="74"/>
      <c r="Z121" s="74"/>
      <c r="AA121" s="74"/>
      <c r="AB121" s="74"/>
      <c r="AC121" s="74"/>
      <c r="AD121" s="74"/>
      <c r="AE121" s="74"/>
      <c r="AF121" s="74"/>
      <c r="AG121" s="74"/>
      <c r="AH121" s="74"/>
      <c r="AI121" s="74"/>
      <c r="AJ121" s="74"/>
    </row>
    <row r="122" spans="1:36" ht="15" x14ac:dyDescent="0.25">
      <c r="A122" s="6">
        <v>36525</v>
      </c>
      <c r="B122" s="7">
        <v>-0.12538117596266818</v>
      </c>
      <c r="C122" s="7">
        <v>3.4637206959678306E-2</v>
      </c>
      <c r="D122" s="32">
        <v>-0.28539955888501467</v>
      </c>
      <c r="E122" s="74"/>
      <c r="F122" s="74"/>
      <c r="G122" s="74"/>
      <c r="H122" s="74"/>
      <c r="I122" s="74"/>
      <c r="Q122" s="74"/>
      <c r="R122" s="74"/>
      <c r="S122" s="74"/>
      <c r="T122" s="74"/>
      <c r="U122" s="74"/>
      <c r="V122" s="74"/>
      <c r="W122" s="74"/>
      <c r="X122" s="74"/>
      <c r="Y122" s="74"/>
      <c r="Z122" s="74"/>
      <c r="AA122" s="74"/>
      <c r="AB122" s="74"/>
      <c r="AC122" s="74"/>
      <c r="AD122" s="74"/>
      <c r="AE122" s="74"/>
      <c r="AF122" s="74"/>
      <c r="AG122" s="74"/>
      <c r="AH122" s="74"/>
      <c r="AI122" s="74"/>
      <c r="AJ122" s="74"/>
    </row>
    <row r="123" spans="1:36" ht="15" x14ac:dyDescent="0.25">
      <c r="A123" s="6">
        <v>36616</v>
      </c>
      <c r="B123" s="7">
        <v>-0.21652796834892629</v>
      </c>
      <c r="C123" s="7">
        <v>-0.13167008545351647</v>
      </c>
      <c r="D123" s="32">
        <v>-0.30138585124433609</v>
      </c>
      <c r="E123" s="74"/>
      <c r="F123" s="74"/>
      <c r="G123" s="74"/>
      <c r="H123" s="74"/>
      <c r="I123" s="74"/>
      <c r="Q123" s="74"/>
      <c r="R123" s="74"/>
      <c r="S123" s="74"/>
      <c r="T123" s="74"/>
      <c r="U123" s="74"/>
      <c r="V123" s="74"/>
      <c r="W123" s="74"/>
      <c r="X123" s="74"/>
      <c r="Y123" s="74"/>
      <c r="Z123" s="74"/>
      <c r="AA123" s="74"/>
      <c r="AB123" s="74"/>
      <c r="AC123" s="74"/>
      <c r="AD123" s="74"/>
      <c r="AE123" s="74"/>
      <c r="AF123" s="74"/>
      <c r="AG123" s="74"/>
      <c r="AH123" s="74"/>
      <c r="AI123" s="74"/>
      <c r="AJ123" s="74"/>
    </row>
    <row r="124" spans="1:36" ht="15" x14ac:dyDescent="0.25">
      <c r="A124" s="6">
        <v>36707</v>
      </c>
      <c r="B124" s="7">
        <v>-0.31056060553014375</v>
      </c>
      <c r="C124" s="7">
        <v>-0.29559924630965517</v>
      </c>
      <c r="D124" s="32">
        <v>-0.32552196475063233</v>
      </c>
      <c r="E124" s="74"/>
      <c r="F124" s="74"/>
      <c r="G124" s="74"/>
      <c r="H124" s="74"/>
      <c r="I124" s="74"/>
      <c r="Q124" s="74"/>
      <c r="R124" s="74"/>
      <c r="S124" s="74"/>
      <c r="T124" s="74"/>
      <c r="U124" s="74"/>
      <c r="V124" s="74"/>
      <c r="W124" s="74"/>
      <c r="X124" s="74"/>
      <c r="Y124" s="74"/>
      <c r="Z124" s="74"/>
      <c r="AA124" s="74"/>
      <c r="AB124" s="74"/>
      <c r="AC124" s="74"/>
      <c r="AD124" s="74"/>
      <c r="AE124" s="74"/>
      <c r="AF124" s="74"/>
      <c r="AG124" s="74"/>
      <c r="AH124" s="74"/>
      <c r="AI124" s="74"/>
      <c r="AJ124" s="74"/>
    </row>
    <row r="125" spans="1:36" ht="15" x14ac:dyDescent="0.25">
      <c r="A125" s="6">
        <v>36799</v>
      </c>
      <c r="B125" s="7">
        <v>-0.40407391684712979</v>
      </c>
      <c r="C125" s="7">
        <v>-0.45187446258357672</v>
      </c>
      <c r="D125" s="32">
        <v>-0.35627337111068291</v>
      </c>
      <c r="E125" s="74"/>
      <c r="F125" s="74"/>
      <c r="G125" s="74"/>
      <c r="H125" s="74"/>
      <c r="I125" s="74"/>
      <c r="Q125" s="74"/>
      <c r="R125" s="74"/>
      <c r="S125" s="74"/>
      <c r="T125" s="74"/>
      <c r="U125" s="74"/>
      <c r="V125" s="74"/>
      <c r="W125" s="74"/>
      <c r="X125" s="74"/>
      <c r="Y125" s="74"/>
      <c r="Z125" s="74"/>
      <c r="AA125" s="74"/>
      <c r="AB125" s="74"/>
      <c r="AC125" s="74"/>
      <c r="AD125" s="74"/>
      <c r="AE125" s="74"/>
      <c r="AF125" s="74"/>
      <c r="AG125" s="74"/>
      <c r="AH125" s="74"/>
      <c r="AI125" s="74"/>
      <c r="AJ125" s="74"/>
    </row>
    <row r="126" spans="1:36" ht="15" x14ac:dyDescent="0.25">
      <c r="A126" s="6">
        <v>36891</v>
      </c>
      <c r="B126" s="7">
        <v>-0.49365919497199656</v>
      </c>
      <c r="C126" s="7">
        <v>-0.59547012512958719</v>
      </c>
      <c r="D126" s="32">
        <v>-0.39184826481440593</v>
      </c>
      <c r="E126" s="74"/>
      <c r="F126" s="74"/>
      <c r="G126" s="74"/>
      <c r="H126" s="74"/>
      <c r="I126" s="74"/>
      <c r="Q126" s="74"/>
      <c r="R126" s="74"/>
      <c r="S126" s="74"/>
      <c r="T126" s="74"/>
      <c r="U126" s="74"/>
      <c r="V126" s="74"/>
      <c r="W126" s="74"/>
      <c r="X126" s="74"/>
      <c r="Y126" s="74"/>
      <c r="Z126" s="74"/>
      <c r="AA126" s="74"/>
      <c r="AB126" s="74"/>
      <c r="AC126" s="74"/>
      <c r="AD126" s="74"/>
      <c r="AE126" s="74"/>
      <c r="AF126" s="74"/>
      <c r="AG126" s="74"/>
      <c r="AH126" s="74"/>
      <c r="AI126" s="74"/>
      <c r="AJ126" s="74"/>
    </row>
    <row r="127" spans="1:36" ht="15" x14ac:dyDescent="0.25">
      <c r="A127" s="6">
        <v>36981</v>
      </c>
      <c r="B127" s="7">
        <v>-0.57600196774942258</v>
      </c>
      <c r="C127" s="7">
        <v>-0.72174821741047301</v>
      </c>
      <c r="D127" s="32">
        <v>-0.4302557180883721</v>
      </c>
      <c r="E127" s="74"/>
      <c r="F127" s="74"/>
      <c r="G127" s="74"/>
      <c r="H127" s="74"/>
      <c r="I127" s="74"/>
      <c r="Q127" s="74"/>
      <c r="R127" s="74"/>
      <c r="S127" s="74"/>
      <c r="T127" s="74"/>
      <c r="U127" s="74"/>
      <c r="V127" s="74"/>
      <c r="W127" s="74"/>
      <c r="X127" s="74"/>
      <c r="Y127" s="74"/>
      <c r="Z127" s="74"/>
      <c r="AA127" s="74"/>
      <c r="AB127" s="74"/>
      <c r="AC127" s="74"/>
      <c r="AD127" s="74"/>
      <c r="AE127" s="74"/>
      <c r="AF127" s="74"/>
      <c r="AG127" s="74"/>
      <c r="AH127" s="74"/>
      <c r="AI127" s="74"/>
      <c r="AJ127" s="74"/>
    </row>
    <row r="128" spans="1:36" ht="15" x14ac:dyDescent="0.25">
      <c r="A128" s="6">
        <v>37072</v>
      </c>
      <c r="B128" s="7">
        <v>-0.64797629271458268</v>
      </c>
      <c r="C128" s="7">
        <v>-0.82658364410568863</v>
      </c>
      <c r="D128" s="32">
        <v>-0.46936894132347667</v>
      </c>
      <c r="E128" s="74"/>
      <c r="F128" s="74"/>
      <c r="G128" s="74"/>
      <c r="H128" s="74"/>
      <c r="I128" s="74"/>
      <c r="Q128" s="74"/>
      <c r="R128" s="74"/>
      <c r="S128" s="74"/>
      <c r="T128" s="74"/>
      <c r="U128" s="74"/>
      <c r="V128" s="74"/>
      <c r="W128" s="74"/>
      <c r="X128" s="74"/>
      <c r="Y128" s="74"/>
      <c r="Z128" s="74"/>
      <c r="AA128" s="74"/>
      <c r="AB128" s="74"/>
      <c r="AC128" s="74"/>
      <c r="AD128" s="74"/>
      <c r="AE128" s="74"/>
      <c r="AF128" s="74"/>
      <c r="AG128" s="74"/>
      <c r="AH128" s="74"/>
      <c r="AI128" s="74"/>
      <c r="AJ128" s="74"/>
    </row>
    <row r="129" spans="1:36" ht="15" x14ac:dyDescent="0.25">
      <c r="A129" s="6">
        <v>37164</v>
      </c>
      <c r="B129" s="7">
        <v>-0.70673304156058647</v>
      </c>
      <c r="C129" s="7">
        <v>-0.90647421691743801</v>
      </c>
      <c r="D129" s="32">
        <v>-0.50699186620373493</v>
      </c>
      <c r="E129" s="74"/>
      <c r="F129" s="74"/>
      <c r="G129" s="74"/>
      <c r="H129" s="74"/>
      <c r="I129" s="74"/>
      <c r="Q129" s="74"/>
      <c r="R129" s="74"/>
      <c r="S129" s="74"/>
      <c r="T129" s="74"/>
      <c r="U129" s="74"/>
      <c r="V129" s="74"/>
      <c r="W129" s="74"/>
      <c r="X129" s="74"/>
      <c r="Y129" s="74"/>
      <c r="Z129" s="74"/>
      <c r="AA129" s="74"/>
      <c r="AB129" s="74"/>
      <c r="AC129" s="74"/>
      <c r="AD129" s="74"/>
      <c r="AE129" s="74"/>
      <c r="AF129" s="74"/>
      <c r="AG129" s="74"/>
      <c r="AH129" s="74"/>
      <c r="AI129" s="74"/>
      <c r="AJ129" s="74"/>
    </row>
    <row r="130" spans="1:36" ht="15" x14ac:dyDescent="0.25">
      <c r="A130" s="6">
        <v>37256</v>
      </c>
      <c r="B130" s="7">
        <v>-0.74977983946653848</v>
      </c>
      <c r="C130" s="7">
        <v>-0.95863248097467879</v>
      </c>
      <c r="D130" s="32">
        <v>-0.54092719795839828</v>
      </c>
      <c r="E130" s="74"/>
      <c r="F130" s="74"/>
      <c r="G130" s="74"/>
      <c r="H130" s="74"/>
      <c r="I130" s="74"/>
      <c r="Q130" s="74"/>
      <c r="R130" s="74"/>
      <c r="S130" s="74"/>
      <c r="T130" s="74"/>
      <c r="U130" s="74"/>
      <c r="V130" s="74"/>
      <c r="W130" s="74"/>
      <c r="X130" s="74"/>
      <c r="Y130" s="74"/>
      <c r="Z130" s="74"/>
      <c r="AA130" s="74"/>
      <c r="AB130" s="74"/>
      <c r="AC130" s="74"/>
      <c r="AD130" s="74"/>
      <c r="AE130" s="74"/>
      <c r="AF130" s="74"/>
      <c r="AG130" s="74"/>
      <c r="AH130" s="74"/>
      <c r="AI130" s="74"/>
      <c r="AJ130" s="74"/>
    </row>
    <row r="131" spans="1:36" ht="15" x14ac:dyDescent="0.25">
      <c r="A131" s="6">
        <v>37346</v>
      </c>
      <c r="B131" s="7">
        <v>-0.77505058280286943</v>
      </c>
      <c r="C131" s="7">
        <v>-0.98105710337013663</v>
      </c>
      <c r="D131" s="32">
        <v>-0.56904406223560222</v>
      </c>
      <c r="E131" s="74"/>
      <c r="F131" s="74"/>
      <c r="G131" s="74"/>
      <c r="H131" s="74"/>
      <c r="I131" s="74"/>
      <c r="Q131" s="74"/>
      <c r="R131" s="74"/>
      <c r="S131" s="74"/>
      <c r="T131" s="74"/>
      <c r="U131" s="74"/>
      <c r="V131" s="74"/>
      <c r="W131" s="74"/>
      <c r="X131" s="74"/>
      <c r="Y131" s="74"/>
      <c r="Z131" s="74"/>
      <c r="AA131" s="74"/>
      <c r="AB131" s="74"/>
      <c r="AC131" s="74"/>
      <c r="AD131" s="74"/>
      <c r="AE131" s="74"/>
      <c r="AF131" s="74"/>
      <c r="AG131" s="74"/>
      <c r="AH131" s="74"/>
      <c r="AI131" s="74"/>
      <c r="AJ131" s="74"/>
    </row>
    <row r="132" spans="1:36" ht="15" x14ac:dyDescent="0.25">
      <c r="A132" s="6">
        <v>37437</v>
      </c>
      <c r="B132" s="7">
        <v>-0.7809627702501778</v>
      </c>
      <c r="C132" s="7">
        <v>-0.97258213932030402</v>
      </c>
      <c r="D132" s="32">
        <v>-0.58934340118005146</v>
      </c>
      <c r="E132" s="74"/>
      <c r="F132" s="74"/>
      <c r="G132" s="74"/>
      <c r="H132" s="74"/>
      <c r="I132" s="74"/>
      <c r="Q132" s="74"/>
      <c r="R132" s="74"/>
      <c r="S132" s="74"/>
      <c r="T132" s="74"/>
      <c r="U132" s="74"/>
      <c r="V132" s="74"/>
      <c r="W132" s="74"/>
      <c r="X132" s="74"/>
      <c r="Y132" s="74"/>
      <c r="Z132" s="74"/>
      <c r="AA132" s="74"/>
      <c r="AB132" s="74"/>
      <c r="AC132" s="74"/>
      <c r="AD132" s="74"/>
      <c r="AE132" s="74"/>
      <c r="AF132" s="74"/>
      <c r="AG132" s="74"/>
      <c r="AH132" s="74"/>
      <c r="AI132" s="74"/>
      <c r="AJ132" s="74"/>
    </row>
    <row r="133" spans="1:36" ht="15" x14ac:dyDescent="0.25">
      <c r="A133" s="6">
        <v>37529</v>
      </c>
      <c r="B133" s="7">
        <v>-0.76646123740294225</v>
      </c>
      <c r="C133" s="7">
        <v>-0.93290312361607686</v>
      </c>
      <c r="D133" s="32">
        <v>-0.60001935118980776</v>
      </c>
      <c r="E133" s="74"/>
      <c r="F133" s="74"/>
      <c r="G133" s="74"/>
      <c r="H133" s="74"/>
      <c r="I133" s="74"/>
      <c r="Q133" s="74"/>
      <c r="R133" s="74"/>
      <c r="S133" s="74"/>
      <c r="T133" s="74"/>
      <c r="U133" s="74"/>
      <c r="V133" s="74"/>
      <c r="W133" s="74"/>
      <c r="X133" s="74"/>
      <c r="Y133" s="74"/>
      <c r="Z133" s="74"/>
      <c r="AA133" s="74"/>
      <c r="AB133" s="74"/>
      <c r="AC133" s="74"/>
      <c r="AD133" s="74"/>
      <c r="AE133" s="74"/>
      <c r="AF133" s="74"/>
      <c r="AG133" s="74"/>
      <c r="AH133" s="74"/>
      <c r="AI133" s="74"/>
      <c r="AJ133" s="74"/>
    </row>
    <row r="134" spans="1:36" ht="15" x14ac:dyDescent="0.25">
      <c r="A134" s="6">
        <v>37621</v>
      </c>
      <c r="B134" s="7">
        <v>-0.73104727302530459</v>
      </c>
      <c r="C134" s="7">
        <v>-0.86257958700888793</v>
      </c>
      <c r="D134" s="32">
        <v>-0.59951495904172125</v>
      </c>
      <c r="E134" s="74"/>
      <c r="F134" s="74"/>
      <c r="G134" s="74"/>
      <c r="H134" s="74"/>
      <c r="I134" s="74"/>
      <c r="Q134" s="74"/>
      <c r="R134" s="74"/>
      <c r="S134" s="74"/>
      <c r="T134" s="74"/>
      <c r="U134" s="74"/>
      <c r="V134" s="74"/>
      <c r="W134" s="74"/>
      <c r="X134" s="74"/>
      <c r="Y134" s="74"/>
      <c r="Z134" s="74"/>
      <c r="AA134" s="74"/>
      <c r="AB134" s="74"/>
      <c r="AC134" s="74"/>
      <c r="AD134" s="74"/>
      <c r="AE134" s="74"/>
      <c r="AF134" s="74"/>
      <c r="AG134" s="74"/>
      <c r="AH134" s="74"/>
      <c r="AI134" s="74"/>
      <c r="AJ134" s="74"/>
    </row>
    <row r="135" spans="1:36" ht="15" x14ac:dyDescent="0.25">
      <c r="A135" s="6">
        <v>37711</v>
      </c>
      <c r="B135" s="7">
        <v>-0.67479250508042221</v>
      </c>
      <c r="C135" s="7">
        <v>-0.76301425024279246</v>
      </c>
      <c r="D135" s="32">
        <v>-0.58657075991805185</v>
      </c>
      <c r="E135" s="74"/>
      <c r="F135" s="74"/>
      <c r="G135" s="74"/>
      <c r="H135" s="74"/>
      <c r="I135" s="74"/>
      <c r="Q135" s="74"/>
      <c r="R135" s="74"/>
      <c r="S135" s="74"/>
      <c r="T135" s="74"/>
      <c r="U135" s="74"/>
      <c r="V135" s="74"/>
      <c r="W135" s="74"/>
      <c r="X135" s="74"/>
      <c r="Y135" s="74"/>
      <c r="Z135" s="74"/>
      <c r="AA135" s="74"/>
      <c r="AB135" s="74"/>
      <c r="AC135" s="74"/>
      <c r="AD135" s="74"/>
      <c r="AE135" s="74"/>
      <c r="AF135" s="74"/>
      <c r="AG135" s="74"/>
      <c r="AH135" s="74"/>
      <c r="AI135" s="74"/>
      <c r="AJ135" s="74"/>
    </row>
    <row r="136" spans="1:36" ht="15" x14ac:dyDescent="0.25">
      <c r="A136" s="6">
        <v>37802</v>
      </c>
      <c r="B136" s="7">
        <v>-0.59833736484431999</v>
      </c>
      <c r="C136" s="7">
        <v>-0.63640978415637461</v>
      </c>
      <c r="D136" s="32">
        <v>-0.56026494553226536</v>
      </c>
      <c r="E136" s="74"/>
      <c r="F136" s="74"/>
      <c r="G136" s="74"/>
      <c r="H136" s="74"/>
      <c r="I136" s="74"/>
      <c r="Q136" s="74"/>
      <c r="R136" s="74"/>
      <c r="S136" s="74"/>
      <c r="T136" s="74"/>
      <c r="U136" s="74"/>
      <c r="V136" s="74"/>
      <c r="W136" s="74"/>
      <c r="X136" s="74"/>
      <c r="Y136" s="74"/>
      <c r="Z136" s="74"/>
      <c r="AA136" s="74"/>
      <c r="AB136" s="74"/>
      <c r="AC136" s="74"/>
      <c r="AD136" s="74"/>
      <c r="AE136" s="74"/>
      <c r="AF136" s="74"/>
      <c r="AG136" s="74"/>
      <c r="AH136" s="74"/>
      <c r="AI136" s="74"/>
      <c r="AJ136" s="74"/>
    </row>
    <row r="137" spans="1:36" ht="15" x14ac:dyDescent="0.25">
      <c r="A137" s="6">
        <v>37894</v>
      </c>
      <c r="B137" s="7">
        <v>-0.50287435613157905</v>
      </c>
      <c r="C137" s="7">
        <v>-0.48570462499072414</v>
      </c>
      <c r="D137" s="32">
        <v>-0.52004408727243401</v>
      </c>
      <c r="E137" s="74"/>
      <c r="F137" s="74"/>
      <c r="G137" s="74"/>
      <c r="H137" s="74"/>
      <c r="I137" s="74"/>
      <c r="Q137" s="74"/>
      <c r="R137" s="74"/>
      <c r="S137" s="74"/>
      <c r="T137" s="74"/>
      <c r="U137" s="74"/>
      <c r="V137" s="74"/>
      <c r="W137" s="74"/>
      <c r="X137" s="74"/>
      <c r="Y137" s="74"/>
      <c r="Z137" s="74"/>
      <c r="AA137" s="74"/>
      <c r="AB137" s="74"/>
      <c r="AC137" s="74"/>
      <c r="AD137" s="74"/>
      <c r="AE137" s="74"/>
      <c r="AF137" s="74"/>
      <c r="AG137" s="74"/>
      <c r="AH137" s="74"/>
      <c r="AI137" s="74"/>
      <c r="AJ137" s="74"/>
    </row>
    <row r="138" spans="1:36" ht="15" x14ac:dyDescent="0.25">
      <c r="A138" s="6">
        <v>37986</v>
      </c>
      <c r="B138" s="7">
        <v>-0.39011676243302146</v>
      </c>
      <c r="C138" s="7">
        <v>-0.31448988339849543</v>
      </c>
      <c r="D138" s="32">
        <v>-0.46574364146754749</v>
      </c>
      <c r="E138" s="74"/>
      <c r="F138" s="74"/>
      <c r="G138" s="74"/>
      <c r="H138" s="74"/>
      <c r="I138" s="74"/>
      <c r="Q138" s="74"/>
      <c r="R138" s="74"/>
      <c r="S138" s="74"/>
      <c r="T138" s="74"/>
      <c r="U138" s="74"/>
      <c r="V138" s="74"/>
      <c r="W138" s="74"/>
      <c r="X138" s="74"/>
      <c r="Y138" s="74"/>
      <c r="Z138" s="74"/>
      <c r="AA138" s="74"/>
      <c r="AB138" s="74"/>
      <c r="AC138" s="74"/>
      <c r="AD138" s="74"/>
      <c r="AE138" s="74"/>
      <c r="AF138" s="74"/>
      <c r="AG138" s="74"/>
      <c r="AH138" s="74"/>
      <c r="AI138" s="74"/>
      <c r="AJ138" s="74"/>
    </row>
    <row r="139" spans="1:36" ht="15" x14ac:dyDescent="0.25">
      <c r="A139" s="6">
        <v>38077</v>
      </c>
      <c r="B139" s="7">
        <v>-0.26225380669006415</v>
      </c>
      <c r="C139" s="7">
        <v>-0.12690986905089136</v>
      </c>
      <c r="D139" s="32">
        <v>-0.397597744329237</v>
      </c>
      <c r="E139" s="74"/>
      <c r="F139" s="74"/>
      <c r="G139" s="74"/>
      <c r="H139" s="74"/>
      <c r="I139" s="74"/>
      <c r="Q139" s="74"/>
      <c r="R139" s="74"/>
      <c r="S139" s="74"/>
      <c r="T139" s="74"/>
      <c r="U139" s="74"/>
      <c r="V139" s="74"/>
      <c r="W139" s="74"/>
      <c r="X139" s="74"/>
      <c r="Y139" s="74"/>
      <c r="Z139" s="74"/>
      <c r="AA139" s="74"/>
      <c r="AB139" s="74"/>
      <c r="AC139" s="74"/>
      <c r="AD139" s="74"/>
      <c r="AE139" s="74"/>
      <c r="AF139" s="74"/>
      <c r="AG139" s="74"/>
      <c r="AH139" s="74"/>
      <c r="AI139" s="74"/>
      <c r="AJ139" s="74"/>
    </row>
    <row r="140" spans="1:36" ht="15" x14ac:dyDescent="0.25">
      <c r="A140" s="6">
        <v>38168</v>
      </c>
      <c r="B140" s="7">
        <v>-0.12189362644980395</v>
      </c>
      <c r="C140" s="7">
        <v>7.2450842278103333E-2</v>
      </c>
      <c r="D140" s="32">
        <v>-0.31623809517771123</v>
      </c>
      <c r="E140" s="74"/>
      <c r="F140" s="74"/>
      <c r="G140" s="74"/>
      <c r="H140" s="74"/>
      <c r="I140" s="74"/>
      <c r="Q140" s="74"/>
      <c r="R140" s="74"/>
      <c r="S140" s="74"/>
      <c r="T140" s="74"/>
      <c r="U140" s="74"/>
      <c r="V140" s="74"/>
      <c r="W140" s="74"/>
      <c r="X140" s="74"/>
      <c r="Y140" s="74"/>
      <c r="Z140" s="74"/>
      <c r="AA140" s="74"/>
      <c r="AB140" s="74"/>
      <c r="AC140" s="74"/>
      <c r="AD140" s="74"/>
      <c r="AE140" s="74"/>
      <c r="AF140" s="74"/>
      <c r="AG140" s="74"/>
      <c r="AH140" s="74"/>
      <c r="AI140" s="74"/>
      <c r="AJ140" s="74"/>
    </row>
    <row r="141" spans="1:36" ht="15" x14ac:dyDescent="0.25">
      <c r="A141" s="6">
        <v>38260</v>
      </c>
      <c r="B141" s="7">
        <v>2.8004267670779431E-2</v>
      </c>
      <c r="C141" s="7">
        <v>0.27869055570422291</v>
      </c>
      <c r="D141" s="32">
        <v>-0.22268202036266405</v>
      </c>
      <c r="E141" s="74"/>
      <c r="F141" s="74"/>
      <c r="G141" s="74"/>
      <c r="H141" s="74"/>
      <c r="I141" s="74"/>
      <c r="Q141" s="74"/>
      <c r="R141" s="74"/>
      <c r="S141" s="74"/>
      <c r="T141" s="74"/>
      <c r="U141" s="74"/>
      <c r="V141" s="74"/>
      <c r="W141" s="74"/>
      <c r="X141" s="74"/>
      <c r="Y141" s="74"/>
      <c r="Z141" s="74"/>
      <c r="AA141" s="74"/>
      <c r="AB141" s="74"/>
      <c r="AC141" s="74"/>
      <c r="AD141" s="74"/>
      <c r="AE141" s="74"/>
      <c r="AF141" s="74"/>
      <c r="AG141" s="74"/>
      <c r="AH141" s="74"/>
      <c r="AI141" s="74"/>
      <c r="AJ141" s="74"/>
    </row>
    <row r="142" spans="1:36" ht="15" x14ac:dyDescent="0.25">
      <c r="A142" s="6">
        <v>38352</v>
      </c>
      <c r="B142" s="7">
        <v>0.18420512751857604</v>
      </c>
      <c r="C142" s="7">
        <v>0.48672035398739671</v>
      </c>
      <c r="D142" s="32">
        <v>-0.11831009895024461</v>
      </c>
      <c r="E142" s="74"/>
      <c r="F142" s="74"/>
      <c r="G142" s="74"/>
      <c r="H142" s="74"/>
      <c r="I142" s="74"/>
      <c r="Q142" s="74"/>
      <c r="R142" s="74"/>
      <c r="S142" s="74"/>
      <c r="T142" s="74"/>
      <c r="U142" s="74"/>
      <c r="V142" s="74"/>
      <c r="W142" s="74"/>
      <c r="X142" s="74"/>
      <c r="Y142" s="74"/>
      <c r="Z142" s="74"/>
      <c r="AA142" s="74"/>
      <c r="AB142" s="74"/>
      <c r="AC142" s="74"/>
      <c r="AD142" s="74"/>
      <c r="AE142" s="74"/>
      <c r="AF142" s="74"/>
      <c r="AG142" s="74"/>
      <c r="AH142" s="74"/>
      <c r="AI142" s="74"/>
      <c r="AJ142" s="74"/>
    </row>
    <row r="143" spans="1:36" ht="15" x14ac:dyDescent="0.25">
      <c r="A143" s="6">
        <v>38442</v>
      </c>
      <c r="B143" s="7">
        <v>0.34328157594255848</v>
      </c>
      <c r="C143" s="7">
        <v>0.6913971589735568</v>
      </c>
      <c r="D143" s="32">
        <v>-4.8340070884398279E-3</v>
      </c>
      <c r="E143" s="74"/>
      <c r="F143" s="74"/>
      <c r="G143" s="74"/>
      <c r="H143" s="74"/>
      <c r="I143" s="74"/>
      <c r="Q143" s="74"/>
      <c r="R143" s="74"/>
      <c r="S143" s="74"/>
      <c r="T143" s="74"/>
      <c r="U143" s="74"/>
      <c r="V143" s="74"/>
      <c r="W143" s="74"/>
      <c r="X143" s="74"/>
      <c r="Y143" s="74"/>
      <c r="Z143" s="74"/>
      <c r="AA143" s="74"/>
      <c r="AB143" s="74"/>
      <c r="AC143" s="74"/>
      <c r="AD143" s="74"/>
      <c r="AE143" s="74"/>
      <c r="AF143" s="74"/>
      <c r="AG143" s="74"/>
      <c r="AH143" s="74"/>
      <c r="AI143" s="74"/>
      <c r="AJ143" s="74"/>
    </row>
    <row r="144" spans="1:36" ht="15" x14ac:dyDescent="0.25">
      <c r="A144" s="6">
        <v>38533</v>
      </c>
      <c r="B144" s="7">
        <v>0.50170042987532226</v>
      </c>
      <c r="C144" s="7">
        <v>0.88765635345685612</v>
      </c>
      <c r="D144" s="32">
        <v>0.11574450629378841</v>
      </c>
      <c r="E144" s="74"/>
      <c r="F144" s="74"/>
      <c r="G144" s="74"/>
      <c r="H144" s="74"/>
      <c r="I144" s="74"/>
      <c r="Q144" s="74"/>
      <c r="R144" s="74"/>
      <c r="S144" s="74"/>
      <c r="T144" s="74"/>
      <c r="U144" s="74"/>
      <c r="V144" s="74"/>
      <c r="W144" s="74"/>
      <c r="X144" s="74"/>
      <c r="Y144" s="74"/>
      <c r="Z144" s="74"/>
      <c r="AA144" s="74"/>
      <c r="AB144" s="74"/>
      <c r="AC144" s="74"/>
      <c r="AD144" s="74"/>
      <c r="AE144" s="74"/>
      <c r="AF144" s="74"/>
      <c r="AG144" s="74"/>
      <c r="AH144" s="74"/>
      <c r="AI144" s="74"/>
      <c r="AJ144" s="74"/>
    </row>
    <row r="145" spans="1:36" ht="15" x14ac:dyDescent="0.25">
      <c r="A145" s="6">
        <v>38625</v>
      </c>
      <c r="B145" s="7">
        <v>0.65591140546514315</v>
      </c>
      <c r="C145" s="7">
        <v>1.0706404400989673</v>
      </c>
      <c r="D145" s="32">
        <v>0.24118237083131891</v>
      </c>
      <c r="E145" s="74"/>
      <c r="F145" s="74"/>
      <c r="G145" s="74"/>
      <c r="H145" s="74"/>
      <c r="I145" s="74"/>
      <c r="Q145" s="74"/>
      <c r="R145" s="74"/>
      <c r="S145" s="74"/>
      <c r="T145" s="74"/>
      <c r="U145" s="74"/>
      <c r="V145" s="74"/>
      <c r="W145" s="74"/>
      <c r="X145" s="74"/>
      <c r="Y145" s="74"/>
      <c r="Z145" s="74"/>
      <c r="AA145" s="74"/>
      <c r="AB145" s="74"/>
      <c r="AC145" s="74"/>
      <c r="AD145" s="74"/>
      <c r="AE145" s="74"/>
      <c r="AF145" s="74"/>
      <c r="AG145" s="74"/>
      <c r="AH145" s="74"/>
      <c r="AI145" s="74"/>
      <c r="AJ145" s="74"/>
    </row>
    <row r="146" spans="1:36" ht="15" x14ac:dyDescent="0.25">
      <c r="A146" s="6">
        <v>38717</v>
      </c>
      <c r="B146" s="7">
        <v>0.80243536296601703</v>
      </c>
      <c r="C146" s="7">
        <v>1.2358203907321252</v>
      </c>
      <c r="D146" s="32">
        <v>0.36905033519990887</v>
      </c>
      <c r="E146" s="74"/>
      <c r="F146" s="74"/>
      <c r="G146" s="74"/>
      <c r="H146" s="74"/>
      <c r="I146" s="74"/>
      <c r="Q146" s="74"/>
      <c r="R146" s="74"/>
      <c r="S146" s="74"/>
      <c r="T146" s="74"/>
      <c r="U146" s="74"/>
      <c r="V146" s="74"/>
      <c r="W146" s="74"/>
      <c r="X146" s="74"/>
      <c r="Y146" s="74"/>
      <c r="Z146" s="74"/>
      <c r="AA146" s="74"/>
      <c r="AB146" s="74"/>
      <c r="AC146" s="74"/>
      <c r="AD146" s="74"/>
      <c r="AE146" s="74"/>
      <c r="AF146" s="74"/>
      <c r="AG146" s="74"/>
      <c r="AH146" s="74"/>
      <c r="AI146" s="74"/>
      <c r="AJ146" s="74"/>
    </row>
    <row r="147" spans="1:36" ht="15" x14ac:dyDescent="0.25">
      <c r="A147" s="6">
        <v>38807</v>
      </c>
      <c r="B147" s="7">
        <v>0.93794980253192994</v>
      </c>
      <c r="C147" s="7">
        <v>1.3791066048878853</v>
      </c>
      <c r="D147" s="32">
        <v>0.49679300017597455</v>
      </c>
      <c r="E147" s="74"/>
      <c r="F147" s="74"/>
      <c r="G147" s="74"/>
      <c r="H147" s="74"/>
      <c r="I147" s="74"/>
      <c r="Q147" s="74"/>
      <c r="R147" s="74"/>
      <c r="S147" s="74"/>
      <c r="T147" s="74"/>
      <c r="U147" s="74"/>
      <c r="V147" s="74"/>
      <c r="W147" s="74"/>
      <c r="X147" s="74"/>
      <c r="Y147" s="74"/>
      <c r="Z147" s="74"/>
      <c r="AA147" s="74"/>
      <c r="AB147" s="74"/>
      <c r="AC147" s="74"/>
      <c r="AD147" s="74"/>
      <c r="AE147" s="74"/>
      <c r="AF147" s="74"/>
      <c r="AG147" s="74"/>
      <c r="AH147" s="74"/>
      <c r="AI147" s="74"/>
      <c r="AJ147" s="74"/>
    </row>
    <row r="148" spans="1:36" ht="15" x14ac:dyDescent="0.25">
      <c r="A148" s="6">
        <v>38898</v>
      </c>
      <c r="B148" s="7">
        <v>1.0593694360187409</v>
      </c>
      <c r="C148" s="7">
        <v>1.4969467413777249</v>
      </c>
      <c r="D148" s="32">
        <v>0.62179213065975703</v>
      </c>
      <c r="E148" s="74"/>
      <c r="F148" s="74"/>
      <c r="G148" s="74"/>
      <c r="H148" s="74"/>
      <c r="I148" s="74"/>
      <c r="Q148" s="74"/>
      <c r="R148" s="74"/>
      <c r="S148" s="74"/>
      <c r="T148" s="74"/>
      <c r="U148" s="74"/>
      <c r="V148" s="74"/>
      <c r="W148" s="74"/>
      <c r="X148" s="74"/>
      <c r="Y148" s="74"/>
      <c r="Z148" s="74"/>
      <c r="AA148" s="74"/>
      <c r="AB148" s="74"/>
      <c r="AC148" s="74"/>
      <c r="AD148" s="74"/>
      <c r="AE148" s="74"/>
      <c r="AF148" s="74"/>
      <c r="AG148" s="74"/>
      <c r="AH148" s="74"/>
      <c r="AI148" s="74"/>
      <c r="AJ148" s="74"/>
    </row>
    <row r="149" spans="1:36" ht="15" x14ac:dyDescent="0.25">
      <c r="A149" s="6">
        <v>38990</v>
      </c>
      <c r="B149" s="7">
        <v>1.1639198300337628</v>
      </c>
      <c r="C149" s="7">
        <v>1.5864080997700873</v>
      </c>
      <c r="D149" s="32">
        <v>0.74143156029743806</v>
      </c>
      <c r="E149" s="74"/>
      <c r="F149" s="74"/>
      <c r="G149" s="74"/>
      <c r="H149" s="74"/>
      <c r="I149" s="74"/>
      <c r="Q149" s="74"/>
      <c r="R149" s="74"/>
      <c r="S149" s="74"/>
      <c r="T149" s="74"/>
      <c r="U149" s="74"/>
      <c r="V149" s="74"/>
      <c r="W149" s="74"/>
      <c r="X149" s="74"/>
      <c r="Y149" s="74"/>
      <c r="Z149" s="74"/>
      <c r="AA149" s="74"/>
      <c r="AB149" s="74"/>
      <c r="AC149" s="74"/>
      <c r="AD149" s="74"/>
      <c r="AE149" s="74"/>
      <c r="AF149" s="74"/>
      <c r="AG149" s="74"/>
      <c r="AH149" s="74"/>
      <c r="AI149" s="74"/>
      <c r="AJ149" s="74"/>
    </row>
    <row r="150" spans="1:36" ht="15" x14ac:dyDescent="0.25">
      <c r="A150" s="6">
        <v>39082</v>
      </c>
      <c r="B150" s="7">
        <v>1.2492023359932563</v>
      </c>
      <c r="C150" s="7">
        <v>1.6452426965315121</v>
      </c>
      <c r="D150" s="32">
        <v>0.8531619754550005</v>
      </c>
      <c r="E150" s="74"/>
      <c r="F150" s="74"/>
      <c r="G150" s="74"/>
      <c r="H150" s="74"/>
      <c r="I150" s="74"/>
      <c r="Q150" s="74"/>
      <c r="R150" s="74"/>
      <c r="S150" s="74"/>
      <c r="T150" s="74"/>
      <c r="U150" s="74"/>
      <c r="V150" s="74"/>
      <c r="W150" s="74"/>
      <c r="X150" s="74"/>
      <c r="Y150" s="74"/>
      <c r="Z150" s="74"/>
      <c r="AA150" s="74"/>
      <c r="AB150" s="74"/>
      <c r="AC150" s="74"/>
      <c r="AD150" s="74"/>
      <c r="AE150" s="74"/>
      <c r="AF150" s="74"/>
      <c r="AG150" s="74"/>
      <c r="AH150" s="74"/>
      <c r="AI150" s="74"/>
      <c r="AJ150" s="74"/>
    </row>
    <row r="151" spans="1:36" ht="15" x14ac:dyDescent="0.25">
      <c r="A151" s="6">
        <v>39172</v>
      </c>
      <c r="B151" s="7">
        <v>1.3132487867839386</v>
      </c>
      <c r="C151" s="7">
        <v>1.671933689014659</v>
      </c>
      <c r="D151" s="32">
        <v>0.9545638845532185</v>
      </c>
      <c r="E151" s="74"/>
      <c r="F151" s="74"/>
      <c r="G151" s="74"/>
      <c r="H151" s="74"/>
      <c r="I151" s="74"/>
      <c r="Q151" s="74"/>
      <c r="R151" s="74"/>
      <c r="S151" s="74"/>
      <c r="T151" s="74"/>
      <c r="U151" s="74"/>
      <c r="V151" s="74"/>
      <c r="W151" s="74"/>
      <c r="X151" s="74"/>
      <c r="Y151" s="74"/>
      <c r="Z151" s="74"/>
      <c r="AA151" s="74"/>
      <c r="AB151" s="74"/>
      <c r="AC151" s="74"/>
      <c r="AD151" s="74"/>
      <c r="AE151" s="74"/>
      <c r="AF151" s="74"/>
      <c r="AG151" s="74"/>
      <c r="AH151" s="74"/>
      <c r="AI151" s="74"/>
      <c r="AJ151" s="74"/>
    </row>
    <row r="152" spans="1:36" ht="15" x14ac:dyDescent="0.25">
      <c r="A152" s="6">
        <v>39263</v>
      </c>
      <c r="B152" s="7">
        <v>1.3545647386666415</v>
      </c>
      <c r="C152" s="7">
        <v>1.6657223341393372</v>
      </c>
      <c r="D152" s="32">
        <v>1.0434071431939456</v>
      </c>
      <c r="E152" s="74"/>
      <c r="F152" s="74"/>
      <c r="G152" s="74"/>
      <c r="H152" s="74"/>
      <c r="I152" s="74"/>
      <c r="Q152" s="74"/>
      <c r="R152" s="74"/>
      <c r="S152" s="74"/>
      <c r="T152" s="74"/>
      <c r="U152" s="74"/>
      <c r="V152" s="74"/>
      <c r="W152" s="74"/>
      <c r="X152" s="74"/>
      <c r="Y152" s="74"/>
      <c r="Z152" s="74"/>
      <c r="AA152" s="74"/>
      <c r="AB152" s="74"/>
      <c r="AC152" s="74"/>
      <c r="AD152" s="74"/>
      <c r="AE152" s="74"/>
      <c r="AF152" s="74"/>
      <c r="AG152" s="74"/>
      <c r="AH152" s="74"/>
      <c r="AI152" s="74"/>
      <c r="AJ152" s="74"/>
    </row>
    <row r="153" spans="1:36" ht="15" x14ac:dyDescent="0.25">
      <c r="A153" s="6">
        <v>39355</v>
      </c>
      <c r="B153" s="7">
        <v>1.3721603624031338</v>
      </c>
      <c r="C153" s="7">
        <v>1.6266152119087436</v>
      </c>
      <c r="D153" s="32">
        <v>1.1177055128975242</v>
      </c>
      <c r="E153" s="74"/>
      <c r="F153" s="74"/>
      <c r="G153" s="74"/>
      <c r="H153" s="74"/>
      <c r="I153" s="74"/>
      <c r="Q153" s="74"/>
      <c r="R153" s="74"/>
      <c r="S153" s="74"/>
      <c r="T153" s="74"/>
      <c r="U153" s="74"/>
      <c r="V153" s="74"/>
      <c r="W153" s="74"/>
      <c r="X153" s="74"/>
      <c r="Y153" s="74"/>
      <c r="Z153" s="74"/>
      <c r="AA153" s="74"/>
      <c r="AB153" s="74"/>
      <c r="AC153" s="74"/>
      <c r="AD153" s="74"/>
      <c r="AE153" s="74"/>
      <c r="AF153" s="74"/>
      <c r="AG153" s="74"/>
      <c r="AH153" s="74"/>
      <c r="AI153" s="74"/>
      <c r="AJ153" s="74"/>
    </row>
    <row r="154" spans="1:36" ht="15" x14ac:dyDescent="0.25">
      <c r="A154" s="6">
        <v>39447</v>
      </c>
      <c r="B154" s="7">
        <v>1.3655684297982364</v>
      </c>
      <c r="C154" s="7">
        <v>1.5553719813114617</v>
      </c>
      <c r="D154" s="32">
        <v>1.1757648782850112</v>
      </c>
      <c r="E154" s="74"/>
      <c r="F154" s="74"/>
      <c r="G154" s="74"/>
      <c r="H154" s="74"/>
      <c r="I154" s="74"/>
      <c r="Q154" s="74"/>
      <c r="R154" s="74"/>
      <c r="S154" s="74"/>
      <c r="T154" s="74"/>
      <c r="U154" s="74"/>
      <c r="V154" s="74"/>
      <c r="W154" s="74"/>
      <c r="X154" s="74"/>
      <c r="Y154" s="74"/>
      <c r="Z154" s="74"/>
      <c r="AA154" s="74"/>
      <c r="AB154" s="74"/>
      <c r="AC154" s="74"/>
      <c r="AD154" s="74"/>
      <c r="AE154" s="74"/>
      <c r="AF154" s="74"/>
      <c r="AG154" s="74"/>
      <c r="AH154" s="74"/>
      <c r="AI154" s="74"/>
      <c r="AJ154" s="74"/>
    </row>
    <row r="155" spans="1:36" ht="15" x14ac:dyDescent="0.25">
      <c r="A155" s="6">
        <v>39538</v>
      </c>
      <c r="B155" s="7">
        <v>1.3348491912396048</v>
      </c>
      <c r="C155" s="7">
        <v>1.4534744526973673</v>
      </c>
      <c r="D155" s="32">
        <v>1.2162239297818422</v>
      </c>
      <c r="E155" s="74"/>
      <c r="F155" s="74"/>
      <c r="G155" s="74"/>
      <c r="H155" s="74"/>
      <c r="I155" s="74"/>
      <c r="Q155" s="74"/>
      <c r="R155" s="74"/>
      <c r="S155" s="74"/>
      <c r="T155" s="74"/>
      <c r="U155" s="74"/>
      <c r="V155" s="74"/>
      <c r="W155" s="74"/>
      <c r="X155" s="74"/>
      <c r="Y155" s="74"/>
      <c r="Z155" s="74"/>
      <c r="AA155" s="74"/>
      <c r="AB155" s="74"/>
      <c r="AC155" s="74"/>
      <c r="AD155" s="74"/>
      <c r="AE155" s="74"/>
      <c r="AF155" s="74"/>
      <c r="AG155" s="74"/>
      <c r="AH155" s="74"/>
      <c r="AI155" s="74"/>
      <c r="AJ155" s="74"/>
    </row>
    <row r="156" spans="1:36" ht="15" x14ac:dyDescent="0.25">
      <c r="A156" s="6">
        <v>39629</v>
      </c>
      <c r="B156" s="7">
        <v>1.2805822867261882</v>
      </c>
      <c r="C156" s="7">
        <v>1.3230782423729903</v>
      </c>
      <c r="D156" s="32">
        <v>1.2380863310793861</v>
      </c>
      <c r="E156" s="74"/>
      <c r="F156" s="74"/>
      <c r="G156" s="74"/>
      <c r="H156" s="74"/>
      <c r="I156" s="74"/>
      <c r="Q156" s="74"/>
      <c r="R156" s="74"/>
      <c r="S156" s="74"/>
      <c r="T156" s="74"/>
      <c r="U156" s="74"/>
      <c r="V156" s="74"/>
      <c r="W156" s="74"/>
      <c r="X156" s="74"/>
      <c r="Y156" s="74"/>
      <c r="Z156" s="74"/>
      <c r="AA156" s="74"/>
      <c r="AB156" s="74"/>
      <c r="AC156" s="74"/>
      <c r="AD156" s="74"/>
      <c r="AE156" s="74"/>
      <c r="AF156" s="74"/>
      <c r="AG156" s="74"/>
      <c r="AH156" s="74"/>
      <c r="AI156" s="74"/>
      <c r="AJ156" s="74"/>
    </row>
    <row r="157" spans="1:36" ht="15" x14ac:dyDescent="0.25">
      <c r="A157" s="6">
        <v>39721</v>
      </c>
      <c r="B157" s="7">
        <v>1.2038461679283174</v>
      </c>
      <c r="C157" s="7">
        <v>1.166948709273258</v>
      </c>
      <c r="D157" s="32">
        <v>1.2407436265833767</v>
      </c>
      <c r="E157" s="74"/>
      <c r="F157" s="74"/>
      <c r="G157" s="74"/>
      <c r="H157" s="74"/>
      <c r="I157" s="74"/>
      <c r="Q157" s="74"/>
      <c r="R157" s="74"/>
      <c r="S157" s="74"/>
      <c r="T157" s="74"/>
      <c r="U157" s="74"/>
      <c r="V157" s="74"/>
      <c r="W157" s="74"/>
      <c r="X157" s="74"/>
      <c r="Y157" s="74"/>
      <c r="Z157" s="74"/>
      <c r="AA157" s="74"/>
      <c r="AB157" s="74"/>
      <c r="AC157" s="74"/>
      <c r="AD157" s="74"/>
      <c r="AE157" s="74"/>
      <c r="AF157" s="74"/>
      <c r="AG157" s="74"/>
      <c r="AH157" s="74"/>
      <c r="AI157" s="74"/>
      <c r="AJ157" s="74"/>
    </row>
    <row r="158" spans="1:36" ht="15" x14ac:dyDescent="0.25">
      <c r="A158" s="6">
        <v>39813</v>
      </c>
      <c r="B158" s="7">
        <v>1.1061858231961099</v>
      </c>
      <c r="C158" s="7">
        <v>0.98838324915975484</v>
      </c>
      <c r="D158" s="32">
        <v>1.2239883972324648</v>
      </c>
      <c r="E158" s="74"/>
      <c r="F158" s="74"/>
      <c r="G158" s="74"/>
      <c r="H158" s="74"/>
      <c r="I158" s="74"/>
      <c r="Q158" s="74"/>
      <c r="R158" s="74"/>
      <c r="S158" s="74"/>
      <c r="T158" s="74"/>
      <c r="U158" s="74"/>
      <c r="V158" s="74"/>
      <c r="W158" s="74"/>
      <c r="X158" s="74"/>
      <c r="Y158" s="74"/>
      <c r="Z158" s="74"/>
      <c r="AA158" s="74"/>
      <c r="AB158" s="74"/>
      <c r="AC158" s="74"/>
      <c r="AD158" s="74"/>
      <c r="AE158" s="74"/>
      <c r="AF158" s="74"/>
      <c r="AG158" s="74"/>
      <c r="AH158" s="74"/>
      <c r="AI158" s="74"/>
      <c r="AJ158" s="74"/>
    </row>
    <row r="159" spans="1:36" ht="15" x14ac:dyDescent="0.25">
      <c r="A159" s="6">
        <v>39903</v>
      </c>
      <c r="B159" s="7">
        <v>0.98956988308243066</v>
      </c>
      <c r="C159" s="7">
        <v>0.79112232986021203</v>
      </c>
      <c r="D159" s="32">
        <v>1.1880174363046494</v>
      </c>
      <c r="E159" s="74"/>
      <c r="F159" s="74"/>
      <c r="G159" s="74"/>
      <c r="H159" s="74"/>
      <c r="I159" s="74"/>
      <c r="Q159" s="74"/>
      <c r="R159" s="74"/>
      <c r="S159" s="74"/>
      <c r="T159" s="74"/>
      <c r="U159" s="74"/>
      <c r="V159" s="74"/>
      <c r="W159" s="74"/>
      <c r="X159" s="74"/>
      <c r="Y159" s="74"/>
      <c r="Z159" s="74"/>
      <c r="AA159" s="74"/>
      <c r="AB159" s="74"/>
      <c r="AC159" s="74"/>
      <c r="AD159" s="74"/>
      <c r="AE159" s="74"/>
      <c r="AF159" s="74"/>
      <c r="AG159" s="74"/>
      <c r="AH159" s="74"/>
      <c r="AI159" s="74"/>
      <c r="AJ159" s="74"/>
    </row>
    <row r="160" spans="1:36" ht="15" x14ac:dyDescent="0.25">
      <c r="A160" s="6">
        <v>39994</v>
      </c>
      <c r="B160" s="7">
        <v>0.85633843381817087</v>
      </c>
      <c r="C160" s="7">
        <v>0.57925188477151646</v>
      </c>
      <c r="D160" s="32">
        <v>1.1334249828648253</v>
      </c>
      <c r="E160" s="74"/>
      <c r="F160" s="74"/>
      <c r="G160" s="74"/>
      <c r="H160" s="74"/>
      <c r="I160" s="74"/>
      <c r="Q160" s="74"/>
      <c r="R160" s="74"/>
      <c r="S160" s="74"/>
      <c r="T160" s="74"/>
      <c r="U160" s="74"/>
      <c r="V160" s="74"/>
      <c r="W160" s="74"/>
      <c r="X160" s="74"/>
      <c r="Y160" s="74"/>
      <c r="Z160" s="74"/>
      <c r="AA160" s="74"/>
      <c r="AB160" s="74"/>
      <c r="AC160" s="74"/>
      <c r="AD160" s="74"/>
      <c r="AE160" s="74"/>
      <c r="AF160" s="74"/>
      <c r="AG160" s="74"/>
      <c r="AH160" s="74"/>
      <c r="AI160" s="74"/>
      <c r="AJ160" s="74"/>
    </row>
    <row r="161" spans="1:36" ht="15" x14ac:dyDescent="0.25">
      <c r="A161" s="6">
        <v>40086</v>
      </c>
      <c r="B161" s="7">
        <v>0.70914307437317325</v>
      </c>
      <c r="C161" s="7">
        <v>0.35709983668938294</v>
      </c>
      <c r="D161" s="32">
        <v>1.0611863120569636</v>
      </c>
      <c r="E161" s="74"/>
      <c r="F161" s="74"/>
      <c r="G161" s="74"/>
      <c r="H161" s="74"/>
      <c r="I161" s="74"/>
      <c r="Q161" s="74"/>
      <c r="R161" s="74"/>
      <c r="S161" s="74"/>
      <c r="T161" s="74"/>
      <c r="U161" s="74"/>
      <c r="V161" s="74"/>
      <c r="W161" s="74"/>
      <c r="X161" s="74"/>
      <c r="Y161" s="74"/>
      <c r="Z161" s="74"/>
      <c r="AA161" s="74"/>
      <c r="AB161" s="74"/>
      <c r="AC161" s="74"/>
      <c r="AD161" s="74"/>
      <c r="AE161" s="74"/>
      <c r="AF161" s="74"/>
      <c r="AG161" s="74"/>
      <c r="AH161" s="74"/>
      <c r="AI161" s="74"/>
      <c r="AJ161" s="74"/>
    </row>
    <row r="162" spans="1:36" ht="15" x14ac:dyDescent="0.25">
      <c r="A162" s="6">
        <v>40178</v>
      </c>
      <c r="B162" s="7">
        <v>0.55088091465910249</v>
      </c>
      <c r="C162" s="7">
        <v>0.12912959788910805</v>
      </c>
      <c r="D162" s="32">
        <v>0.97263223142909705</v>
      </c>
      <c r="E162" s="74"/>
      <c r="F162" s="74"/>
      <c r="G162" s="74"/>
      <c r="H162" s="74"/>
      <c r="I162" s="74"/>
      <c r="Q162" s="74"/>
      <c r="R162" s="74"/>
      <c r="S162" s="74"/>
      <c r="T162" s="74"/>
      <c r="U162" s="74"/>
      <c r="V162" s="74"/>
      <c r="W162" s="74"/>
      <c r="X162" s="74"/>
      <c r="Y162" s="74"/>
      <c r="Z162" s="74"/>
      <c r="AA162" s="74"/>
      <c r="AB162" s="74"/>
      <c r="AC162" s="74"/>
      <c r="AD162" s="74"/>
      <c r="AE162" s="74"/>
      <c r="AF162" s="74"/>
      <c r="AG162" s="74"/>
      <c r="AH162" s="74"/>
      <c r="AI162" s="74"/>
      <c r="AJ162" s="74"/>
    </row>
    <row r="163" spans="1:36" ht="15" x14ac:dyDescent="0.25">
      <c r="A163" s="6">
        <v>40268</v>
      </c>
      <c r="B163" s="7">
        <v>0.38462432487465398</v>
      </c>
      <c r="C163" s="7">
        <v>-0.10016661446247177</v>
      </c>
      <c r="D163" s="32">
        <v>0.86941526421177973</v>
      </c>
      <c r="E163" s="74"/>
      <c r="F163" s="74"/>
      <c r="G163" s="74"/>
      <c r="H163" s="74"/>
      <c r="I163" s="74"/>
      <c r="Q163" s="74"/>
      <c r="R163" s="74"/>
      <c r="S163" s="74"/>
      <c r="T163" s="74"/>
      <c r="U163" s="74"/>
      <c r="V163" s="74"/>
      <c r="W163" s="74"/>
      <c r="X163" s="74"/>
      <c r="Y163" s="74"/>
      <c r="Z163" s="74"/>
      <c r="AA163" s="74"/>
      <c r="AB163" s="74"/>
      <c r="AC163" s="74"/>
      <c r="AD163" s="74"/>
      <c r="AE163" s="74"/>
      <c r="AF163" s="74"/>
      <c r="AG163" s="74"/>
      <c r="AH163" s="74"/>
      <c r="AI163" s="74"/>
      <c r="AJ163" s="74"/>
    </row>
    <row r="164" spans="1:36" ht="15" x14ac:dyDescent="0.25">
      <c r="A164" s="6">
        <v>40359</v>
      </c>
      <c r="B164" s="7">
        <v>0.21354830720333448</v>
      </c>
      <c r="C164" s="7">
        <v>-0.32637189343806988</v>
      </c>
      <c r="D164" s="32">
        <v>0.75346850784473884</v>
      </c>
      <c r="E164" s="74"/>
      <c r="F164" s="74"/>
      <c r="G164" s="74"/>
      <c r="H164" s="74"/>
      <c r="I164" s="74"/>
      <c r="Q164" s="74"/>
      <c r="R164" s="74"/>
      <c r="S164" s="74"/>
      <c r="T164" s="74"/>
      <c r="U164" s="74"/>
      <c r="V164" s="74"/>
      <c r="W164" s="74"/>
      <c r="X164" s="74"/>
      <c r="Y164" s="74"/>
      <c r="Z164" s="74"/>
      <c r="AA164" s="74"/>
      <c r="AB164" s="74"/>
      <c r="AC164" s="74"/>
      <c r="AD164" s="74"/>
      <c r="AE164" s="74"/>
      <c r="AF164" s="74"/>
      <c r="AG164" s="74"/>
      <c r="AH164" s="74"/>
      <c r="AI164" s="74"/>
      <c r="AJ164" s="74"/>
    </row>
    <row r="165" spans="1:36" ht="15" x14ac:dyDescent="0.25">
      <c r="A165" s="6">
        <v>40451</v>
      </c>
      <c r="B165" s="7">
        <v>4.0857370754755207E-2</v>
      </c>
      <c r="C165" s="7">
        <v>-0.54524359219281326</v>
      </c>
      <c r="D165" s="32">
        <v>0.62695833370232368</v>
      </c>
      <c r="E165" s="74"/>
      <c r="F165" s="74"/>
      <c r="G165" s="74"/>
      <c r="H165" s="74"/>
      <c r="I165" s="74"/>
      <c r="Q165" s="74"/>
      <c r="R165" s="74"/>
      <c r="S165" s="74"/>
      <c r="T165" s="74"/>
      <c r="U165" s="74"/>
      <c r="V165" s="74"/>
      <c r="W165" s="74"/>
      <c r="X165" s="74"/>
      <c r="Y165" s="74"/>
      <c r="Z165" s="74"/>
      <c r="AA165" s="74"/>
      <c r="AB165" s="74"/>
      <c r="AC165" s="74"/>
      <c r="AD165" s="74"/>
      <c r="AE165" s="74"/>
      <c r="AF165" s="74"/>
      <c r="AG165" s="74"/>
      <c r="AH165" s="74"/>
      <c r="AI165" s="74"/>
      <c r="AJ165" s="74"/>
    </row>
    <row r="166" spans="1:36" ht="15" x14ac:dyDescent="0.25">
      <c r="A166" s="6">
        <v>40543</v>
      </c>
      <c r="B166" s="7">
        <v>-0.13028625007203812</v>
      </c>
      <c r="C166" s="7">
        <v>-0.75280473757267219</v>
      </c>
      <c r="D166" s="32">
        <v>0.49223223742859595</v>
      </c>
      <c r="E166" s="74"/>
      <c r="F166" s="74"/>
      <c r="G166" s="74"/>
      <c r="H166" s="74"/>
      <c r="I166" s="74"/>
      <c r="Q166" s="74"/>
      <c r="R166" s="74"/>
      <c r="S166" s="74"/>
      <c r="T166" s="74"/>
      <c r="U166" s="74"/>
      <c r="V166" s="74"/>
      <c r="W166" s="74"/>
      <c r="X166" s="74"/>
      <c r="Y166" s="74"/>
      <c r="Z166" s="74"/>
      <c r="AA166" s="74"/>
      <c r="AB166" s="74"/>
      <c r="AC166" s="74"/>
      <c r="AD166" s="74"/>
      <c r="AE166" s="74"/>
      <c r="AF166" s="74"/>
      <c r="AG166" s="74"/>
      <c r="AH166" s="74"/>
      <c r="AI166" s="74"/>
      <c r="AJ166" s="74"/>
    </row>
    <row r="167" spans="1:36" ht="15" x14ac:dyDescent="0.25">
      <c r="A167" s="6">
        <v>40633</v>
      </c>
      <c r="B167" s="7">
        <v>-0.29683128222867594</v>
      </c>
      <c r="C167" s="7">
        <v>-0.9454258195493801</v>
      </c>
      <c r="D167" s="32">
        <v>0.35176325509202816</v>
      </c>
      <c r="E167" s="74"/>
      <c r="F167" s="74"/>
      <c r="G167" s="74"/>
      <c r="H167" s="74"/>
      <c r="I167" s="74"/>
      <c r="Q167" s="74"/>
      <c r="R167" s="74"/>
      <c r="S167" s="74"/>
      <c r="T167" s="74"/>
      <c r="U167" s="74"/>
      <c r="V167" s="74"/>
      <c r="W167" s="74"/>
      <c r="X167" s="74"/>
      <c r="Y167" s="74"/>
      <c r="Z167" s="74"/>
      <c r="AA167" s="74"/>
      <c r="AB167" s="74"/>
      <c r="AC167" s="74"/>
      <c r="AD167" s="74"/>
      <c r="AE167" s="74"/>
      <c r="AF167" s="74"/>
      <c r="AG167" s="74"/>
      <c r="AH167" s="74"/>
      <c r="AI167" s="74"/>
      <c r="AJ167" s="74"/>
    </row>
    <row r="168" spans="1:36" ht="15" x14ac:dyDescent="0.25">
      <c r="A168" s="6">
        <v>40724</v>
      </c>
      <c r="B168" s="7">
        <v>-0.45590138682461567</v>
      </c>
      <c r="C168" s="7">
        <v>-1.1198951997768389</v>
      </c>
      <c r="D168" s="32">
        <v>0.20809242612760753</v>
      </c>
      <c r="E168" s="74"/>
      <c r="F168" s="74"/>
      <c r="G168" s="74"/>
      <c r="H168" s="74"/>
      <c r="I168" s="74"/>
      <c r="Q168" s="74"/>
      <c r="R168" s="74"/>
      <c r="S168" s="74"/>
      <c r="T168" s="74"/>
      <c r="U168" s="74"/>
      <c r="V168" s="74"/>
      <c r="W168" s="74"/>
      <c r="X168" s="74"/>
      <c r="Y168" s="74"/>
      <c r="Z168" s="74"/>
      <c r="AA168" s="74"/>
      <c r="AB168" s="74"/>
      <c r="AC168" s="74"/>
      <c r="AD168" s="74"/>
      <c r="AE168" s="74"/>
      <c r="AF168" s="74"/>
      <c r="AG168" s="74"/>
      <c r="AH168" s="74"/>
      <c r="AI168" s="74"/>
      <c r="AJ168" s="74"/>
    </row>
    <row r="169" spans="1:36" ht="15" x14ac:dyDescent="0.25">
      <c r="A169" s="6">
        <v>40816</v>
      </c>
      <c r="B169" s="7">
        <v>-0.60485297126098969</v>
      </c>
      <c r="C169" s="7">
        <v>-1.273476751043501</v>
      </c>
      <c r="D169" s="32">
        <v>6.3770808521521533E-2</v>
      </c>
      <c r="E169" s="74"/>
      <c r="F169" s="74"/>
      <c r="G169" s="74"/>
      <c r="H169" s="74"/>
      <c r="I169" s="74"/>
      <c r="Q169" s="74"/>
      <c r="R169" s="74"/>
      <c r="S169" s="74"/>
      <c r="T169" s="74"/>
      <c r="U169" s="74"/>
      <c r="V169" s="74"/>
      <c r="W169" s="74"/>
      <c r="X169" s="74"/>
      <c r="Y169" s="74"/>
      <c r="Z169" s="74"/>
      <c r="AA169" s="74"/>
      <c r="AB169" s="74"/>
      <c r="AC169" s="74"/>
      <c r="AD169" s="74"/>
      <c r="AE169" s="74"/>
      <c r="AF169" s="74"/>
      <c r="AG169" s="74"/>
      <c r="AH169" s="74"/>
      <c r="AI169" s="74"/>
      <c r="AJ169" s="74"/>
    </row>
    <row r="170" spans="1:36" ht="15" x14ac:dyDescent="0.25">
      <c r="A170" s="6">
        <v>40908</v>
      </c>
      <c r="B170" s="7">
        <v>-0.74132559927445274</v>
      </c>
      <c r="C170" s="7">
        <v>-1.4039537334018044</v>
      </c>
      <c r="D170" s="32">
        <v>-7.869746514710102E-2</v>
      </c>
      <c r="E170" s="74"/>
      <c r="F170" s="74"/>
      <c r="G170" s="74"/>
      <c r="H170" s="74"/>
      <c r="I170" s="74"/>
      <c r="Q170" s="74"/>
      <c r="R170" s="74"/>
      <c r="S170" s="74"/>
      <c r="T170" s="74"/>
      <c r="U170" s="74"/>
      <c r="V170" s="74"/>
      <c r="W170" s="74"/>
      <c r="X170" s="74"/>
      <c r="Y170" s="74"/>
      <c r="Z170" s="74"/>
      <c r="AA170" s="74"/>
      <c r="AB170" s="74"/>
      <c r="AC170" s="74"/>
      <c r="AD170" s="74"/>
      <c r="AE170" s="74"/>
      <c r="AF170" s="74"/>
      <c r="AG170" s="74"/>
      <c r="AH170" s="74"/>
      <c r="AI170" s="74"/>
      <c r="AJ170" s="74"/>
    </row>
    <row r="171" spans="1:36" ht="15" x14ac:dyDescent="0.25">
      <c r="A171" s="6">
        <v>40999</v>
      </c>
      <c r="B171" s="7">
        <v>-0.86328398973410003</v>
      </c>
      <c r="C171" s="7">
        <v>-1.5096583202061042</v>
      </c>
      <c r="D171" s="32">
        <v>-0.21690965926209574</v>
      </c>
      <c r="E171" s="74"/>
      <c r="F171" s="74"/>
      <c r="G171" s="74"/>
      <c r="H171" s="74"/>
      <c r="I171" s="74"/>
      <c r="Q171" s="74"/>
      <c r="R171" s="74"/>
      <c r="S171" s="74"/>
      <c r="T171" s="74"/>
      <c r="U171" s="74"/>
      <c r="V171" s="74"/>
      <c r="W171" s="74"/>
      <c r="X171" s="74"/>
      <c r="Y171" s="74"/>
      <c r="Z171" s="74"/>
      <c r="AA171" s="74"/>
      <c r="AB171" s="74"/>
      <c r="AC171" s="74"/>
      <c r="AD171" s="74"/>
      <c r="AE171" s="74"/>
      <c r="AF171" s="74"/>
      <c r="AG171" s="74"/>
      <c r="AH171" s="74"/>
      <c r="AI171" s="74"/>
      <c r="AJ171" s="74"/>
    </row>
    <row r="172" spans="1:36" ht="15" x14ac:dyDescent="0.25">
      <c r="A172" s="6">
        <v>41090</v>
      </c>
      <c r="B172" s="7">
        <v>-0.96905084698169219</v>
      </c>
      <c r="C172" s="7">
        <v>-1.5894865961051512</v>
      </c>
      <c r="D172" s="32">
        <v>-0.34861509785823314</v>
      </c>
      <c r="E172" s="74"/>
      <c r="F172" s="74"/>
      <c r="G172" s="74"/>
      <c r="H172" s="74"/>
      <c r="I172" s="74"/>
      <c r="Q172" s="74"/>
      <c r="R172" s="74"/>
      <c r="S172" s="74"/>
      <c r="T172" s="74"/>
      <c r="U172" s="74"/>
      <c r="V172" s="74"/>
      <c r="W172" s="74"/>
      <c r="X172" s="74"/>
      <c r="Y172" s="74"/>
      <c r="Z172" s="74"/>
      <c r="AA172" s="74"/>
      <c r="AB172" s="74"/>
      <c r="AC172" s="74"/>
      <c r="AD172" s="74"/>
      <c r="AE172" s="74"/>
      <c r="AF172" s="74"/>
      <c r="AG172" s="74"/>
      <c r="AH172" s="74"/>
      <c r="AI172" s="74"/>
      <c r="AJ172" s="74"/>
    </row>
    <row r="173" spans="1:36" ht="15" x14ac:dyDescent="0.25">
      <c r="A173" s="6">
        <v>41182</v>
      </c>
      <c r="B173" s="7">
        <v>-1.057330029649679</v>
      </c>
      <c r="C173" s="7">
        <v>-1.64289924749135</v>
      </c>
      <c r="D173" s="32">
        <v>-0.47176081180800827</v>
      </c>
      <c r="E173" s="74"/>
      <c r="F173" s="74"/>
      <c r="G173" s="74"/>
      <c r="H173" s="74"/>
      <c r="I173" s="74"/>
      <c r="Q173" s="74"/>
      <c r="R173" s="74"/>
      <c r="S173" s="74"/>
      <c r="T173" s="74"/>
      <c r="U173" s="74"/>
      <c r="V173" s="74"/>
      <c r="W173" s="74"/>
      <c r="X173" s="74"/>
      <c r="Y173" s="74"/>
      <c r="Z173" s="74"/>
      <c r="AA173" s="74"/>
      <c r="AB173" s="74"/>
      <c r="AC173" s="74"/>
      <c r="AD173" s="74"/>
      <c r="AE173" s="74"/>
      <c r="AF173" s="74"/>
      <c r="AG173" s="74"/>
      <c r="AH173" s="74"/>
      <c r="AI173" s="74"/>
      <c r="AJ173" s="74"/>
    </row>
    <row r="174" spans="1:36" ht="15" x14ac:dyDescent="0.25">
      <c r="A174" s="6">
        <v>41274</v>
      </c>
      <c r="B174" s="7">
        <v>-1.1272198336233952</v>
      </c>
      <c r="C174" s="7">
        <v>-1.6699085429813671</v>
      </c>
      <c r="D174" s="32">
        <v>-0.5845311242654232</v>
      </c>
      <c r="E174" s="74"/>
      <c r="F174" s="74"/>
      <c r="G174" s="74"/>
      <c r="H174" s="74"/>
      <c r="I174" s="74"/>
      <c r="Q174" s="74"/>
      <c r="R174" s="74"/>
      <c r="S174" s="74"/>
      <c r="T174" s="74"/>
      <c r="U174" s="74"/>
      <c r="V174" s="74"/>
      <c r="W174" s="74"/>
      <c r="X174" s="74"/>
      <c r="Y174" s="74"/>
      <c r="Z174" s="74"/>
      <c r="AA174" s="74"/>
      <c r="AB174" s="74"/>
      <c r="AC174" s="74"/>
      <c r="AD174" s="74"/>
      <c r="AE174" s="74"/>
      <c r="AF174" s="74"/>
      <c r="AG174" s="74"/>
      <c r="AH174" s="74"/>
      <c r="AI174" s="74"/>
      <c r="AJ174" s="74"/>
    </row>
    <row r="175" spans="1:36" ht="15" x14ac:dyDescent="0.25">
      <c r="A175" s="6">
        <v>41364</v>
      </c>
      <c r="B175" s="7">
        <v>-1.178216430620834</v>
      </c>
      <c r="C175" s="7">
        <v>-1.6710525471665933</v>
      </c>
      <c r="D175" s="32">
        <v>-0.6853803140750746</v>
      </c>
      <c r="E175" s="74"/>
      <c r="F175" s="74"/>
      <c r="G175" s="74"/>
      <c r="H175" s="74"/>
      <c r="I175" s="74"/>
      <c r="Q175" s="74"/>
      <c r="R175" s="74"/>
      <c r="S175" s="74"/>
      <c r="T175" s="74"/>
      <c r="U175" s="74"/>
      <c r="V175" s="74"/>
      <c r="W175" s="74"/>
      <c r="X175" s="74"/>
      <c r="Y175" s="74"/>
      <c r="Z175" s="74"/>
      <c r="AA175" s="74"/>
      <c r="AB175" s="74"/>
      <c r="AC175" s="74"/>
      <c r="AD175" s="74"/>
      <c r="AE175" s="74"/>
      <c r="AF175" s="74"/>
      <c r="AG175" s="74"/>
      <c r="AH175" s="74"/>
      <c r="AI175" s="74"/>
      <c r="AJ175" s="74"/>
    </row>
    <row r="176" spans="1:36" ht="15" x14ac:dyDescent="0.25">
      <c r="A176" s="6">
        <v>41455</v>
      </c>
      <c r="B176" s="7">
        <v>-1.2102077595392924</v>
      </c>
      <c r="C176" s="7">
        <v>-1.6473578163667089</v>
      </c>
      <c r="D176" s="32">
        <v>-0.77305770271187579</v>
      </c>
      <c r="E176" s="74"/>
      <c r="F176" s="74"/>
      <c r="G176" s="74"/>
      <c r="H176" s="74"/>
      <c r="I176" s="74"/>
      <c r="Q176" s="74"/>
      <c r="R176" s="74"/>
      <c r="S176" s="74"/>
      <c r="T176" s="74"/>
      <c r="U176" s="74"/>
      <c r="V176" s="74"/>
      <c r="W176" s="74"/>
      <c r="X176" s="74"/>
      <c r="Y176" s="74"/>
      <c r="Z176" s="74"/>
      <c r="AA176" s="74"/>
      <c r="AB176" s="74"/>
      <c r="AC176" s="74"/>
      <c r="AD176" s="74"/>
      <c r="AE176" s="74"/>
      <c r="AF176" s="74"/>
      <c r="AG176" s="74"/>
      <c r="AH176" s="74"/>
      <c r="AI176" s="74"/>
      <c r="AJ176" s="74"/>
    </row>
    <row r="177" spans="1:36" ht="15" x14ac:dyDescent="0.25">
      <c r="A177" s="6">
        <v>41547</v>
      </c>
      <c r="B177" s="7">
        <v>-1.2234584065576122</v>
      </c>
      <c r="C177" s="7">
        <v>-1.6002920831702978</v>
      </c>
      <c r="D177" s="32">
        <v>-0.84662472994492655</v>
      </c>
      <c r="E177" s="74"/>
      <c r="F177" s="74"/>
      <c r="G177" s="74"/>
      <c r="H177" s="74"/>
      <c r="I177" s="74"/>
      <c r="Q177" s="74"/>
      <c r="R177" s="74"/>
      <c r="S177" s="74"/>
      <c r="T177" s="74"/>
      <c r="U177" s="74"/>
      <c r="V177" s="74"/>
      <c r="W177" s="74"/>
      <c r="X177" s="74"/>
      <c r="Y177" s="74"/>
      <c r="Z177" s="74"/>
      <c r="AA177" s="74"/>
      <c r="AB177" s="74"/>
      <c r="AC177" s="74"/>
      <c r="AD177" s="74"/>
      <c r="AE177" s="74"/>
      <c r="AF177" s="74"/>
      <c r="AG177" s="74"/>
      <c r="AH177" s="74"/>
      <c r="AI177" s="74"/>
      <c r="AJ177" s="74"/>
    </row>
    <row r="178" spans="1:36" ht="15" x14ac:dyDescent="0.25">
      <c r="A178" s="6">
        <v>41639</v>
      </c>
      <c r="B178" s="7">
        <v>-1.2185862259575719</v>
      </c>
      <c r="C178" s="7">
        <v>-1.531708641531619</v>
      </c>
      <c r="D178" s="32">
        <v>-0.90546381038352508</v>
      </c>
      <c r="E178" s="74"/>
      <c r="F178" s="74"/>
      <c r="G178" s="74"/>
      <c r="H178" s="74"/>
      <c r="I178" s="74"/>
      <c r="Q178" s="74"/>
      <c r="R178" s="74"/>
      <c r="S178" s="74"/>
      <c r="T178" s="74"/>
      <c r="U178" s="74"/>
      <c r="V178" s="74"/>
      <c r="W178" s="74"/>
      <c r="X178" s="74"/>
      <c r="Y178" s="74"/>
      <c r="Z178" s="74"/>
      <c r="AA178" s="74"/>
      <c r="AB178" s="74"/>
      <c r="AC178" s="74"/>
      <c r="AD178" s="74"/>
      <c r="AE178" s="74"/>
      <c r="AF178" s="74"/>
      <c r="AG178" s="74"/>
      <c r="AH178" s="74"/>
      <c r="AI178" s="74"/>
      <c r="AJ178" s="74"/>
    </row>
    <row r="179" spans="1:36" ht="15" x14ac:dyDescent="0.25">
      <c r="A179" s="6">
        <v>41729</v>
      </c>
      <c r="B179" s="7">
        <v>-1.1965316415344964</v>
      </c>
      <c r="C179" s="7">
        <v>-1.4437842922525355</v>
      </c>
      <c r="D179" s="32">
        <v>-0.94927899081645761</v>
      </c>
      <c r="E179" s="74"/>
      <c r="F179" s="74"/>
      <c r="G179" s="74"/>
      <c r="H179" s="74"/>
      <c r="I179" s="74"/>
      <c r="Q179" s="74"/>
      <c r="R179" s="74"/>
      <c r="S179" s="74"/>
      <c r="T179" s="74"/>
      <c r="U179" s="74"/>
      <c r="V179" s="74"/>
      <c r="W179" s="74"/>
      <c r="X179" s="74"/>
      <c r="Y179" s="74"/>
      <c r="Z179" s="74"/>
      <c r="AA179" s="74"/>
      <c r="AB179" s="74"/>
      <c r="AC179" s="74"/>
      <c r="AD179" s="74"/>
      <c r="AE179" s="74"/>
      <c r="AF179" s="74"/>
      <c r="AG179" s="74"/>
      <c r="AH179" s="74"/>
      <c r="AI179" s="74"/>
      <c r="AJ179" s="74"/>
    </row>
    <row r="180" spans="1:36" ht="15" x14ac:dyDescent="0.25">
      <c r="A180" s="6">
        <v>41820</v>
      </c>
      <c r="B180" s="7">
        <v>-1.1585207240537261</v>
      </c>
      <c r="C180" s="7">
        <v>-1.3389527977752345</v>
      </c>
      <c r="D180" s="32">
        <v>-0.97808865033221748</v>
      </c>
      <c r="E180" s="74"/>
      <c r="F180" s="74"/>
      <c r="G180" s="74"/>
      <c r="H180" s="74"/>
      <c r="I180" s="74"/>
      <c r="Q180" s="74"/>
      <c r="R180" s="74"/>
      <c r="S180" s="74"/>
      <c r="T180" s="74"/>
      <c r="U180" s="74"/>
      <c r="V180" s="74"/>
      <c r="W180" s="74"/>
      <c r="X180" s="74"/>
      <c r="Y180" s="74"/>
      <c r="Z180" s="74"/>
      <c r="AA180" s="74"/>
      <c r="AB180" s="74"/>
      <c r="AC180" s="74"/>
      <c r="AD180" s="74"/>
      <c r="AE180" s="74"/>
      <c r="AF180" s="74"/>
      <c r="AG180" s="74"/>
      <c r="AH180" s="74"/>
      <c r="AI180" s="74"/>
      <c r="AJ180" s="74"/>
    </row>
    <row r="181" spans="1:36" ht="15" x14ac:dyDescent="0.25">
      <c r="A181" s="6">
        <v>41912</v>
      </c>
      <c r="B181" s="7">
        <v>-1.1060232602659918</v>
      </c>
      <c r="C181" s="7">
        <v>-1.2198358251246968</v>
      </c>
      <c r="D181" s="32">
        <v>-0.9922106954072869</v>
      </c>
      <c r="E181" s="74"/>
      <c r="F181" s="74"/>
      <c r="G181" s="74"/>
      <c r="H181" s="74"/>
      <c r="I181" s="74"/>
      <c r="Q181" s="74"/>
      <c r="R181" s="74"/>
      <c r="S181" s="74"/>
      <c r="T181" s="74"/>
      <c r="U181" s="74"/>
      <c r="V181" s="74"/>
      <c r="W181" s="74"/>
      <c r="X181" s="74"/>
      <c r="Y181" s="74"/>
      <c r="Z181" s="74"/>
      <c r="AA181" s="74"/>
      <c r="AB181" s="74"/>
      <c r="AC181" s="74"/>
      <c r="AD181" s="74"/>
      <c r="AE181" s="74"/>
      <c r="AF181" s="74"/>
      <c r="AG181" s="74"/>
      <c r="AH181" s="74"/>
      <c r="AI181" s="74"/>
      <c r="AJ181" s="74"/>
    </row>
    <row r="182" spans="1:36" ht="15" x14ac:dyDescent="0.25">
      <c r="A182" s="6">
        <v>42004</v>
      </c>
      <c r="B182" s="7">
        <v>-1.0407071114113204</v>
      </c>
      <c r="C182" s="7">
        <v>-1.0891733281082641</v>
      </c>
      <c r="D182" s="32">
        <v>-0.99224089471437693</v>
      </c>
      <c r="E182" s="74"/>
      <c r="F182" s="74"/>
      <c r="G182" s="74"/>
      <c r="H182" s="74"/>
      <c r="I182" s="74"/>
      <c r="Q182" s="74"/>
      <c r="R182" s="74"/>
      <c r="S182" s="74"/>
      <c r="T182" s="74"/>
      <c r="U182" s="74"/>
      <c r="V182" s="74"/>
      <c r="W182" s="74"/>
      <c r="X182" s="74"/>
      <c r="Y182" s="74"/>
      <c r="Z182" s="74"/>
      <c r="AA182" s="74"/>
      <c r="AB182" s="74"/>
      <c r="AC182" s="74"/>
      <c r="AD182" s="74"/>
      <c r="AE182" s="74"/>
      <c r="AF182" s="74"/>
      <c r="AG182" s="74"/>
      <c r="AH182" s="74"/>
      <c r="AI182" s="74"/>
      <c r="AJ182" s="74"/>
    </row>
    <row r="183" spans="1:36" ht="15" x14ac:dyDescent="0.25">
      <c r="A183" s="6">
        <v>42094</v>
      </c>
      <c r="B183" s="7">
        <v>-0.96439020294022393</v>
      </c>
      <c r="C183" s="7">
        <v>-0.94975523769833592</v>
      </c>
      <c r="D183" s="32">
        <v>-0.97902516818211194</v>
      </c>
      <c r="E183" s="74"/>
      <c r="F183" s="74"/>
      <c r="G183" s="74"/>
      <c r="H183" s="74"/>
      <c r="I183" s="74"/>
      <c r="Q183" s="74"/>
      <c r="R183" s="74"/>
      <c r="S183" s="74"/>
      <c r="T183" s="74"/>
      <c r="U183" s="74"/>
      <c r="V183" s="74"/>
      <c r="W183" s="74"/>
      <c r="X183" s="74"/>
      <c r="Y183" s="74"/>
      <c r="Z183" s="74"/>
      <c r="AA183" s="74"/>
      <c r="AB183" s="74"/>
      <c r="AC183" s="74"/>
      <c r="AD183" s="74"/>
      <c r="AE183" s="74"/>
      <c r="AF183" s="74"/>
      <c r="AG183" s="74"/>
      <c r="AH183" s="74"/>
      <c r="AI183" s="74"/>
      <c r="AJ183" s="74"/>
    </row>
    <row r="184" spans="1:36" ht="15" x14ac:dyDescent="0.25">
      <c r="A184" s="6">
        <v>42185</v>
      </c>
      <c r="B184" s="7">
        <v>-0.87899149250394393</v>
      </c>
      <c r="C184" s="7">
        <v>-0.80435619758049715</v>
      </c>
      <c r="D184" s="32">
        <v>-0.9536267874273906</v>
      </c>
      <c r="E184" s="74"/>
      <c r="F184" s="74"/>
      <c r="G184" s="74"/>
      <c r="H184" s="74"/>
      <c r="I184" s="74"/>
      <c r="Q184" s="74"/>
      <c r="R184" s="74"/>
      <c r="S184" s="74"/>
      <c r="T184" s="74"/>
      <c r="U184" s="74"/>
      <c r="V184" s="74"/>
      <c r="W184" s="74"/>
      <c r="X184" s="74"/>
      <c r="Y184" s="74"/>
      <c r="Z184" s="74"/>
      <c r="AA184" s="74"/>
      <c r="AB184" s="74"/>
      <c r="AC184" s="74"/>
      <c r="AD184" s="74"/>
      <c r="AE184" s="74"/>
      <c r="AF184" s="74"/>
      <c r="AG184" s="74"/>
      <c r="AH184" s="74"/>
      <c r="AI184" s="74"/>
      <c r="AJ184" s="74"/>
    </row>
    <row r="185" spans="1:36" ht="15" x14ac:dyDescent="0.25">
      <c r="A185" s="6">
        <v>42277</v>
      </c>
      <c r="B185" s="7">
        <v>-0.78648223134045925</v>
      </c>
      <c r="C185" s="7">
        <v>-0.65567490613734503</v>
      </c>
      <c r="D185" s="32">
        <v>-0.91728955654357347</v>
      </c>
      <c r="E185" s="74"/>
      <c r="F185" s="74"/>
      <c r="G185" s="74"/>
      <c r="H185" s="74"/>
      <c r="I185" s="74"/>
      <c r="Q185" s="74"/>
      <c r="R185" s="74"/>
      <c r="S185" s="74"/>
      <c r="T185" s="74"/>
      <c r="U185" s="74"/>
      <c r="V185" s="74"/>
      <c r="W185" s="74"/>
      <c r="X185" s="74"/>
      <c r="Y185" s="74"/>
      <c r="Z185" s="74"/>
      <c r="AA185" s="74"/>
      <c r="AB185" s="74"/>
      <c r="AC185" s="74"/>
      <c r="AD185" s="74"/>
      <c r="AE185" s="74"/>
      <c r="AF185" s="74"/>
      <c r="AG185" s="74"/>
      <c r="AH185" s="74"/>
      <c r="AI185" s="74"/>
      <c r="AJ185" s="74"/>
    </row>
    <row r="186" spans="1:36" ht="15" x14ac:dyDescent="0.25">
      <c r="A186" s="6">
        <v>42369</v>
      </c>
      <c r="B186" s="7">
        <v>-0.6888387672510623</v>
      </c>
      <c r="C186" s="7">
        <v>-0.50627941371959695</v>
      </c>
      <c r="D186" s="32">
        <v>-0.87139812078252754</v>
      </c>
      <c r="E186" s="74"/>
      <c r="F186" s="74"/>
      <c r="G186" s="74"/>
      <c r="H186" s="74"/>
      <c r="I186" s="74"/>
      <c r="Q186" s="74"/>
      <c r="R186" s="74"/>
      <c r="S186" s="74"/>
      <c r="T186" s="74"/>
      <c r="U186" s="74"/>
      <c r="V186" s="74"/>
      <c r="W186" s="74"/>
      <c r="X186" s="74"/>
      <c r="Y186" s="74"/>
      <c r="Z186" s="74"/>
      <c r="AA186" s="74"/>
      <c r="AB186" s="74"/>
      <c r="AC186" s="74"/>
      <c r="AD186" s="74"/>
      <c r="AE186" s="74"/>
      <c r="AF186" s="74"/>
      <c r="AG186" s="74"/>
      <c r="AH186" s="74"/>
      <c r="AI186" s="74"/>
      <c r="AJ186" s="74"/>
    </row>
    <row r="187" spans="1:36" ht="15" x14ac:dyDescent="0.25">
      <c r="A187" s="6">
        <v>42460</v>
      </c>
      <c r="B187" s="7">
        <v>-0.58799803858678878</v>
      </c>
      <c r="C187" s="7">
        <v>-0.35855948281644623</v>
      </c>
      <c r="D187" s="32">
        <v>-0.81743659435713134</v>
      </c>
      <c r="E187" s="74"/>
      <c r="F187" s="74"/>
      <c r="G187" s="74"/>
      <c r="H187" s="74"/>
      <c r="I187" s="74"/>
      <c r="Q187" s="74"/>
      <c r="R187" s="74"/>
      <c r="S187" s="74"/>
      <c r="T187" s="74"/>
      <c r="U187" s="74"/>
      <c r="V187" s="74"/>
      <c r="W187" s="74"/>
      <c r="X187" s="74"/>
      <c r="Y187" s="74"/>
      <c r="Z187" s="74"/>
      <c r="AA187" s="74"/>
      <c r="AB187" s="74"/>
      <c r="AC187" s="74"/>
      <c r="AD187" s="74"/>
      <c r="AE187" s="74"/>
      <c r="AF187" s="74"/>
      <c r="AG187" s="74"/>
      <c r="AH187" s="74"/>
      <c r="AI187" s="74"/>
      <c r="AJ187" s="74"/>
    </row>
    <row r="188" spans="1:36" ht="15" x14ac:dyDescent="0.25">
      <c r="A188" s="6">
        <v>42551</v>
      </c>
      <c r="B188" s="7">
        <v>-0.48581678200601097</v>
      </c>
      <c r="C188" s="7">
        <v>-0.21468685710631322</v>
      </c>
      <c r="D188" s="32">
        <v>-0.75694670690570875</v>
      </c>
      <c r="E188" s="74"/>
      <c r="F188" s="74"/>
      <c r="G188" s="74"/>
      <c r="H188" s="74"/>
      <c r="I188" s="74"/>
      <c r="Q188" s="74"/>
      <c r="R188" s="74"/>
      <c r="S188" s="74"/>
      <c r="T188" s="74"/>
      <c r="U188" s="74"/>
      <c r="V188" s="74"/>
      <c r="W188" s="74"/>
      <c r="X188" s="74"/>
      <c r="Y188" s="74"/>
      <c r="Z188" s="74"/>
      <c r="AA188" s="74"/>
      <c r="AB188" s="74"/>
      <c r="AC188" s="74"/>
      <c r="AD188" s="74"/>
      <c r="AE188" s="74"/>
      <c r="AF188" s="74"/>
      <c r="AG188" s="74"/>
      <c r="AH188" s="74"/>
      <c r="AI188" s="74"/>
      <c r="AJ188" s="74"/>
    </row>
    <row r="189" spans="1:36" ht="15" x14ac:dyDescent="0.25">
      <c r="A189" s="6">
        <v>42643</v>
      </c>
      <c r="B189" s="7">
        <v>-0.38403532684893465</v>
      </c>
      <c r="C189" s="7">
        <v>-7.6584012052265102E-2</v>
      </c>
      <c r="D189" s="32">
        <v>-0.69148664164560425</v>
      </c>
      <c r="E189" s="74"/>
      <c r="F189" s="74"/>
      <c r="G189" s="74"/>
      <c r="H189" s="74"/>
      <c r="I189" s="74"/>
      <c r="Q189" s="74"/>
      <c r="R189" s="74"/>
      <c r="S189" s="74"/>
      <c r="T189" s="74"/>
      <c r="U189" s="74"/>
      <c r="V189" s="74"/>
      <c r="W189" s="74"/>
      <c r="X189" s="74"/>
      <c r="Y189" s="74"/>
      <c r="Z189" s="74"/>
      <c r="AA189" s="74"/>
      <c r="AB189" s="74"/>
      <c r="AC189" s="74"/>
      <c r="AD189" s="74"/>
      <c r="AE189" s="74"/>
      <c r="AF189" s="74"/>
      <c r="AG189" s="74"/>
      <c r="AH189" s="74"/>
      <c r="AI189" s="74"/>
      <c r="AJ189" s="74"/>
    </row>
    <row r="190" spans="1:36" ht="15" x14ac:dyDescent="0.25">
      <c r="A190" s="6">
        <v>42735</v>
      </c>
      <c r="B190" s="7">
        <v>-0.28424668093145178</v>
      </c>
      <c r="C190" s="7">
        <v>5.4098316599220812E-2</v>
      </c>
      <c r="D190" s="32">
        <v>-0.62259167846212438</v>
      </c>
      <c r="E190" s="74"/>
      <c r="F190" s="74"/>
      <c r="G190" s="74"/>
      <c r="H190" s="74"/>
      <c r="I190" s="74"/>
      <c r="Q190" s="74"/>
      <c r="R190" s="74"/>
      <c r="S190" s="74"/>
      <c r="T190" s="74"/>
      <c r="U190" s="74"/>
      <c r="V190" s="74"/>
      <c r="W190" s="74"/>
      <c r="X190" s="74"/>
      <c r="Y190" s="74"/>
      <c r="Z190" s="74"/>
      <c r="AA190" s="74"/>
      <c r="AB190" s="74"/>
      <c r="AC190" s="74"/>
      <c r="AD190" s="74"/>
      <c r="AE190" s="74"/>
      <c r="AF190" s="74"/>
      <c r="AG190" s="74"/>
      <c r="AH190" s="74"/>
      <c r="AI190" s="74"/>
      <c r="AJ190" s="74"/>
    </row>
    <row r="191" spans="1:36" ht="15" x14ac:dyDescent="0.25">
      <c r="A191" s="6">
        <v>42825</v>
      </c>
      <c r="B191" s="7">
        <v>-0.18787143186537261</v>
      </c>
      <c r="C191" s="7">
        <v>0.17599480092333769</v>
      </c>
      <c r="D191" s="32">
        <v>-0.55173766465408292</v>
      </c>
      <c r="E191" s="74"/>
      <c r="F191" s="74"/>
      <c r="G191" s="74"/>
      <c r="H191" s="74"/>
      <c r="I191" s="74"/>
      <c r="Q191" s="74"/>
      <c r="R191" s="74"/>
      <c r="S191" s="74"/>
      <c r="T191" s="74"/>
      <c r="U191" s="74"/>
      <c r="V191" s="74"/>
      <c r="W191" s="74"/>
      <c r="X191" s="74"/>
      <c r="Y191" s="74"/>
      <c r="Z191" s="74"/>
      <c r="AA191" s="74"/>
      <c r="AB191" s="74"/>
      <c r="AC191" s="74"/>
      <c r="AD191" s="74"/>
      <c r="AE191" s="74"/>
      <c r="AF191" s="74"/>
      <c r="AG191" s="74"/>
      <c r="AH191" s="74"/>
      <c r="AI191" s="74"/>
      <c r="AJ191" s="74"/>
    </row>
    <row r="192" spans="1:36" ht="15" x14ac:dyDescent="0.25">
      <c r="A192" s="6">
        <v>42916</v>
      </c>
      <c r="B192" s="7">
        <v>-9.6138800311670186E-2</v>
      </c>
      <c r="C192" s="7">
        <v>0.28803061755084214</v>
      </c>
      <c r="D192" s="32">
        <v>-0.48030821817418251</v>
      </c>
      <c r="E192" s="74"/>
      <c r="F192" s="74"/>
      <c r="G192" s="74"/>
      <c r="H192" s="74"/>
      <c r="I192" s="74"/>
      <c r="Q192" s="74"/>
      <c r="R192" s="74"/>
      <c r="S192" s="74"/>
      <c r="T192" s="74"/>
      <c r="U192" s="74"/>
      <c r="V192" s="74"/>
      <c r="W192" s="74"/>
      <c r="X192" s="74"/>
      <c r="Y192" s="74"/>
      <c r="Z192" s="74"/>
      <c r="AA192" s="74"/>
      <c r="AB192" s="74"/>
      <c r="AC192" s="74"/>
      <c r="AD192" s="74"/>
      <c r="AE192" s="74"/>
      <c r="AF192" s="74"/>
      <c r="AG192" s="74"/>
      <c r="AH192" s="74"/>
      <c r="AI192" s="74"/>
      <c r="AJ192" s="74"/>
    </row>
    <row r="193" spans="1:36" ht="15" x14ac:dyDescent="0.25">
      <c r="A193" s="6">
        <v>43008</v>
      </c>
      <c r="B193" s="7">
        <v>-1.0073992522235314E-2</v>
      </c>
      <c r="C193" s="7">
        <v>0.38941844205944881</v>
      </c>
      <c r="D193" s="32">
        <v>-0.40956642710391944</v>
      </c>
      <c r="E193" s="74"/>
      <c r="F193" s="74"/>
      <c r="G193" s="74"/>
      <c r="H193" s="74"/>
      <c r="I193" s="74"/>
      <c r="Q193" s="74"/>
      <c r="R193" s="74"/>
      <c r="S193" s="74"/>
      <c r="T193" s="74"/>
      <c r="U193" s="74"/>
      <c r="V193" s="74"/>
      <c r="W193" s="74"/>
      <c r="X193" s="74"/>
      <c r="Y193" s="74"/>
      <c r="Z193" s="74"/>
      <c r="AA193" s="74"/>
      <c r="AB193" s="74"/>
      <c r="AC193" s="74"/>
      <c r="AD193" s="74"/>
      <c r="AE193" s="74"/>
      <c r="AF193" s="74"/>
      <c r="AG193" s="74"/>
      <c r="AH193" s="74"/>
      <c r="AI193" s="74"/>
      <c r="AJ193" s="74"/>
    </row>
    <row r="194" spans="1:36" ht="15" x14ac:dyDescent="0.25">
      <c r="A194" s="6">
        <v>43100</v>
      </c>
      <c r="B194" s="7">
        <v>6.9508185383023002E-2</v>
      </c>
      <c r="C194" s="7">
        <v>0.47964802030823855</v>
      </c>
      <c r="D194" s="32">
        <v>-0.34063164954219255</v>
      </c>
      <c r="E194" s="74"/>
      <c r="F194" s="74"/>
      <c r="G194" s="74"/>
      <c r="H194" s="74"/>
      <c r="I194" s="74"/>
      <c r="Q194" s="74"/>
      <c r="R194" s="74"/>
      <c r="S194" s="74"/>
      <c r="T194" s="74"/>
      <c r="U194" s="74"/>
      <c r="V194" s="74"/>
      <c r="W194" s="74"/>
      <c r="X194" s="74"/>
      <c r="Y194" s="74"/>
      <c r="Z194" s="74"/>
      <c r="AA194" s="74"/>
      <c r="AB194" s="74"/>
      <c r="AC194" s="74"/>
      <c r="AD194" s="74"/>
      <c r="AE194" s="74"/>
      <c r="AF194" s="74"/>
      <c r="AG194" s="74"/>
      <c r="AH194" s="74"/>
      <c r="AI194" s="74"/>
      <c r="AJ194" s="74"/>
    </row>
    <row r="195" spans="1:36" ht="15" x14ac:dyDescent="0.25">
      <c r="A195" s="6">
        <v>43190</v>
      </c>
      <c r="B195" s="7">
        <v>0.14200366454242272</v>
      </c>
      <c r="C195" s="7">
        <v>0.5584691743695025</v>
      </c>
      <c r="D195" s="32">
        <v>-0.27446184528465706</v>
      </c>
      <c r="E195" s="74"/>
      <c r="F195" s="74"/>
      <c r="G195" s="74"/>
      <c r="H195" s="74"/>
      <c r="I195" s="74"/>
      <c r="Q195" s="74"/>
      <c r="R195" s="74"/>
      <c r="S195" s="74"/>
      <c r="T195" s="74"/>
      <c r="U195" s="74"/>
      <c r="V195" s="74"/>
      <c r="W195" s="74"/>
      <c r="X195" s="74"/>
      <c r="Y195" s="74"/>
      <c r="Z195" s="74"/>
      <c r="AA195" s="74"/>
      <c r="AB195" s="74"/>
      <c r="AC195" s="74"/>
      <c r="AD195" s="74"/>
      <c r="AE195" s="74"/>
      <c r="AF195" s="74"/>
      <c r="AG195" s="74"/>
      <c r="AH195" s="74"/>
      <c r="AI195" s="74"/>
      <c r="AJ195" s="74"/>
    </row>
    <row r="196" spans="1:36" ht="15" x14ac:dyDescent="0.25">
      <c r="A196" s="6">
        <v>43281</v>
      </c>
      <c r="B196" s="7">
        <v>0.20701377655885511</v>
      </c>
      <c r="C196" s="7">
        <v>0.62586924325714743</v>
      </c>
      <c r="D196" s="32">
        <v>-0.21184169013943721</v>
      </c>
      <c r="E196" s="74"/>
      <c r="F196" s="74"/>
      <c r="G196" s="74"/>
      <c r="H196" s="74"/>
      <c r="I196" s="74"/>
      <c r="Q196" s="74"/>
      <c r="R196" s="74"/>
      <c r="S196" s="74"/>
      <c r="T196" s="74"/>
      <c r="U196" s="74"/>
      <c r="V196" s="74"/>
      <c r="W196" s="74"/>
      <c r="X196" s="74"/>
      <c r="Y196" s="74"/>
      <c r="Z196" s="74"/>
      <c r="AA196" s="74"/>
      <c r="AB196" s="74"/>
      <c r="AC196" s="74"/>
      <c r="AD196" s="74"/>
      <c r="AE196" s="74"/>
      <c r="AF196" s="74"/>
      <c r="AG196" s="74"/>
      <c r="AH196" s="74"/>
      <c r="AI196" s="74"/>
      <c r="AJ196" s="74"/>
    </row>
    <row r="197" spans="1:36" ht="15" x14ac:dyDescent="0.25">
      <c r="A197" s="6">
        <v>43373</v>
      </c>
      <c r="B197" s="7">
        <v>0.2643347608057251</v>
      </c>
      <c r="C197" s="7">
        <v>0.68204606271649137</v>
      </c>
      <c r="D197" s="32">
        <v>-0.15337654110504115</v>
      </c>
      <c r="E197" s="74"/>
      <c r="F197" s="74"/>
      <c r="G197" s="74"/>
      <c r="H197" s="74"/>
      <c r="I197" s="74"/>
      <c r="Q197" s="74"/>
      <c r="R197" s="74"/>
      <c r="S197" s="74"/>
      <c r="T197" s="74"/>
      <c r="U197" s="74"/>
      <c r="V197" s="74"/>
      <c r="W197" s="74"/>
      <c r="X197" s="74"/>
      <c r="Y197" s="74"/>
      <c r="Z197" s="74"/>
      <c r="AA197" s="74"/>
      <c r="AB197" s="74"/>
      <c r="AC197" s="74"/>
      <c r="AD197" s="74"/>
      <c r="AE197" s="74"/>
      <c r="AF197" s="74"/>
      <c r="AG197" s="74"/>
      <c r="AH197" s="74"/>
      <c r="AI197" s="74"/>
      <c r="AJ197" s="74"/>
    </row>
    <row r="198" spans="1:36" ht="15" x14ac:dyDescent="0.25">
      <c r="A198" s="6">
        <v>43465</v>
      </c>
      <c r="B198" s="7">
        <v>0.31394275553439749</v>
      </c>
      <c r="C198" s="7">
        <v>0.72737765258456222</v>
      </c>
      <c r="D198" s="32">
        <v>-9.9492141515767199E-2</v>
      </c>
      <c r="E198" s="74"/>
      <c r="F198" s="74"/>
      <c r="G198" s="74"/>
      <c r="H198" s="74"/>
      <c r="I198" s="74"/>
      <c r="Q198" s="74"/>
      <c r="R198" s="74"/>
      <c r="S198" s="74"/>
      <c r="T198" s="74"/>
      <c r="U198" s="74"/>
      <c r="V198" s="74"/>
      <c r="W198" s="74"/>
      <c r="X198" s="74"/>
      <c r="Y198" s="74"/>
      <c r="Z198" s="74"/>
      <c r="AA198" s="74"/>
      <c r="AB198" s="74"/>
      <c r="AC198" s="74"/>
      <c r="AD198" s="74"/>
      <c r="AE198" s="74"/>
      <c r="AF198" s="74"/>
      <c r="AG198" s="74"/>
      <c r="AH198" s="74"/>
      <c r="AI198" s="74"/>
      <c r="AJ198" s="74"/>
    </row>
    <row r="199" spans="1:36" ht="15" x14ac:dyDescent="0.25">
      <c r="A199" s="6">
        <v>43555</v>
      </c>
      <c r="B199" s="7">
        <v>0.35597500980003965</v>
      </c>
      <c r="C199" s="7">
        <v>0.76238980460901551</v>
      </c>
      <c r="D199" s="32">
        <v>-5.0439785008936235E-2</v>
      </c>
      <c r="E199" s="74"/>
      <c r="F199" s="74"/>
      <c r="G199" s="74"/>
      <c r="H199" s="74"/>
      <c r="I199" s="74"/>
      <c r="Q199" s="74"/>
      <c r="R199" s="74"/>
      <c r="S199" s="74"/>
      <c r="T199" s="74"/>
      <c r="U199" s="74"/>
      <c r="V199" s="74"/>
      <c r="W199" s="74"/>
      <c r="X199" s="74"/>
      <c r="Y199" s="74"/>
      <c r="Z199" s="74"/>
      <c r="AA199" s="74"/>
      <c r="AB199" s="74"/>
      <c r="AC199" s="74"/>
      <c r="AD199" s="74"/>
      <c r="AE199" s="74"/>
      <c r="AF199" s="74"/>
      <c r="AG199" s="74"/>
      <c r="AH199" s="74"/>
      <c r="AI199" s="74"/>
      <c r="AJ199" s="74"/>
    </row>
    <row r="200" spans="1:36" ht="15" x14ac:dyDescent="0.25">
      <c r="A200" s="6">
        <v>43646</v>
      </c>
      <c r="B200" s="7">
        <v>0.39070812428079632</v>
      </c>
      <c r="C200" s="7">
        <v>0.78772274933601949</v>
      </c>
      <c r="D200" s="32">
        <v>-6.3065007744268608E-3</v>
      </c>
      <c r="E200" s="74"/>
      <c r="F200" s="74"/>
      <c r="G200" s="74"/>
      <c r="H200" s="74"/>
      <c r="I200" s="74"/>
      <c r="Q200" s="74"/>
      <c r="R200" s="74"/>
      <c r="S200" s="74"/>
      <c r="T200" s="74"/>
      <c r="U200" s="74"/>
      <c r="V200" s="74"/>
      <c r="W200" s="74"/>
      <c r="X200" s="74"/>
      <c r="Y200" s="74"/>
      <c r="Z200" s="74"/>
      <c r="AA200" s="74"/>
      <c r="AB200" s="74"/>
      <c r="AC200" s="74"/>
      <c r="AD200" s="74"/>
      <c r="AE200" s="74"/>
      <c r="AF200" s="74"/>
      <c r="AG200" s="74"/>
      <c r="AH200" s="74"/>
      <c r="AI200" s="74"/>
      <c r="AJ200" s="74"/>
    </row>
    <row r="201" spans="1:36" ht="15" x14ac:dyDescent="0.25">
      <c r="A201" s="6">
        <v>43738</v>
      </c>
      <c r="B201" s="7">
        <v>0.41853417281930277</v>
      </c>
      <c r="C201" s="7">
        <v>0.80409803010957259</v>
      </c>
      <c r="D201" s="32">
        <v>3.2970315529032922E-2</v>
      </c>
      <c r="E201" s="74"/>
      <c r="F201" s="74"/>
      <c r="G201" s="74"/>
      <c r="H201" s="74"/>
      <c r="I201" s="74"/>
      <c r="Q201" s="74"/>
      <c r="R201" s="74"/>
      <c r="S201" s="74"/>
      <c r="T201" s="74"/>
      <c r="U201" s="74"/>
      <c r="V201" s="74"/>
      <c r="W201" s="74"/>
      <c r="X201" s="74"/>
      <c r="Y201" s="74"/>
      <c r="Z201" s="74"/>
      <c r="AA201" s="74"/>
      <c r="AB201" s="74"/>
      <c r="AC201" s="74"/>
      <c r="AD201" s="74"/>
      <c r="AE201" s="74"/>
      <c r="AF201" s="74"/>
      <c r="AG201" s="74"/>
      <c r="AH201" s="74"/>
      <c r="AI201" s="74"/>
      <c r="AJ201" s="74"/>
    </row>
    <row r="202" spans="1:36" ht="15" x14ac:dyDescent="0.25">
      <c r="A202" s="6">
        <v>43830</v>
      </c>
      <c r="B202" s="7">
        <v>0.43993557276719253</v>
      </c>
      <c r="C202" s="7">
        <v>0.81228662877236069</v>
      </c>
      <c r="D202" s="32">
        <v>6.7584516762024385E-2</v>
      </c>
      <c r="E202" s="74"/>
      <c r="F202" s="74"/>
      <c r="G202" s="74"/>
      <c r="H202" s="74"/>
      <c r="I202" s="74"/>
      <c r="Q202" s="74"/>
      <c r="R202" s="74"/>
      <c r="S202" s="74"/>
      <c r="T202" s="74"/>
      <c r="U202" s="74"/>
      <c r="V202" s="74"/>
      <c r="W202" s="74"/>
      <c r="X202" s="74"/>
      <c r="Y202" s="74"/>
      <c r="Z202" s="74"/>
      <c r="AA202" s="74"/>
      <c r="AB202" s="74"/>
      <c r="AC202" s="74"/>
      <c r="AD202" s="74"/>
      <c r="AE202" s="74"/>
      <c r="AF202" s="74"/>
      <c r="AG202" s="74"/>
      <c r="AH202" s="74"/>
      <c r="AI202" s="74"/>
      <c r="AJ202" s="74"/>
    </row>
    <row r="203" spans="1:36" ht="15" x14ac:dyDescent="0.25">
      <c r="A203" s="6">
        <v>43921</v>
      </c>
      <c r="B203" s="7">
        <v>0.45545956158953321</v>
      </c>
      <c r="C203" s="7">
        <v>0.8130792756151618</v>
      </c>
      <c r="D203" s="32">
        <v>9.7839847563904653E-2</v>
      </c>
      <c r="E203" s="74"/>
      <c r="F203" s="74"/>
      <c r="G203" s="74"/>
      <c r="H203" s="74"/>
      <c r="I203" s="74"/>
      <c r="Q203" s="74"/>
      <c r="R203" s="74"/>
      <c r="S203" s="74"/>
      <c r="T203" s="74"/>
      <c r="U203" s="74"/>
      <c r="V203" s="74"/>
      <c r="W203" s="74"/>
      <c r="X203" s="74"/>
      <c r="Y203" s="74"/>
      <c r="Z203" s="74"/>
      <c r="AA203" s="74"/>
      <c r="AB203" s="74"/>
      <c r="AC203" s="74"/>
      <c r="AD203" s="74"/>
      <c r="AE203" s="74"/>
      <c r="AF203" s="74"/>
      <c r="AG203" s="74"/>
      <c r="AH203" s="74"/>
      <c r="AI203" s="74"/>
      <c r="AJ203" s="74"/>
    </row>
    <row r="204" spans="1:36" ht="15" x14ac:dyDescent="0.25">
      <c r="A204" s="6">
        <v>44012</v>
      </c>
      <c r="B204" s="7">
        <v>0.46569310109389495</v>
      </c>
      <c r="C204" s="7">
        <v>0.8072597404957671</v>
      </c>
      <c r="D204" s="32">
        <v>0.12412646169202285</v>
      </c>
      <c r="E204" s="74"/>
      <c r="F204" s="74"/>
      <c r="G204" s="74"/>
      <c r="H204" s="74"/>
      <c r="I204" s="74"/>
      <c r="Q204" s="74"/>
      <c r="R204" s="74"/>
      <c r="S204" s="74"/>
      <c r="T204" s="74"/>
      <c r="U204" s="74"/>
      <c r="V204" s="74"/>
      <c r="W204" s="74"/>
      <c r="X204" s="74"/>
      <c r="Y204" s="74"/>
      <c r="Z204" s="74"/>
      <c r="AA204" s="74"/>
      <c r="AB204" s="74"/>
      <c r="AC204" s="74"/>
      <c r="AD204" s="74"/>
      <c r="AE204" s="74"/>
      <c r="AF204" s="74"/>
      <c r="AG204" s="74"/>
      <c r="AH204" s="74"/>
      <c r="AI204" s="74"/>
      <c r="AJ204" s="74"/>
    </row>
    <row r="205" spans="1:36" ht="15" x14ac:dyDescent="0.25">
      <c r="A205" s="6">
        <v>44104</v>
      </c>
      <c r="B205" s="7">
        <v>0.47123897120828373</v>
      </c>
      <c r="C205" s="7">
        <v>0.79558174837436979</v>
      </c>
      <c r="D205" s="32">
        <v>0.14689619404219773</v>
      </c>
      <c r="E205" s="74"/>
      <c r="F205" s="74"/>
      <c r="G205" s="74"/>
      <c r="H205" s="74"/>
      <c r="I205" s="74"/>
      <c r="Q205" s="74"/>
      <c r="R205" s="74"/>
      <c r="S205" s="74"/>
      <c r="T205" s="74"/>
      <c r="U205" s="74"/>
      <c r="V205" s="74"/>
      <c r="W205" s="74"/>
      <c r="X205" s="74"/>
      <c r="Y205" s="74"/>
      <c r="Z205" s="74"/>
      <c r="AA205" s="74"/>
      <c r="AB205" s="74"/>
      <c r="AC205" s="74"/>
      <c r="AD205" s="74"/>
      <c r="AE205" s="74"/>
      <c r="AF205" s="74"/>
      <c r="AG205" s="74"/>
      <c r="AH205" s="74"/>
      <c r="AI205" s="74"/>
      <c r="AJ205" s="74"/>
    </row>
    <row r="206" spans="1:36" ht="15" x14ac:dyDescent="0.25">
      <c r="A206" s="6">
        <v>44196</v>
      </c>
      <c r="B206" s="7">
        <v>0.4726937351888259</v>
      </c>
      <c r="C206" s="7">
        <v>0.77874999665253075</v>
      </c>
      <c r="D206" s="32">
        <v>0.16663747372512103</v>
      </c>
      <c r="E206" s="74"/>
      <c r="F206" s="74"/>
      <c r="G206" s="74"/>
      <c r="H206" s="74"/>
      <c r="I206" s="74"/>
      <c r="Q206" s="74"/>
      <c r="R206" s="74"/>
      <c r="S206" s="74"/>
      <c r="T206" s="74"/>
      <c r="U206" s="74"/>
      <c r="V206" s="74"/>
      <c r="W206" s="74"/>
      <c r="X206" s="74"/>
      <c r="Y206" s="74"/>
      <c r="Z206" s="74"/>
      <c r="AA206" s="74"/>
      <c r="AB206" s="74"/>
      <c r="AC206" s="74"/>
      <c r="AD206" s="74"/>
      <c r="AE206" s="74"/>
      <c r="AF206" s="74"/>
      <c r="AG206" s="74"/>
      <c r="AH206" s="74"/>
      <c r="AI206" s="74"/>
      <c r="AJ206" s="74"/>
    </row>
    <row r="207" spans="1:36" ht="15" x14ac:dyDescent="0.25">
      <c r="A207" s="6">
        <v>44286</v>
      </c>
      <c r="B207" s="7">
        <v>0.47062816076134478</v>
      </c>
      <c r="C207" s="7">
        <v>0.75740557964472854</v>
      </c>
      <c r="D207" s="32">
        <v>0.18385074187796105</v>
      </c>
      <c r="E207" s="74"/>
      <c r="F207" s="74"/>
      <c r="G207" s="74"/>
      <c r="H207" s="74"/>
      <c r="I207" s="74"/>
      <c r="Q207" s="74"/>
      <c r="R207" s="74"/>
      <c r="S207" s="74"/>
      <c r="T207" s="74"/>
      <c r="U207" s="74"/>
      <c r="V207" s="74"/>
      <c r="W207" s="74"/>
      <c r="X207" s="74"/>
      <c r="Y207" s="74"/>
      <c r="Z207" s="74"/>
      <c r="AA207" s="74"/>
      <c r="AB207" s="74"/>
      <c r="AC207" s="74"/>
      <c r="AD207" s="74"/>
      <c r="AE207" s="74"/>
      <c r="AF207" s="74"/>
      <c r="AG207" s="74"/>
      <c r="AH207" s="74"/>
      <c r="AI207" s="74"/>
      <c r="AJ207" s="74"/>
    </row>
    <row r="208" spans="1:36" ht="15" x14ac:dyDescent="0.25">
      <c r="A208" s="6">
        <v>44377</v>
      </c>
      <c r="B208" s="7">
        <v>0.46557057066773355</v>
      </c>
      <c r="C208" s="7">
        <v>0.73211595317509148</v>
      </c>
      <c r="D208" s="32">
        <v>0.19902518816037557</v>
      </c>
      <c r="E208" s="74"/>
      <c r="F208" s="74"/>
      <c r="G208" s="74"/>
      <c r="H208" s="74"/>
      <c r="I208" s="74"/>
      <c r="Q208" s="74"/>
      <c r="R208" s="74"/>
      <c r="S208" s="74"/>
      <c r="T208" s="74"/>
      <c r="U208" s="74"/>
      <c r="V208" s="74"/>
      <c r="W208" s="74"/>
      <c r="X208" s="74"/>
      <c r="Y208" s="74"/>
      <c r="Z208" s="74"/>
      <c r="AA208" s="74"/>
      <c r="AB208" s="74"/>
      <c r="AC208" s="74"/>
      <c r="AD208" s="74"/>
      <c r="AE208" s="74"/>
      <c r="AF208" s="74"/>
      <c r="AG208" s="74"/>
      <c r="AH208" s="74"/>
      <c r="AI208" s="74"/>
      <c r="AJ208" s="74"/>
    </row>
    <row r="209" spans="1:39" ht="15" x14ac:dyDescent="0.25">
      <c r="A209" s="6">
        <v>44469</v>
      </c>
      <c r="B209" s="7">
        <v>0.45799347535967522</v>
      </c>
      <c r="C209" s="7">
        <v>0.70336940533344472</v>
      </c>
      <c r="D209" s="32">
        <v>0.21261754538590569</v>
      </c>
      <c r="E209" s="74"/>
      <c r="F209" s="74"/>
      <c r="G209" s="74"/>
      <c r="H209" s="74"/>
      <c r="I209" s="74"/>
      <c r="Q209" s="74"/>
      <c r="R209" s="74"/>
      <c r="S209" s="74"/>
      <c r="T209" s="74"/>
      <c r="U209" s="74"/>
      <c r="V209" s="74"/>
      <c r="W209" s="74"/>
      <c r="X209" s="74"/>
      <c r="Y209" s="74"/>
      <c r="Z209" s="74"/>
      <c r="AA209" s="74"/>
      <c r="AB209" s="74"/>
      <c r="AC209" s="74"/>
      <c r="AD209" s="74"/>
      <c r="AE209" s="74"/>
      <c r="AF209" s="74"/>
      <c r="AG209" s="74"/>
      <c r="AH209" s="74"/>
      <c r="AI209" s="74"/>
      <c r="AJ209" s="74"/>
    </row>
    <row r="210" spans="1:39" ht="15" x14ac:dyDescent="0.25">
      <c r="A210" s="6">
        <v>44561</v>
      </c>
      <c r="B210" s="7">
        <v>0.44830371427503324</v>
      </c>
      <c r="C210" s="7">
        <v>0.67157384307677237</v>
      </c>
      <c r="D210" s="32">
        <v>0.22503358547329416</v>
      </c>
      <c r="E210" s="74"/>
      <c r="F210" s="74"/>
      <c r="G210" s="74"/>
      <c r="H210" s="74"/>
      <c r="I210" s="74"/>
      <c r="Q210" s="74"/>
      <c r="R210" s="74"/>
      <c r="S210" s="74"/>
      <c r="T210" s="74"/>
      <c r="U210" s="74"/>
      <c r="V210" s="74"/>
      <c r="W210" s="74"/>
      <c r="X210" s="74"/>
      <c r="Y210" s="74"/>
      <c r="Z210" s="74"/>
      <c r="AA210" s="74"/>
      <c r="AB210" s="74"/>
      <c r="AC210" s="74"/>
      <c r="AD210" s="74"/>
      <c r="AE210" s="74"/>
      <c r="AF210" s="74"/>
      <c r="AG210" s="74"/>
      <c r="AH210" s="74"/>
      <c r="AI210" s="74"/>
      <c r="AJ210" s="74"/>
    </row>
    <row r="211" spans="1:39" ht="15" x14ac:dyDescent="0.25">
      <c r="A211" s="6">
        <v>44651</v>
      </c>
      <c r="B211" s="7">
        <v>0.43683620438762022</v>
      </c>
      <c r="C211" s="7">
        <v>0.63705956326873814</v>
      </c>
      <c r="D211" s="32">
        <v>0.2366128455065023</v>
      </c>
      <c r="E211" s="74"/>
      <c r="F211" s="74"/>
      <c r="G211" s="74"/>
      <c r="H211" s="74"/>
      <c r="I211" s="74"/>
      <c r="Q211" s="74"/>
      <c r="R211" s="74"/>
      <c r="S211" s="74"/>
      <c r="T211" s="74"/>
      <c r="U211" s="74"/>
      <c r="V211" s="74"/>
      <c r="W211" s="74"/>
      <c r="X211" s="74"/>
      <c r="Y211" s="74"/>
      <c r="Z211" s="74"/>
      <c r="AA211" s="74"/>
      <c r="AB211" s="74"/>
      <c r="AC211" s="74"/>
      <c r="AD211" s="74"/>
      <c r="AE211" s="74"/>
      <c r="AF211" s="74"/>
      <c r="AG211" s="74"/>
      <c r="AH211" s="74"/>
      <c r="AI211" s="74"/>
      <c r="AJ211" s="74"/>
    </row>
    <row r="212" spans="1:39" ht="15" x14ac:dyDescent="0.25">
      <c r="A212" s="6">
        <v>44742</v>
      </c>
      <c r="B212" s="7">
        <v>0.42385126957957597</v>
      </c>
      <c r="C212" s="7">
        <v>0.60008555485328186</v>
      </c>
      <c r="D212" s="32">
        <v>0.24761698430587015</v>
      </c>
      <c r="E212" s="74"/>
      <c r="F212" s="74"/>
      <c r="G212" s="74"/>
      <c r="H212" s="74"/>
      <c r="I212" s="74"/>
      <c r="Q212" s="74"/>
      <c r="R212" s="74"/>
      <c r="S212" s="74"/>
      <c r="T212" s="74"/>
      <c r="U212" s="74"/>
      <c r="V212" s="74"/>
      <c r="W212" s="74"/>
      <c r="X212" s="74"/>
      <c r="Y212" s="74"/>
      <c r="Z212" s="74"/>
      <c r="AA212" s="74"/>
      <c r="AB212" s="74"/>
      <c r="AC212" s="74"/>
      <c r="AD212" s="74"/>
      <c r="AE212" s="74"/>
      <c r="AF212" s="74"/>
      <c r="AG212" s="74"/>
      <c r="AH212" s="74"/>
      <c r="AI212" s="74"/>
      <c r="AJ212" s="74"/>
    </row>
    <row r="213" spans="1:39" ht="15" x14ac:dyDescent="0.25">
      <c r="A213" s="6">
        <v>44834</v>
      </c>
      <c r="B213" s="7">
        <v>0.40953540566644164</v>
      </c>
      <c r="C213" s="7">
        <v>0.5608487792884379</v>
      </c>
      <c r="D213" s="32">
        <v>0.25822203204444533</v>
      </c>
      <c r="E213" s="74"/>
      <c r="F213" s="74"/>
      <c r="G213" s="74"/>
      <c r="H213" s="74"/>
      <c r="I213" s="74"/>
      <c r="Q213" s="74"/>
      <c r="R213" s="74"/>
      <c r="S213" s="74"/>
      <c r="T213" s="74"/>
      <c r="U213" s="74"/>
      <c r="V213" s="74"/>
      <c r="W213" s="74"/>
      <c r="X213" s="74"/>
      <c r="Y213" s="74"/>
      <c r="Z213" s="74"/>
      <c r="AA213" s="74"/>
      <c r="AB213" s="74"/>
      <c r="AC213" s="74"/>
      <c r="AD213" s="74"/>
      <c r="AE213" s="74"/>
      <c r="AF213" s="74"/>
      <c r="AG213" s="74"/>
      <c r="AH213" s="74"/>
      <c r="AI213" s="74"/>
      <c r="AJ213" s="74"/>
    </row>
    <row r="214" spans="1:39" ht="15" x14ac:dyDescent="0.25">
      <c r="A214" s="6">
        <v>44926</v>
      </c>
      <c r="B214" s="7">
        <v>0.39400522709589247</v>
      </c>
      <c r="C214" s="7">
        <v>0.51949580138136287</v>
      </c>
      <c r="D214" s="32">
        <v>0.26851465281042214</v>
      </c>
      <c r="E214" s="74"/>
      <c r="F214" s="74"/>
      <c r="G214" s="74"/>
      <c r="H214" s="74"/>
      <c r="I214" s="74"/>
      <c r="Q214" s="74"/>
      <c r="R214" s="74"/>
      <c r="S214" s="74"/>
      <c r="T214" s="74"/>
      <c r="U214" s="74"/>
      <c r="V214" s="74"/>
      <c r="W214" s="74"/>
      <c r="X214" s="74"/>
      <c r="Y214" s="74"/>
      <c r="Z214" s="74"/>
      <c r="AA214" s="74"/>
      <c r="AB214" s="74"/>
      <c r="AC214" s="74"/>
      <c r="AD214" s="74"/>
      <c r="AE214" s="74"/>
      <c r="AF214" s="74"/>
      <c r="AG214" s="74"/>
      <c r="AH214" s="74"/>
      <c r="AI214" s="74"/>
      <c r="AJ214" s="74"/>
    </row>
    <row r="215" spans="1:39" ht="15" x14ac:dyDescent="0.25">
      <c r="A215" s="6">
        <v>45016</v>
      </c>
      <c r="B215" s="7">
        <v>0.37731424550405113</v>
      </c>
      <c r="C215" s="7">
        <v>0.47613609360858289</v>
      </c>
      <c r="D215" s="32">
        <v>0.27849239739951942</v>
      </c>
      <c r="E215" s="74"/>
      <c r="F215" s="74"/>
      <c r="G215" s="74"/>
      <c r="H215" s="74"/>
      <c r="I215" s="74"/>
      <c r="Q215" s="74"/>
      <c r="R215" s="74"/>
      <c r="S215" s="74"/>
      <c r="T215" s="74"/>
      <c r="U215" s="74"/>
      <c r="V215" s="74"/>
      <c r="W215" s="74"/>
      <c r="X215" s="74"/>
      <c r="Y215" s="74"/>
      <c r="Z215" s="74"/>
      <c r="AA215" s="74"/>
      <c r="AB215" s="74"/>
      <c r="AC215" s="74"/>
      <c r="AD215" s="74"/>
      <c r="AE215" s="74"/>
      <c r="AF215" s="74"/>
      <c r="AG215" s="74"/>
      <c r="AH215" s="74"/>
      <c r="AI215" s="74"/>
      <c r="AJ215" s="74"/>
    </row>
    <row r="216" spans="1:39" ht="15" x14ac:dyDescent="0.25">
      <c r="A216" s="6">
        <v>45107</v>
      </c>
      <c r="B216" s="7">
        <v>0.35946204999926618</v>
      </c>
      <c r="C216" s="7">
        <v>0.43085631429875437</v>
      </c>
      <c r="D216" s="32">
        <v>0.28806778569977798</v>
      </c>
      <c r="E216" s="74"/>
      <c r="F216" s="74"/>
      <c r="G216" s="74"/>
      <c r="H216" s="74"/>
      <c r="I216" s="74"/>
      <c r="Q216" s="74"/>
      <c r="R216" s="74"/>
      <c r="S216" s="74"/>
      <c r="T216" s="74"/>
      <c r="U216" s="74"/>
      <c r="V216" s="74"/>
      <c r="W216" s="74"/>
      <c r="X216" s="74"/>
      <c r="Y216" s="74"/>
      <c r="Z216" s="74"/>
      <c r="AA216" s="74"/>
      <c r="AB216" s="74"/>
      <c r="AC216" s="74"/>
      <c r="AD216" s="74"/>
      <c r="AE216" s="74"/>
      <c r="AF216" s="74"/>
      <c r="AG216" s="74"/>
      <c r="AH216" s="74"/>
      <c r="AI216" s="74"/>
      <c r="AJ216" s="74"/>
    </row>
    <row r="217" spans="1:39" ht="15" x14ac:dyDescent="0.25">
      <c r="A217" s="6">
        <v>45199</v>
      </c>
      <c r="B217" s="7">
        <v>0.34040539623633248</v>
      </c>
      <c r="C217" s="7">
        <v>0.38373486322952499</v>
      </c>
      <c r="D217" s="32">
        <v>0.29707592924313991</v>
      </c>
      <c r="E217" s="74"/>
      <c r="F217" s="74"/>
      <c r="G217" s="74"/>
      <c r="H217" s="74"/>
      <c r="I217" s="74"/>
      <c r="Q217" s="74"/>
      <c r="R217" s="74"/>
      <c r="S217" s="74"/>
      <c r="T217" s="74"/>
      <c r="U217" s="74"/>
      <c r="V217" s="74"/>
      <c r="W217" s="74"/>
      <c r="X217" s="74"/>
      <c r="Y217" s="74"/>
      <c r="Z217" s="74"/>
      <c r="AA217" s="74"/>
      <c r="AB217" s="74"/>
      <c r="AC217" s="74"/>
      <c r="AD217" s="74"/>
      <c r="AE217" s="74"/>
      <c r="AF217" s="74"/>
      <c r="AG217" s="74"/>
      <c r="AH217" s="74"/>
      <c r="AI217" s="74"/>
      <c r="AJ217" s="74"/>
    </row>
    <row r="218" spans="1:39" ht="15" x14ac:dyDescent="0.25">
      <c r="A218" s="6">
        <v>45291</v>
      </c>
      <c r="B218" s="7">
        <v>0.32007066740943502</v>
      </c>
      <c r="C218" s="7">
        <v>0.33485604592731499</v>
      </c>
      <c r="D218" s="32">
        <v>0.30528528889155504</v>
      </c>
      <c r="E218" s="74"/>
      <c r="F218" s="74"/>
      <c r="G218" s="74"/>
      <c r="H218" s="74"/>
      <c r="I218" s="74"/>
      <c r="Q218" s="74"/>
      <c r="R218" s="74"/>
      <c r="S218" s="74"/>
      <c r="T218" s="74"/>
      <c r="U218" s="74"/>
      <c r="V218" s="74"/>
      <c r="W218" s="74"/>
      <c r="X218" s="74"/>
      <c r="Y218" s="74"/>
      <c r="Z218" s="74"/>
      <c r="AA218" s="74"/>
      <c r="AB218" s="74"/>
      <c r="AC218" s="74"/>
      <c r="AD218" s="74"/>
      <c r="AE218" s="74"/>
      <c r="AF218" s="74"/>
      <c r="AG218" s="74"/>
      <c r="AH218" s="74"/>
      <c r="AI218" s="74"/>
      <c r="AJ218" s="74"/>
    </row>
    <row r="219" spans="1:39" ht="15" x14ac:dyDescent="0.25">
      <c r="A219" s="6">
        <v>45382</v>
      </c>
      <c r="B219" s="7">
        <v>0.29836714595980907</v>
      </c>
      <c r="C219" s="7">
        <v>0.28432322817986549</v>
      </c>
      <c r="D219" s="32">
        <v>0.31241106373975269</v>
      </c>
      <c r="E219" s="74"/>
      <c r="F219" s="74"/>
      <c r="G219" s="74"/>
      <c r="H219" s="74"/>
      <c r="I219" s="74"/>
      <c r="Q219" s="74"/>
      <c r="R219" s="74"/>
      <c r="S219" s="74"/>
      <c r="T219" s="74"/>
      <c r="U219" s="74"/>
      <c r="V219" s="74"/>
      <c r="W219" s="74"/>
      <c r="X219" s="74"/>
      <c r="Y219" s="74"/>
      <c r="Z219" s="74"/>
      <c r="AA219" s="74"/>
      <c r="AB219" s="74"/>
      <c r="AC219" s="74"/>
      <c r="AD219" s="74"/>
      <c r="AE219" s="74"/>
      <c r="AF219" s="74"/>
      <c r="AG219" s="74"/>
      <c r="AH219" s="74"/>
      <c r="AI219" s="74"/>
      <c r="AJ219" s="74"/>
    </row>
    <row r="220" spans="1:39" ht="15" x14ac:dyDescent="0.25">
      <c r="A220" s="6">
        <v>45473</v>
      </c>
      <c r="B220" s="7">
        <v>0.27520053015141971</v>
      </c>
      <c r="C220" s="7">
        <v>0.23227043222935423</v>
      </c>
      <c r="D220" s="32">
        <v>0.31813062807348519</v>
      </c>
      <c r="E220" s="74"/>
      <c r="F220" s="74"/>
      <c r="G220" s="74"/>
      <c r="H220" s="74"/>
      <c r="I220" s="74"/>
      <c r="Q220" s="74"/>
      <c r="R220" s="74"/>
      <c r="S220" s="74"/>
      <c r="T220" s="74"/>
      <c r="U220" s="74"/>
      <c r="V220" s="74"/>
      <c r="W220" s="74"/>
      <c r="X220" s="74"/>
      <c r="Y220" s="74"/>
      <c r="Z220" s="74"/>
      <c r="AA220" s="74"/>
      <c r="AB220" s="74"/>
      <c r="AC220" s="74"/>
      <c r="AD220" s="74"/>
      <c r="AE220" s="74"/>
      <c r="AF220" s="74"/>
      <c r="AG220" s="74"/>
      <c r="AH220" s="74"/>
      <c r="AI220" s="74"/>
      <c r="AJ220" s="74"/>
    </row>
    <row r="221" spans="1:39" ht="15" x14ac:dyDescent="0.25">
      <c r="A221" s="6">
        <v>45565</v>
      </c>
      <c r="B221" s="7">
        <v>0.25048614417625414</v>
      </c>
      <c r="C221" s="7">
        <v>0.17887191251500398</v>
      </c>
      <c r="D221" s="32">
        <v>0.32210037583750434</v>
      </c>
      <c r="E221" s="74"/>
      <c r="F221" s="74"/>
      <c r="G221" s="74"/>
      <c r="H221" s="74"/>
      <c r="I221" s="74"/>
      <c r="Q221" s="74"/>
      <c r="R221" s="74"/>
      <c r="S221" s="74"/>
      <c r="T221" s="74"/>
      <c r="U221" s="74"/>
      <c r="V221" s="74"/>
      <c r="W221" s="74"/>
      <c r="X221" s="74"/>
      <c r="Y221" s="74"/>
      <c r="Z221" s="74"/>
      <c r="AA221" s="74"/>
      <c r="AB221" s="74"/>
      <c r="AC221" s="74"/>
      <c r="AD221" s="74"/>
      <c r="AE221" s="74"/>
      <c r="AF221" s="74"/>
      <c r="AG221" s="74"/>
      <c r="AH221" s="74"/>
      <c r="AI221" s="74"/>
      <c r="AJ221" s="74"/>
    </row>
    <row r="222" spans="1:39" ht="15" x14ac:dyDescent="0.25">
      <c r="A222" s="6">
        <v>45657</v>
      </c>
      <c r="B222" s="7">
        <v>0.22416132298334568</v>
      </c>
      <c r="C222" s="7">
        <v>0.12434934796851871</v>
      </c>
      <c r="D222" s="32">
        <v>0.32397329799817265</v>
      </c>
      <c r="E222" s="74"/>
      <c r="F222" s="74"/>
      <c r="G222" s="74"/>
      <c r="H222" s="74"/>
      <c r="I222" s="74"/>
      <c r="Q222" s="74"/>
      <c r="R222" s="74"/>
      <c r="S222" s="74"/>
      <c r="T222" s="74"/>
      <c r="U222" s="74"/>
      <c r="V222" s="74"/>
      <c r="W222" s="74"/>
      <c r="X222" s="74"/>
      <c r="Y222" s="74"/>
      <c r="Z222" s="74"/>
      <c r="AA222" s="74"/>
      <c r="AB222" s="74"/>
      <c r="AC222" s="74"/>
      <c r="AD222" s="74"/>
      <c r="AE222" s="74"/>
      <c r="AF222" s="74"/>
      <c r="AG222" s="74"/>
      <c r="AH222" s="74"/>
      <c r="AI222" s="74"/>
      <c r="AJ222" s="74"/>
    </row>
    <row r="223" spans="1:39" ht="15" x14ac:dyDescent="0.25">
      <c r="A223" s="6">
        <v>45747</v>
      </c>
      <c r="B223" s="7">
        <v>0.19619650191577112</v>
      </c>
      <c r="C223" s="7">
        <v>6.8976395748493791E-2</v>
      </c>
      <c r="D223" s="32">
        <v>0.32341660808304845</v>
      </c>
      <c r="E223" s="74"/>
      <c r="F223" s="74"/>
      <c r="G223" s="74"/>
      <c r="H223" s="74"/>
      <c r="I223" s="74"/>
      <c r="Q223" s="74"/>
      <c r="R223" s="74"/>
      <c r="S223" s="74"/>
      <c r="T223" s="74"/>
      <c r="U223" s="74"/>
      <c r="V223" s="74"/>
      <c r="W223" s="74"/>
      <c r="X223" s="74"/>
      <c r="Y223" s="74"/>
      <c r="Z223" s="74"/>
      <c r="AA223" s="74"/>
      <c r="AB223" s="74"/>
      <c r="AC223" s="74"/>
      <c r="AD223" s="74"/>
      <c r="AE223" s="74"/>
      <c r="AF223" s="74"/>
      <c r="AG223" s="74"/>
      <c r="AH223" s="74"/>
      <c r="AI223" s="74"/>
      <c r="AJ223" s="74"/>
    </row>
    <row r="224" spans="1:39" ht="15" x14ac:dyDescent="0.25">
      <c r="A224" s="73"/>
      <c r="B224" s="74"/>
      <c r="C224" s="74"/>
      <c r="D224" s="74"/>
      <c r="E224" s="74"/>
      <c r="F224" s="74"/>
      <c r="G224" s="74"/>
      <c r="H224" s="74"/>
      <c r="I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row>
    <row r="225" spans="1:39" ht="15" x14ac:dyDescent="0.25">
      <c r="A225" s="73"/>
      <c r="B225" s="74"/>
      <c r="C225" s="74"/>
      <c r="D225" s="74"/>
      <c r="E225" s="74"/>
      <c r="F225" s="74"/>
      <c r="G225" s="74"/>
      <c r="H225" s="74"/>
      <c r="I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row>
    <row r="226" spans="1:39" ht="15" x14ac:dyDescent="0.25">
      <c r="A226" s="73"/>
      <c r="B226" s="74"/>
      <c r="C226" s="74"/>
      <c r="D226" s="74"/>
      <c r="E226" s="74"/>
      <c r="F226" s="74"/>
      <c r="G226" s="74"/>
      <c r="H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row>
    <row r="227" spans="1:39" ht="15" x14ac:dyDescent="0.25">
      <c r="A227" s="73"/>
      <c r="B227" s="74"/>
      <c r="C227" s="74"/>
      <c r="D227" s="74"/>
      <c r="E227" s="74"/>
      <c r="F227" s="74"/>
      <c r="G227" s="74"/>
      <c r="H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row>
    <row r="228" spans="1:39" ht="15" x14ac:dyDescent="0.25">
      <c r="A228" s="73"/>
      <c r="B228" s="74"/>
      <c r="C228" s="74"/>
      <c r="D228" s="74"/>
      <c r="E228" s="74"/>
      <c r="F228" s="74"/>
      <c r="G228" s="74"/>
      <c r="H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row>
    <row r="229" spans="1:39" ht="15" x14ac:dyDescent="0.25">
      <c r="A229" s="73"/>
      <c r="B229" s="74"/>
      <c r="C229" s="74"/>
      <c r="D229" s="74"/>
      <c r="E229" s="74"/>
      <c r="F229" s="74"/>
      <c r="G229" s="74"/>
      <c r="H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row>
    <row r="230" spans="1:39" ht="15" x14ac:dyDescent="0.25">
      <c r="A230" s="73"/>
      <c r="B230" s="74"/>
      <c r="C230" s="74"/>
      <c r="D230" s="74"/>
      <c r="E230" s="74"/>
      <c r="F230" s="74"/>
      <c r="G230" s="74"/>
      <c r="H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row>
    <row r="231" spans="1:39" ht="15" x14ac:dyDescent="0.25">
      <c r="A231" s="73"/>
      <c r="B231" s="74"/>
      <c r="C231" s="74"/>
      <c r="D231" s="74"/>
      <c r="E231" s="74"/>
      <c r="F231" s="74"/>
      <c r="G231" s="74"/>
      <c r="H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row>
    <row r="232" spans="1:39" ht="15" x14ac:dyDescent="0.25">
      <c r="A232" s="73"/>
      <c r="B232" s="74"/>
      <c r="C232" s="74"/>
      <c r="D232" s="74"/>
      <c r="E232" s="74"/>
      <c r="F232" s="74"/>
      <c r="G232" s="74"/>
      <c r="H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row>
    <row r="233" spans="1:39" ht="15" x14ac:dyDescent="0.25">
      <c r="A233" s="73"/>
      <c r="B233" s="74"/>
      <c r="C233" s="74"/>
      <c r="D233" s="74"/>
      <c r="E233" s="74"/>
      <c r="F233" s="74"/>
      <c r="G233" s="74"/>
      <c r="H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row>
    <row r="234" spans="1:39" ht="15" x14ac:dyDescent="0.25">
      <c r="A234" s="73"/>
      <c r="B234" s="74"/>
      <c r="C234" s="74"/>
      <c r="D234" s="74"/>
      <c r="E234" s="74"/>
      <c r="F234" s="74"/>
      <c r="G234" s="74"/>
      <c r="H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row>
    <row r="235" spans="1:39" ht="15" x14ac:dyDescent="0.25">
      <c r="A235" s="73"/>
      <c r="B235" s="74"/>
      <c r="C235" s="74"/>
      <c r="D235" s="74"/>
      <c r="E235" s="74"/>
      <c r="F235" s="74"/>
      <c r="G235" s="74"/>
      <c r="H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row>
    <row r="236" spans="1:39" ht="15" x14ac:dyDescent="0.25">
      <c r="A236" s="73"/>
      <c r="B236" s="74"/>
      <c r="C236" s="74"/>
      <c r="D236" s="74"/>
      <c r="E236" s="74"/>
      <c r="F236" s="74"/>
      <c r="G236" s="74"/>
      <c r="H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row>
    <row r="237" spans="1:39" ht="15" x14ac:dyDescent="0.25">
      <c r="A237" s="73"/>
      <c r="B237" s="74"/>
      <c r="C237" s="74"/>
      <c r="D237" s="74"/>
      <c r="E237" s="74"/>
      <c r="F237" s="74"/>
      <c r="G237" s="74"/>
      <c r="H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row>
    <row r="238" spans="1:39" ht="15" x14ac:dyDescent="0.25">
      <c r="A238" s="73"/>
      <c r="B238" s="74"/>
      <c r="C238" s="74"/>
      <c r="D238" s="74"/>
      <c r="E238" s="74"/>
      <c r="F238" s="74"/>
      <c r="G238" s="74"/>
      <c r="H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row>
    <row r="239" spans="1:39" ht="15" x14ac:dyDescent="0.25">
      <c r="A239" s="73"/>
      <c r="B239" s="74"/>
      <c r="C239" s="74"/>
      <c r="D239" s="74"/>
      <c r="E239" s="74"/>
      <c r="F239" s="74"/>
      <c r="G239" s="74"/>
      <c r="H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row>
    <row r="240" spans="1:39" ht="15" x14ac:dyDescent="0.25">
      <c r="A240" s="73"/>
      <c r="B240" s="74"/>
      <c r="C240" s="74"/>
      <c r="D240" s="74"/>
      <c r="E240" s="74"/>
      <c r="F240" s="74"/>
      <c r="G240" s="74"/>
      <c r="H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row>
    <row r="241" spans="1:39" ht="15" x14ac:dyDescent="0.25">
      <c r="A241" s="73"/>
      <c r="B241" s="74"/>
      <c r="C241" s="74"/>
      <c r="D241" s="74"/>
      <c r="E241" s="74"/>
      <c r="F241" s="74"/>
      <c r="G241" s="74"/>
      <c r="H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row>
    <row r="242" spans="1:39" ht="15" x14ac:dyDescent="0.25">
      <c r="A242" s="73"/>
      <c r="B242" s="74"/>
      <c r="C242" s="74"/>
      <c r="D242" s="74"/>
      <c r="E242" s="74"/>
      <c r="F242" s="74"/>
      <c r="G242" s="74"/>
      <c r="H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row>
    <row r="243" spans="1:39" ht="15" x14ac:dyDescent="0.25">
      <c r="A243" s="73"/>
      <c r="B243" s="74"/>
      <c r="C243" s="74"/>
      <c r="D243" s="74"/>
      <c r="E243" s="74"/>
      <c r="F243" s="74"/>
      <c r="G243" s="74"/>
      <c r="H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row>
    <row r="244" spans="1:39" ht="15" x14ac:dyDescent="0.25">
      <c r="A244" s="73"/>
      <c r="B244" s="74"/>
      <c r="C244" s="74"/>
      <c r="D244" s="74"/>
      <c r="E244" s="74"/>
      <c r="F244" s="74"/>
      <c r="G244" s="74"/>
      <c r="H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row>
    <row r="245" spans="1:39" ht="15" x14ac:dyDescent="0.25">
      <c r="A245" s="73"/>
      <c r="B245" s="74"/>
      <c r="C245" s="74"/>
      <c r="D245" s="74"/>
      <c r="E245" s="74"/>
      <c r="F245" s="74"/>
      <c r="G245" s="74"/>
      <c r="H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row>
    <row r="246" spans="1:39" ht="15" x14ac:dyDescent="0.25">
      <c r="A246" s="73"/>
      <c r="B246" s="74"/>
      <c r="C246" s="74"/>
      <c r="D246" s="74"/>
      <c r="E246" s="74"/>
      <c r="F246" s="74"/>
      <c r="G246" s="74"/>
      <c r="H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row>
    <row r="247" spans="1:39" ht="15" x14ac:dyDescent="0.25">
      <c r="A247" s="73"/>
      <c r="B247" s="74"/>
      <c r="C247" s="74"/>
      <c r="D247" s="74"/>
      <c r="E247" s="74"/>
      <c r="F247" s="74"/>
      <c r="G247" s="74"/>
      <c r="H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row>
    <row r="248" spans="1:39" ht="15" x14ac:dyDescent="0.25">
      <c r="A248" s="73"/>
      <c r="B248" s="74"/>
      <c r="C248" s="74"/>
      <c r="D248" s="74"/>
      <c r="E248" s="74"/>
      <c r="F248" s="74"/>
      <c r="G248" s="74"/>
      <c r="H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row>
    <row r="249" spans="1:39" ht="15" x14ac:dyDescent="0.25">
      <c r="A249" s="73"/>
      <c r="B249" s="74"/>
      <c r="C249" s="74"/>
      <c r="D249" s="74"/>
      <c r="E249" s="74"/>
      <c r="F249" s="74"/>
      <c r="G249" s="74"/>
      <c r="H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row>
    <row r="250" spans="1:39" ht="15" x14ac:dyDescent="0.25">
      <c r="A250" s="73"/>
      <c r="B250" s="74"/>
      <c r="C250" s="74"/>
      <c r="D250" s="74"/>
      <c r="E250" s="74"/>
      <c r="F250" s="74"/>
      <c r="G250" s="74"/>
      <c r="H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row>
    <row r="251" spans="1:39" ht="15" x14ac:dyDescent="0.25">
      <c r="A251" s="73"/>
      <c r="B251" s="74"/>
      <c r="C251" s="74"/>
      <c r="D251" s="74"/>
      <c r="E251" s="74"/>
      <c r="F251" s="74"/>
      <c r="G251" s="74"/>
      <c r="H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row>
    <row r="252" spans="1:39" ht="15" x14ac:dyDescent="0.25">
      <c r="A252" s="73"/>
      <c r="B252" s="74"/>
      <c r="C252" s="74"/>
      <c r="D252" s="74"/>
      <c r="E252" s="74"/>
      <c r="F252" s="74"/>
      <c r="G252" s="74"/>
      <c r="H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row>
    <row r="253" spans="1:39" ht="15" x14ac:dyDescent="0.25">
      <c r="A253" s="73"/>
      <c r="B253" s="74"/>
      <c r="C253" s="74"/>
      <c r="D253" s="74"/>
      <c r="E253" s="74"/>
      <c r="F253" s="74"/>
      <c r="G253" s="74"/>
      <c r="H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row>
    <row r="254" spans="1:39" ht="15" x14ac:dyDescent="0.25">
      <c r="A254" s="73"/>
      <c r="B254" s="74"/>
      <c r="C254" s="74"/>
      <c r="D254" s="74"/>
      <c r="E254" s="74"/>
      <c r="F254" s="74"/>
      <c r="G254" s="74"/>
      <c r="H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row>
    <row r="255" spans="1:39" ht="15" x14ac:dyDescent="0.25">
      <c r="A255" s="73"/>
      <c r="B255" s="74"/>
      <c r="C255" s="74"/>
      <c r="D255" s="74"/>
      <c r="E255" s="74"/>
      <c r="F255" s="74"/>
      <c r="G255" s="74"/>
      <c r="H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row>
    <row r="256" spans="1:39" ht="15" x14ac:dyDescent="0.25">
      <c r="A256" s="73"/>
      <c r="B256" s="74"/>
      <c r="C256" s="74"/>
      <c r="D256" s="74"/>
      <c r="E256" s="74"/>
      <c r="F256" s="74"/>
      <c r="G256" s="74"/>
      <c r="H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row>
    <row r="257" spans="1:39" ht="15" x14ac:dyDescent="0.25">
      <c r="A257" s="73"/>
      <c r="B257" s="74"/>
      <c r="C257" s="74"/>
      <c r="D257" s="74"/>
      <c r="E257" s="74"/>
      <c r="F257" s="74"/>
      <c r="G257" s="74"/>
      <c r="H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row>
    <row r="258" spans="1:39" ht="15" x14ac:dyDescent="0.25">
      <c r="A258" s="73"/>
      <c r="B258" s="74"/>
      <c r="C258" s="74"/>
      <c r="D258" s="74"/>
      <c r="E258" s="74"/>
      <c r="F258" s="74"/>
      <c r="G258" s="74"/>
      <c r="H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row>
    <row r="259" spans="1:39" ht="15" x14ac:dyDescent="0.25">
      <c r="A259" s="73"/>
      <c r="B259" s="74"/>
      <c r="C259" s="74"/>
      <c r="D259" s="74"/>
      <c r="E259" s="74"/>
      <c r="F259" s="74"/>
      <c r="G259" s="74"/>
      <c r="H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row>
    <row r="260" spans="1:39" ht="15" x14ac:dyDescent="0.25">
      <c r="A260" s="73"/>
      <c r="B260" s="74"/>
      <c r="C260" s="74"/>
      <c r="D260" s="74"/>
      <c r="E260" s="74"/>
      <c r="F260" s="74"/>
      <c r="G260" s="74"/>
      <c r="H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row>
    <row r="261" spans="1:39" ht="15" x14ac:dyDescent="0.25">
      <c r="A261" s="73"/>
      <c r="B261" s="74"/>
      <c r="C261" s="74"/>
      <c r="D261" s="74"/>
      <c r="E261" s="74"/>
      <c r="F261" s="74"/>
      <c r="G261" s="74"/>
      <c r="H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row>
    <row r="262" spans="1:39" ht="15" x14ac:dyDescent="0.25">
      <c r="A262" s="73"/>
      <c r="B262" s="74"/>
      <c r="C262" s="74"/>
      <c r="D262" s="74"/>
      <c r="E262" s="74"/>
      <c r="F262" s="74"/>
      <c r="G262" s="74"/>
      <c r="H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row>
    <row r="263" spans="1:39" ht="15" x14ac:dyDescent="0.25">
      <c r="A263" s="73"/>
      <c r="B263" s="74"/>
      <c r="C263" s="74"/>
      <c r="D263" s="74"/>
      <c r="E263" s="74"/>
      <c r="F263" s="74"/>
      <c r="G263" s="74"/>
      <c r="H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row>
    <row r="264" spans="1:39" ht="15" x14ac:dyDescent="0.25">
      <c r="A264" s="73"/>
      <c r="B264" s="74"/>
      <c r="C264" s="74"/>
      <c r="D264" s="74"/>
      <c r="E264" s="74"/>
      <c r="F264" s="74"/>
      <c r="G264" s="74"/>
      <c r="H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row>
    <row r="265" spans="1:39" ht="15" x14ac:dyDescent="0.25">
      <c r="A265" s="73"/>
      <c r="B265" s="74"/>
      <c r="C265" s="74"/>
      <c r="D265" s="74"/>
      <c r="E265" s="74"/>
      <c r="F265" s="74"/>
      <c r="G265" s="74"/>
      <c r="H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row>
    <row r="266" spans="1:39" ht="15" x14ac:dyDescent="0.25">
      <c r="A266" s="73"/>
      <c r="B266" s="74"/>
      <c r="C266" s="74"/>
      <c r="D266" s="74"/>
      <c r="E266" s="74"/>
      <c r="F266" s="74"/>
      <c r="G266" s="74"/>
      <c r="H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row>
    <row r="267" spans="1:39" ht="15" x14ac:dyDescent="0.25">
      <c r="A267" s="73"/>
      <c r="B267" s="74"/>
      <c r="C267" s="74"/>
      <c r="D267" s="74"/>
      <c r="E267" s="74"/>
      <c r="F267" s="74"/>
      <c r="G267" s="74"/>
      <c r="H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row>
    <row r="268" spans="1:39" ht="15" x14ac:dyDescent="0.25">
      <c r="A268" s="73"/>
      <c r="B268" s="74"/>
      <c r="C268" s="74"/>
      <c r="D268" s="74"/>
      <c r="E268" s="74"/>
      <c r="F268" s="74"/>
      <c r="G268" s="74"/>
      <c r="H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row>
    <row r="269" spans="1:39" ht="15" x14ac:dyDescent="0.25">
      <c r="A269" s="73"/>
      <c r="B269" s="74"/>
      <c r="C269" s="74"/>
      <c r="D269" s="74"/>
      <c r="E269" s="74"/>
      <c r="F269" s="74"/>
      <c r="G269" s="74"/>
      <c r="H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row>
    <row r="270" spans="1:39" ht="15" x14ac:dyDescent="0.25">
      <c r="A270" s="73"/>
      <c r="B270" s="74"/>
      <c r="C270" s="74"/>
      <c r="D270" s="74"/>
      <c r="E270" s="74"/>
      <c r="F270" s="74"/>
      <c r="G270" s="74"/>
      <c r="H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row>
    <row r="271" spans="1:39" ht="15" x14ac:dyDescent="0.25">
      <c r="A271" s="73"/>
      <c r="B271" s="74"/>
      <c r="C271" s="74"/>
      <c r="D271" s="74"/>
      <c r="E271" s="74"/>
      <c r="F271" s="74"/>
      <c r="G271" s="74"/>
      <c r="H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row>
    <row r="272" spans="1:39" ht="15" x14ac:dyDescent="0.25">
      <c r="A272" s="73"/>
      <c r="B272" s="74"/>
      <c r="C272" s="74"/>
      <c r="D272" s="74"/>
      <c r="E272" s="74"/>
      <c r="F272" s="74"/>
      <c r="G272" s="74"/>
      <c r="H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row>
    <row r="273" spans="1:39" ht="15" x14ac:dyDescent="0.25">
      <c r="A273" s="73"/>
      <c r="B273" s="74"/>
      <c r="C273" s="74"/>
      <c r="D273" s="74"/>
      <c r="E273" s="74"/>
      <c r="F273" s="74"/>
      <c r="G273" s="74"/>
      <c r="H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row>
    <row r="274" spans="1:39" ht="15" x14ac:dyDescent="0.25">
      <c r="A274" s="73"/>
      <c r="B274" s="74"/>
      <c r="C274" s="74"/>
      <c r="D274" s="74"/>
      <c r="E274" s="74"/>
      <c r="F274" s="74"/>
      <c r="G274" s="74"/>
      <c r="H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row>
    <row r="275" spans="1:39" ht="15" x14ac:dyDescent="0.25">
      <c r="A275" s="73"/>
      <c r="B275" s="74"/>
      <c r="C275" s="74"/>
      <c r="D275" s="74"/>
      <c r="E275" s="74"/>
      <c r="F275" s="74"/>
      <c r="G275" s="74"/>
      <c r="H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row>
    <row r="276" spans="1:39" ht="15" x14ac:dyDescent="0.25">
      <c r="A276" s="73"/>
      <c r="B276" s="74"/>
      <c r="C276" s="74"/>
      <c r="D276" s="74"/>
      <c r="E276" s="74"/>
      <c r="F276" s="74"/>
      <c r="G276" s="74"/>
      <c r="H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row>
    <row r="277" spans="1:39" ht="15" x14ac:dyDescent="0.25">
      <c r="A277" s="73"/>
      <c r="B277" s="74"/>
      <c r="C277" s="74"/>
      <c r="D277" s="74"/>
      <c r="E277" s="74"/>
      <c r="F277" s="74"/>
      <c r="G277" s="74"/>
      <c r="H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row>
    <row r="278" spans="1:39" ht="15" x14ac:dyDescent="0.25">
      <c r="A278" s="73"/>
      <c r="B278" s="74"/>
      <c r="C278" s="74"/>
      <c r="D278" s="74"/>
      <c r="E278" s="74"/>
      <c r="F278" s="74"/>
      <c r="G278" s="74"/>
      <c r="H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row>
    <row r="279" spans="1:39" ht="15" x14ac:dyDescent="0.25">
      <c r="A279" s="73"/>
      <c r="B279" s="74"/>
      <c r="C279" s="74"/>
      <c r="D279" s="74"/>
      <c r="E279" s="74"/>
      <c r="F279" s="74"/>
      <c r="G279" s="74"/>
      <c r="H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row>
    <row r="280" spans="1:39" ht="15" x14ac:dyDescent="0.25">
      <c r="A280" s="73"/>
      <c r="B280" s="74"/>
      <c r="C280" s="74"/>
      <c r="D280" s="74"/>
      <c r="E280" s="74"/>
      <c r="F280" s="74"/>
      <c r="G280" s="74"/>
      <c r="H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row>
    <row r="281" spans="1:39" ht="15" x14ac:dyDescent="0.25">
      <c r="A281" s="73"/>
      <c r="B281" s="74"/>
      <c r="C281" s="74"/>
      <c r="D281" s="74"/>
      <c r="E281" s="74"/>
      <c r="F281" s="74"/>
      <c r="G281" s="74"/>
      <c r="H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row>
    <row r="282" spans="1:39" ht="15" x14ac:dyDescent="0.25">
      <c r="A282" s="73"/>
      <c r="B282" s="74"/>
      <c r="C282" s="74"/>
      <c r="D282" s="74"/>
      <c r="E282" s="74"/>
      <c r="F282" s="74"/>
      <c r="G282" s="74"/>
      <c r="H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row>
    <row r="283" spans="1:39" ht="15" x14ac:dyDescent="0.25">
      <c r="A283" s="73"/>
      <c r="B283" s="74"/>
      <c r="C283" s="74"/>
      <c r="D283" s="74"/>
      <c r="E283" s="74"/>
      <c r="F283" s="74"/>
      <c r="G283" s="74"/>
      <c r="H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row>
    <row r="284" spans="1:39" ht="15" x14ac:dyDescent="0.25">
      <c r="A284" s="73"/>
      <c r="B284" s="74"/>
      <c r="C284" s="74"/>
      <c r="D284" s="74"/>
      <c r="E284" s="74"/>
      <c r="F284" s="74"/>
      <c r="G284" s="74"/>
      <c r="H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row>
    <row r="285" spans="1:39" ht="15" x14ac:dyDescent="0.25">
      <c r="A285" s="73"/>
      <c r="B285" s="74"/>
      <c r="C285" s="74"/>
      <c r="D285" s="74"/>
      <c r="E285" s="74"/>
      <c r="F285" s="74"/>
      <c r="G285" s="74"/>
      <c r="H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row>
    <row r="286" spans="1:39" ht="15" x14ac:dyDescent="0.25">
      <c r="A286" s="73"/>
      <c r="B286" s="74"/>
      <c r="C286" s="74"/>
      <c r="D286" s="74"/>
      <c r="E286" s="74"/>
      <c r="F286" s="74"/>
      <c r="G286" s="74"/>
      <c r="H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row>
    <row r="287" spans="1:39" ht="15" x14ac:dyDescent="0.25">
      <c r="A287" s="73"/>
      <c r="B287" s="74"/>
      <c r="C287" s="74"/>
      <c r="D287" s="74"/>
      <c r="E287" s="74"/>
      <c r="F287" s="74"/>
      <c r="G287" s="74"/>
      <c r="H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row>
    <row r="288" spans="1:39" ht="15" x14ac:dyDescent="0.25">
      <c r="A288" s="73"/>
      <c r="B288" s="74"/>
      <c r="C288" s="74"/>
      <c r="D288" s="74"/>
      <c r="E288" s="74"/>
      <c r="F288" s="74"/>
      <c r="G288" s="74"/>
      <c r="H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row>
    <row r="289" spans="1:39" ht="15" x14ac:dyDescent="0.25">
      <c r="A289" s="73"/>
      <c r="B289" s="74"/>
      <c r="C289" s="74"/>
      <c r="D289" s="74"/>
      <c r="E289" s="74"/>
      <c r="F289" s="74"/>
      <c r="G289" s="74"/>
      <c r="H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row>
    <row r="290" spans="1:39" ht="15" x14ac:dyDescent="0.25">
      <c r="A290" s="73"/>
      <c r="B290" s="74"/>
      <c r="C290" s="74"/>
      <c r="D290" s="74"/>
      <c r="E290" s="74"/>
      <c r="F290" s="74"/>
      <c r="G290" s="74"/>
      <c r="H290" s="74"/>
      <c r="M290" s="74"/>
      <c r="N290" s="74"/>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row>
    <row r="291" spans="1:39" ht="15" x14ac:dyDescent="0.25">
      <c r="A291" s="73"/>
      <c r="B291" s="74"/>
      <c r="C291" s="74"/>
      <c r="D291" s="74"/>
      <c r="E291" s="74"/>
      <c r="F291" s="74"/>
      <c r="G291" s="74"/>
      <c r="H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row>
    <row r="292" spans="1:39" ht="15" x14ac:dyDescent="0.25">
      <c r="A292" s="73"/>
      <c r="B292" s="74"/>
      <c r="C292" s="74"/>
      <c r="D292" s="74"/>
      <c r="E292" s="74"/>
      <c r="F292" s="74"/>
      <c r="G292" s="74"/>
      <c r="H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row>
    <row r="293" spans="1:39" ht="15" x14ac:dyDescent="0.25">
      <c r="A293" s="73"/>
      <c r="B293" s="74"/>
      <c r="C293" s="74"/>
      <c r="D293" s="74"/>
      <c r="E293" s="74"/>
      <c r="F293" s="74"/>
      <c r="G293" s="74"/>
      <c r="H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row>
    <row r="294" spans="1:39" ht="15" x14ac:dyDescent="0.25">
      <c r="A294" s="73"/>
      <c r="B294" s="74"/>
      <c r="C294" s="74"/>
      <c r="D294" s="74"/>
      <c r="E294" s="74"/>
      <c r="F294" s="74"/>
      <c r="G294" s="74"/>
      <c r="H294" s="74"/>
      <c r="M294" s="74"/>
      <c r="N294" s="74"/>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row>
    <row r="295" spans="1:39" ht="15" x14ac:dyDescent="0.25">
      <c r="A295" s="73"/>
      <c r="B295" s="74"/>
      <c r="C295" s="74"/>
      <c r="D295" s="74"/>
      <c r="E295" s="74"/>
      <c r="F295" s="74"/>
      <c r="G295" s="74"/>
      <c r="H295" s="74"/>
      <c r="M295" s="74"/>
      <c r="N295" s="74"/>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row>
    <row r="296" spans="1:39" ht="15" x14ac:dyDescent="0.25">
      <c r="A296" s="73"/>
      <c r="B296" s="74"/>
      <c r="C296" s="74"/>
      <c r="D296" s="74"/>
      <c r="E296" s="74"/>
      <c r="F296" s="74"/>
      <c r="G296" s="74"/>
      <c r="H296" s="74"/>
      <c r="M296" s="74"/>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row>
    <row r="297" spans="1:39" ht="15" x14ac:dyDescent="0.25">
      <c r="A297" s="73"/>
      <c r="B297" s="74"/>
      <c r="C297" s="74"/>
      <c r="D297" s="74"/>
      <c r="E297" s="74"/>
      <c r="F297" s="74"/>
      <c r="G297" s="74"/>
      <c r="H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row>
    <row r="298" spans="1:39" ht="15" x14ac:dyDescent="0.25">
      <c r="A298" s="73"/>
      <c r="B298" s="74"/>
      <c r="C298" s="74"/>
      <c r="D298" s="74"/>
      <c r="E298" s="74"/>
      <c r="F298" s="74"/>
      <c r="G298" s="74"/>
      <c r="H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row>
    <row r="299" spans="1:39" ht="15" x14ac:dyDescent="0.25">
      <c r="A299" s="73"/>
      <c r="B299" s="74"/>
      <c r="C299" s="74"/>
      <c r="D299" s="74"/>
      <c r="E299" s="74"/>
      <c r="F299" s="74"/>
      <c r="G299" s="74"/>
      <c r="H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row>
    <row r="300" spans="1:39" ht="15" x14ac:dyDescent="0.25">
      <c r="A300" s="73"/>
      <c r="B300" s="74"/>
      <c r="C300" s="74"/>
      <c r="D300" s="74"/>
      <c r="E300" s="74"/>
      <c r="F300" s="74"/>
      <c r="G300" s="74"/>
      <c r="H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row>
    <row r="301" spans="1:39" ht="15" x14ac:dyDescent="0.25">
      <c r="A301" s="73"/>
      <c r="B301" s="74"/>
      <c r="C301" s="74"/>
      <c r="D301" s="74"/>
      <c r="E301" s="74"/>
      <c r="F301" s="74"/>
      <c r="G301" s="74"/>
      <c r="H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row>
    <row r="302" spans="1:39" ht="15" x14ac:dyDescent="0.25">
      <c r="A302" s="73"/>
      <c r="B302" s="74"/>
      <c r="C302" s="74"/>
      <c r="D302" s="74"/>
      <c r="E302" s="74"/>
      <c r="F302" s="74"/>
      <c r="G302" s="74"/>
      <c r="H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row>
    <row r="303" spans="1:39" ht="15" x14ac:dyDescent="0.25">
      <c r="A303" s="73"/>
      <c r="B303" s="74"/>
      <c r="C303" s="74"/>
      <c r="D303" s="74"/>
      <c r="E303" s="74"/>
      <c r="F303" s="74"/>
      <c r="G303" s="74"/>
      <c r="H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row>
    <row r="304" spans="1:39" ht="15" x14ac:dyDescent="0.25">
      <c r="A304" s="73"/>
      <c r="B304" s="74"/>
      <c r="C304" s="74"/>
      <c r="D304" s="74"/>
      <c r="E304" s="74"/>
      <c r="F304" s="74"/>
      <c r="G304" s="74"/>
      <c r="H304" s="74"/>
      <c r="M304" s="74"/>
      <c r="N304" s="74"/>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row>
    <row r="305" spans="1:39" ht="15" x14ac:dyDescent="0.25">
      <c r="A305" s="73"/>
      <c r="B305" s="74"/>
      <c r="C305" s="74"/>
      <c r="D305" s="74"/>
      <c r="E305" s="74"/>
      <c r="F305" s="74"/>
      <c r="G305" s="74"/>
      <c r="H305" s="74"/>
      <c r="M305" s="74"/>
      <c r="N305" s="74"/>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row>
    <row r="306" spans="1:39" ht="15" x14ac:dyDescent="0.25">
      <c r="A306" s="73"/>
      <c r="B306" s="74"/>
      <c r="C306" s="74"/>
      <c r="D306" s="74"/>
      <c r="E306" s="74"/>
      <c r="F306" s="74"/>
      <c r="G306" s="74"/>
      <c r="H306" s="74"/>
      <c r="M306" s="74"/>
      <c r="N306" s="74"/>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row>
    <row r="307" spans="1:39" ht="15" x14ac:dyDescent="0.25">
      <c r="A307" s="73"/>
      <c r="B307" s="74"/>
      <c r="C307" s="74"/>
      <c r="D307" s="74"/>
      <c r="E307" s="74"/>
      <c r="F307" s="74"/>
      <c r="G307" s="74"/>
      <c r="H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row>
    <row r="308" spans="1:39" ht="15" x14ac:dyDescent="0.25">
      <c r="A308" s="73"/>
      <c r="B308" s="74"/>
      <c r="C308" s="74"/>
      <c r="D308" s="74"/>
      <c r="E308" s="74"/>
      <c r="F308" s="74"/>
      <c r="G308" s="74"/>
      <c r="H308" s="74"/>
      <c r="M308" s="74"/>
      <c r="N308" s="74"/>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row>
    <row r="309" spans="1:39" ht="15" x14ac:dyDescent="0.25">
      <c r="A309" s="73"/>
      <c r="B309" s="74"/>
      <c r="C309" s="74"/>
      <c r="D309" s="74"/>
      <c r="E309" s="74"/>
      <c r="F309" s="74"/>
      <c r="G309" s="74"/>
      <c r="H309" s="74"/>
      <c r="M309" s="74"/>
      <c r="N309" s="74"/>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row>
    <row r="310" spans="1:39" ht="15" x14ac:dyDescent="0.25">
      <c r="A310" s="73"/>
      <c r="B310" s="74"/>
      <c r="C310" s="74"/>
      <c r="D310" s="74"/>
      <c r="E310" s="74"/>
      <c r="F310" s="74"/>
      <c r="G310" s="74"/>
      <c r="H310" s="74"/>
      <c r="M310" s="74"/>
      <c r="N310" s="74"/>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row>
    <row r="311" spans="1:39" ht="15" x14ac:dyDescent="0.25">
      <c r="A311" s="73"/>
      <c r="B311" s="74"/>
      <c r="C311" s="74"/>
      <c r="D311" s="74"/>
      <c r="E311" s="74"/>
      <c r="F311" s="74"/>
      <c r="G311" s="74"/>
      <c r="H311" s="74"/>
      <c r="M311" s="74"/>
      <c r="N311" s="74"/>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row>
    <row r="312" spans="1:39" ht="15" x14ac:dyDescent="0.25">
      <c r="A312" s="73"/>
      <c r="B312" s="74"/>
      <c r="C312" s="74"/>
      <c r="D312" s="74"/>
      <c r="E312" s="74"/>
      <c r="F312" s="74"/>
      <c r="G312" s="74"/>
      <c r="H312" s="74"/>
      <c r="M312" s="74"/>
      <c r="N312" s="74"/>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row>
    <row r="313" spans="1:39" ht="15" x14ac:dyDescent="0.25">
      <c r="A313" s="73"/>
      <c r="B313" s="74"/>
      <c r="C313" s="74"/>
      <c r="D313" s="74"/>
      <c r="E313" s="74"/>
      <c r="F313" s="74"/>
      <c r="G313" s="74"/>
      <c r="H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row>
    <row r="314" spans="1:39" ht="15" x14ac:dyDescent="0.25">
      <c r="A314" s="73"/>
      <c r="B314" s="74"/>
      <c r="C314" s="74"/>
      <c r="D314" s="74"/>
      <c r="E314" s="74"/>
      <c r="F314" s="74"/>
      <c r="G314" s="74"/>
      <c r="H314" s="74"/>
      <c r="M314" s="74"/>
      <c r="N314" s="74"/>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row>
    <row r="315" spans="1:39" ht="15" x14ac:dyDescent="0.25">
      <c r="A315" s="73"/>
      <c r="B315" s="74"/>
      <c r="C315" s="74"/>
      <c r="D315" s="74"/>
      <c r="E315" s="74"/>
      <c r="F315" s="74"/>
      <c r="G315" s="74"/>
      <c r="H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row>
    <row r="316" spans="1:39" ht="15" x14ac:dyDescent="0.25">
      <c r="A316" s="73"/>
      <c r="B316" s="74"/>
      <c r="C316" s="74"/>
      <c r="D316" s="74"/>
      <c r="E316" s="74"/>
      <c r="F316" s="74"/>
      <c r="G316" s="74"/>
      <c r="H316" s="74"/>
      <c r="M316" s="74"/>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row>
    <row r="317" spans="1:39" ht="15" x14ac:dyDescent="0.25">
      <c r="A317" s="73"/>
      <c r="B317" s="74"/>
      <c r="C317" s="74"/>
      <c r="D317" s="74"/>
      <c r="E317" s="74"/>
      <c r="F317" s="74"/>
      <c r="G317" s="74"/>
      <c r="H317" s="74"/>
      <c r="M317" s="74"/>
      <c r="N317" s="74"/>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row>
    <row r="318" spans="1:39" ht="15" x14ac:dyDescent="0.25">
      <c r="A318" s="73"/>
      <c r="B318" s="74"/>
      <c r="C318" s="74"/>
      <c r="D318" s="74"/>
      <c r="E318" s="74"/>
      <c r="F318" s="74"/>
      <c r="G318" s="74"/>
      <c r="H318" s="74"/>
      <c r="M318" s="74"/>
      <c r="N318" s="74"/>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row>
    <row r="319" spans="1:39" ht="15" x14ac:dyDescent="0.25">
      <c r="A319" s="73"/>
      <c r="B319" s="74"/>
      <c r="C319" s="74"/>
      <c r="D319" s="74"/>
      <c r="E319" s="74"/>
      <c r="F319" s="74"/>
      <c r="G319" s="74"/>
      <c r="H319" s="74"/>
      <c r="M319" s="74"/>
      <c r="N319" s="74"/>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row>
    <row r="320" spans="1:39" ht="15" x14ac:dyDescent="0.25">
      <c r="A320" s="73"/>
      <c r="B320" s="74"/>
      <c r="C320" s="74"/>
      <c r="D320" s="74"/>
      <c r="E320" s="74"/>
      <c r="F320" s="74"/>
      <c r="G320" s="74"/>
      <c r="H320" s="74"/>
      <c r="M320" s="74"/>
      <c r="N320" s="74"/>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row>
    <row r="321" spans="1:39" ht="15" x14ac:dyDescent="0.25">
      <c r="A321" s="73"/>
      <c r="B321" s="74"/>
      <c r="C321" s="74"/>
      <c r="D321" s="74"/>
      <c r="E321" s="74"/>
      <c r="F321" s="74"/>
      <c r="G321" s="74"/>
      <c r="H321" s="74"/>
      <c r="M321" s="74"/>
      <c r="N321" s="74"/>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row>
    <row r="322" spans="1:39" ht="15" x14ac:dyDescent="0.25">
      <c r="A322" s="73"/>
      <c r="B322" s="74"/>
      <c r="C322" s="74"/>
      <c r="D322" s="74"/>
      <c r="E322" s="74"/>
      <c r="F322" s="74"/>
      <c r="G322" s="74"/>
      <c r="H322" s="74"/>
      <c r="M322" s="74"/>
      <c r="N322" s="74"/>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row>
    <row r="323" spans="1:39" ht="15" x14ac:dyDescent="0.25">
      <c r="A323" s="73"/>
      <c r="B323" s="74"/>
      <c r="C323" s="74"/>
      <c r="D323" s="74"/>
      <c r="E323" s="74"/>
      <c r="F323" s="74"/>
      <c r="G323" s="74"/>
      <c r="H323" s="74"/>
      <c r="M323" s="74"/>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row>
    <row r="324" spans="1:39" ht="15" x14ac:dyDescent="0.25">
      <c r="A324" s="73"/>
      <c r="B324" s="74"/>
      <c r="C324" s="74"/>
      <c r="D324" s="74"/>
      <c r="E324" s="74"/>
      <c r="F324" s="74"/>
      <c r="G324" s="74"/>
      <c r="H324" s="74"/>
      <c r="M324" s="74"/>
      <c r="N324" s="74"/>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row>
    <row r="325" spans="1:39" ht="15" x14ac:dyDescent="0.25">
      <c r="A325" s="73"/>
      <c r="B325" s="74"/>
      <c r="C325" s="74"/>
      <c r="D325" s="74"/>
      <c r="E325" s="74"/>
      <c r="F325" s="74"/>
      <c r="G325" s="74"/>
      <c r="H325" s="74"/>
      <c r="M325" s="74"/>
      <c r="N325" s="74"/>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row>
    <row r="326" spans="1:39" ht="15" x14ac:dyDescent="0.25">
      <c r="A326" s="73"/>
      <c r="B326" s="74"/>
      <c r="C326" s="74"/>
      <c r="D326" s="74"/>
      <c r="E326" s="74"/>
      <c r="F326" s="74"/>
      <c r="G326" s="74"/>
      <c r="H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row>
    <row r="327" spans="1:39" ht="15" x14ac:dyDescent="0.25">
      <c r="A327" s="73"/>
      <c r="B327" s="74"/>
      <c r="C327" s="74"/>
      <c r="D327" s="74"/>
      <c r="E327" s="74"/>
      <c r="F327" s="74"/>
      <c r="G327" s="74"/>
      <c r="H327" s="74"/>
      <c r="M327" s="74"/>
      <c r="N327" s="74"/>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row>
    <row r="328" spans="1:39" ht="15" x14ac:dyDescent="0.25">
      <c r="A328" s="73"/>
      <c r="B328" s="74"/>
      <c r="C328" s="74"/>
      <c r="D328" s="74"/>
      <c r="E328" s="74"/>
      <c r="F328" s="74"/>
      <c r="G328" s="74"/>
      <c r="H328" s="74"/>
      <c r="M328" s="74"/>
      <c r="N328" s="74"/>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row>
    <row r="329" spans="1:39" ht="15" x14ac:dyDescent="0.25">
      <c r="A329" s="73"/>
      <c r="B329" s="74"/>
      <c r="C329" s="74"/>
      <c r="D329" s="74"/>
      <c r="E329" s="74"/>
      <c r="F329" s="74"/>
      <c r="G329" s="74"/>
      <c r="H329" s="74"/>
      <c r="M329" s="74"/>
      <c r="N329" s="74"/>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row>
    <row r="330" spans="1:39" ht="15" x14ac:dyDescent="0.25">
      <c r="A330" s="73"/>
      <c r="B330" s="74"/>
      <c r="C330" s="74"/>
      <c r="D330" s="74"/>
      <c r="E330" s="74"/>
      <c r="F330" s="74"/>
      <c r="G330" s="74"/>
      <c r="H330" s="74"/>
      <c r="M330" s="74"/>
      <c r="N330" s="74"/>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row>
    <row r="331" spans="1:39" ht="15" x14ac:dyDescent="0.25">
      <c r="A331" s="73"/>
      <c r="B331" s="74"/>
      <c r="C331" s="74"/>
      <c r="D331" s="74"/>
      <c r="E331" s="74"/>
      <c r="F331" s="74"/>
      <c r="G331" s="74"/>
      <c r="H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row>
    <row r="332" spans="1:39" ht="15" x14ac:dyDescent="0.25">
      <c r="A332" s="73"/>
      <c r="B332" s="74"/>
      <c r="C332" s="74"/>
      <c r="D332" s="74"/>
      <c r="E332" s="74"/>
      <c r="F332" s="74"/>
      <c r="G332" s="74"/>
      <c r="H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row>
    <row r="333" spans="1:39" ht="15" x14ac:dyDescent="0.25">
      <c r="A333" s="73"/>
      <c r="B333" s="74"/>
      <c r="C333" s="74"/>
      <c r="D333" s="74"/>
      <c r="E333" s="74"/>
      <c r="F333" s="74"/>
      <c r="G333" s="74"/>
      <c r="H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row>
    <row r="334" spans="1:39" ht="15" x14ac:dyDescent="0.25">
      <c r="A334" s="73"/>
      <c r="B334" s="74"/>
      <c r="C334" s="74"/>
      <c r="D334" s="74"/>
      <c r="E334" s="74"/>
      <c r="F334" s="74"/>
      <c r="G334" s="74"/>
      <c r="H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row>
    <row r="335" spans="1:39" ht="15" x14ac:dyDescent="0.25">
      <c r="A335" s="73"/>
      <c r="B335" s="74"/>
      <c r="C335" s="74"/>
      <c r="D335" s="74"/>
      <c r="E335" s="74"/>
      <c r="F335" s="74"/>
      <c r="G335" s="74"/>
      <c r="H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row>
    <row r="336" spans="1:39" ht="15" x14ac:dyDescent="0.25">
      <c r="A336" s="73"/>
      <c r="B336" s="74"/>
      <c r="C336" s="74"/>
      <c r="D336" s="74"/>
      <c r="E336" s="74"/>
      <c r="F336" s="74"/>
      <c r="G336" s="74"/>
      <c r="H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row>
    <row r="337" spans="1:39" ht="15" x14ac:dyDescent="0.25">
      <c r="A337" s="73"/>
      <c r="B337" s="74"/>
      <c r="C337" s="74"/>
      <c r="D337" s="74"/>
      <c r="E337" s="74"/>
      <c r="F337" s="74"/>
      <c r="G337" s="74"/>
      <c r="H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row>
    <row r="338" spans="1:39" ht="15" x14ac:dyDescent="0.25">
      <c r="A338" s="73"/>
      <c r="B338" s="74"/>
      <c r="C338" s="74"/>
      <c r="D338" s="74"/>
      <c r="E338" s="74"/>
      <c r="F338" s="74"/>
      <c r="G338" s="74"/>
      <c r="H338" s="74"/>
      <c r="M338" s="74"/>
      <c r="N338" s="74"/>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row>
    <row r="339" spans="1:39" ht="15" x14ac:dyDescent="0.25">
      <c r="A339" s="73"/>
      <c r="B339" s="74"/>
      <c r="C339" s="74"/>
      <c r="D339" s="74"/>
      <c r="E339" s="74"/>
      <c r="F339" s="74"/>
      <c r="G339" s="74"/>
      <c r="H339" s="74"/>
      <c r="M339" s="74"/>
      <c r="N339" s="74"/>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row>
    <row r="340" spans="1:39" ht="15" x14ac:dyDescent="0.25">
      <c r="A340" s="73"/>
      <c r="B340" s="74"/>
      <c r="C340" s="74"/>
      <c r="D340" s="74"/>
      <c r="E340" s="74"/>
      <c r="F340" s="74"/>
      <c r="G340" s="74"/>
      <c r="H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row>
    <row r="341" spans="1:39" ht="15" x14ac:dyDescent="0.25">
      <c r="A341" s="73"/>
      <c r="B341" s="74"/>
      <c r="C341" s="74"/>
      <c r="D341" s="74"/>
      <c r="E341" s="74"/>
      <c r="F341" s="74"/>
      <c r="G341" s="74"/>
      <c r="H341" s="74"/>
      <c r="M341" s="74"/>
      <c r="N341" s="74"/>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row>
    <row r="342" spans="1:39" ht="15" x14ac:dyDescent="0.25">
      <c r="A342" s="73"/>
      <c r="B342" s="74"/>
      <c r="C342" s="74"/>
      <c r="D342" s="74"/>
      <c r="E342" s="74"/>
      <c r="F342" s="74"/>
      <c r="G342" s="74"/>
      <c r="H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row>
    <row r="343" spans="1:39" ht="15" x14ac:dyDescent="0.25">
      <c r="A343" s="73"/>
      <c r="B343" s="74"/>
      <c r="C343" s="74"/>
      <c r="D343" s="74"/>
      <c r="E343" s="74"/>
      <c r="F343" s="74"/>
      <c r="G343" s="74"/>
      <c r="H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row>
    <row r="344" spans="1:39" ht="15" x14ac:dyDescent="0.25">
      <c r="A344" s="73"/>
      <c r="B344" s="74"/>
      <c r="C344" s="74"/>
      <c r="D344" s="74"/>
      <c r="E344" s="74"/>
      <c r="F344" s="74"/>
      <c r="G344" s="74"/>
      <c r="H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row>
    <row r="345" spans="1:39" ht="15" x14ac:dyDescent="0.25">
      <c r="A345" s="73"/>
      <c r="B345" s="74"/>
      <c r="C345" s="74"/>
      <c r="D345" s="74"/>
      <c r="E345" s="74"/>
      <c r="F345" s="74"/>
      <c r="G345" s="74"/>
      <c r="H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row>
    <row r="346" spans="1:39" ht="15" x14ac:dyDescent="0.25">
      <c r="A346" s="73"/>
      <c r="B346" s="74"/>
      <c r="C346" s="74"/>
      <c r="D346" s="74"/>
      <c r="E346" s="74"/>
      <c r="F346" s="74"/>
      <c r="G346" s="74"/>
      <c r="H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row>
    <row r="347" spans="1:39" ht="15" x14ac:dyDescent="0.25">
      <c r="A347" s="73"/>
      <c r="B347" s="74"/>
      <c r="C347" s="74"/>
      <c r="D347" s="74"/>
      <c r="E347" s="74"/>
      <c r="F347" s="74"/>
      <c r="G347" s="74"/>
      <c r="H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row>
    <row r="348" spans="1:39" ht="15" x14ac:dyDescent="0.25">
      <c r="A348" s="73"/>
      <c r="B348" s="74"/>
      <c r="C348" s="74"/>
      <c r="D348" s="74"/>
      <c r="E348" s="74"/>
      <c r="F348" s="74"/>
      <c r="G348" s="74"/>
      <c r="H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row>
    <row r="349" spans="1:39" ht="15" x14ac:dyDescent="0.25">
      <c r="A349" s="73"/>
      <c r="B349" s="74"/>
      <c r="C349" s="74"/>
      <c r="D349" s="74"/>
      <c r="E349" s="74"/>
      <c r="F349" s="74"/>
      <c r="G349" s="74"/>
      <c r="H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row>
    <row r="350" spans="1:39" ht="15" x14ac:dyDescent="0.25">
      <c r="A350" s="73"/>
      <c r="B350" s="74"/>
      <c r="C350" s="74"/>
      <c r="D350" s="74"/>
      <c r="E350" s="74"/>
      <c r="F350" s="74"/>
      <c r="G350" s="74"/>
      <c r="H350" s="74"/>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row>
    <row r="351" spans="1:39" ht="15" x14ac:dyDescent="0.25">
      <c r="A351" s="73"/>
      <c r="B351" s="74"/>
      <c r="C351" s="74"/>
      <c r="D351" s="74"/>
      <c r="E351" s="74"/>
      <c r="F351" s="74"/>
      <c r="G351" s="74"/>
      <c r="H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row>
    <row r="352" spans="1:39" ht="15" x14ac:dyDescent="0.25">
      <c r="A352" s="73"/>
      <c r="B352" s="74"/>
      <c r="C352" s="74"/>
      <c r="D352" s="74"/>
      <c r="E352" s="74"/>
      <c r="F352" s="74"/>
      <c r="G352" s="74"/>
      <c r="H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row>
    <row r="353" spans="1:39" ht="15" x14ac:dyDescent="0.25">
      <c r="A353" s="73"/>
      <c r="B353" s="74"/>
      <c r="C353" s="74"/>
      <c r="D353" s="74"/>
      <c r="E353" s="74"/>
      <c r="F353" s="74"/>
      <c r="G353" s="74"/>
      <c r="H353" s="74"/>
      <c r="M353" s="7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row>
    <row r="354" spans="1:39" ht="15" x14ac:dyDescent="0.25">
      <c r="A354" s="73"/>
      <c r="B354" s="74"/>
      <c r="C354" s="74"/>
      <c r="D354" s="74"/>
      <c r="E354" s="74"/>
      <c r="F354" s="74"/>
      <c r="G354" s="74"/>
      <c r="H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row>
    <row r="355" spans="1:39" ht="15" x14ac:dyDescent="0.25">
      <c r="A355" s="73"/>
      <c r="B355" s="74"/>
      <c r="C355" s="74"/>
      <c r="D355" s="74"/>
      <c r="E355" s="74"/>
      <c r="F355" s="74"/>
      <c r="G355" s="74"/>
      <c r="H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row>
    <row r="356" spans="1:39" ht="15" x14ac:dyDescent="0.25">
      <c r="A356" s="73"/>
      <c r="B356" s="74"/>
      <c r="C356" s="74"/>
      <c r="D356" s="74"/>
      <c r="E356" s="74"/>
      <c r="F356" s="74"/>
      <c r="G356" s="74"/>
      <c r="H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row>
    <row r="357" spans="1:39" ht="15" x14ac:dyDescent="0.25">
      <c r="A357" s="73"/>
      <c r="B357" s="74"/>
      <c r="C357" s="74"/>
      <c r="D357" s="74"/>
      <c r="E357" s="74"/>
      <c r="F357" s="74"/>
      <c r="G357" s="74"/>
      <c r="H357" s="74"/>
      <c r="M357" s="74"/>
      <c r="N357" s="74"/>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row>
    <row r="358" spans="1:39" ht="15" x14ac:dyDescent="0.25">
      <c r="A358" s="73"/>
      <c r="B358" s="74"/>
      <c r="C358" s="74"/>
      <c r="D358" s="74"/>
      <c r="E358" s="74"/>
      <c r="F358" s="74"/>
      <c r="G358" s="74"/>
      <c r="H358" s="74"/>
      <c r="M358" s="74"/>
      <c r="N358" s="74"/>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row>
    <row r="359" spans="1:39" ht="15" x14ac:dyDescent="0.25">
      <c r="A359" s="73"/>
      <c r="B359" s="74"/>
      <c r="C359" s="74"/>
      <c r="D359" s="74"/>
      <c r="E359" s="74"/>
      <c r="F359" s="74"/>
      <c r="G359" s="74"/>
      <c r="H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row>
    <row r="360" spans="1:39" ht="15" x14ac:dyDescent="0.25">
      <c r="A360" s="73"/>
      <c r="B360" s="74"/>
      <c r="C360" s="74"/>
      <c r="D360" s="74"/>
      <c r="E360" s="74"/>
      <c r="F360" s="74"/>
      <c r="G360" s="74"/>
      <c r="H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row>
    <row r="361" spans="1:39" ht="15" x14ac:dyDescent="0.25">
      <c r="A361" s="73"/>
      <c r="B361" s="74"/>
      <c r="C361" s="74"/>
      <c r="D361" s="74"/>
      <c r="E361" s="74"/>
      <c r="F361" s="74"/>
      <c r="G361" s="74"/>
      <c r="H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row>
    <row r="362" spans="1:39" ht="15" x14ac:dyDescent="0.25">
      <c r="A362" s="73"/>
      <c r="B362" s="74"/>
      <c r="C362" s="74"/>
      <c r="D362" s="74"/>
      <c r="E362" s="74"/>
      <c r="F362" s="74"/>
      <c r="G362" s="74"/>
      <c r="H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row>
    <row r="363" spans="1:39" ht="15" x14ac:dyDescent="0.25">
      <c r="A363" s="73"/>
      <c r="B363" s="74"/>
      <c r="C363" s="74"/>
      <c r="D363" s="74"/>
      <c r="E363" s="74"/>
      <c r="F363" s="74"/>
      <c r="G363" s="74"/>
      <c r="H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row>
    <row r="364" spans="1:39" ht="15" x14ac:dyDescent="0.25">
      <c r="A364" s="73"/>
      <c r="B364" s="74"/>
      <c r="C364" s="74"/>
      <c r="D364" s="74"/>
      <c r="E364" s="74"/>
      <c r="F364" s="74"/>
      <c r="G364" s="74"/>
      <c r="H364" s="74"/>
      <c r="M364" s="74"/>
      <c r="N364" s="74"/>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row>
    <row r="365" spans="1:39" ht="15" x14ac:dyDescent="0.25">
      <c r="A365" s="73"/>
      <c r="B365" s="74"/>
      <c r="C365" s="74"/>
      <c r="D365" s="74"/>
      <c r="E365" s="74"/>
      <c r="F365" s="74"/>
      <c r="G365" s="74"/>
      <c r="H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row>
    <row r="366" spans="1:39" ht="15" x14ac:dyDescent="0.25">
      <c r="A366" s="73"/>
      <c r="B366" s="74"/>
      <c r="C366" s="74"/>
      <c r="D366" s="74"/>
      <c r="E366" s="74"/>
      <c r="F366" s="74"/>
      <c r="G366" s="74"/>
      <c r="H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row>
    <row r="367" spans="1:39" ht="15" x14ac:dyDescent="0.25">
      <c r="A367" s="73"/>
      <c r="B367" s="74"/>
      <c r="C367" s="74"/>
      <c r="D367" s="74"/>
      <c r="E367" s="74"/>
      <c r="F367" s="74"/>
      <c r="G367" s="74"/>
      <c r="H367" s="74"/>
      <c r="M367" s="74"/>
      <c r="N367" s="74"/>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row>
    <row r="368" spans="1:39" ht="15" x14ac:dyDescent="0.25">
      <c r="A368" s="73"/>
      <c r="B368" s="74"/>
      <c r="C368" s="74"/>
      <c r="D368" s="74"/>
      <c r="E368" s="74"/>
      <c r="F368" s="74"/>
      <c r="G368" s="74"/>
      <c r="H368" s="74"/>
      <c r="M368" s="74"/>
      <c r="N368" s="74"/>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row>
    <row r="369" spans="1:39" ht="15" x14ac:dyDescent="0.25">
      <c r="A369" s="73"/>
      <c r="B369" s="74"/>
      <c r="C369" s="74"/>
      <c r="D369" s="74"/>
      <c r="E369" s="74"/>
      <c r="F369" s="74"/>
      <c r="G369" s="74"/>
      <c r="H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row>
    <row r="370" spans="1:39" ht="15" x14ac:dyDescent="0.25">
      <c r="A370" s="73"/>
      <c r="B370" s="74"/>
      <c r="C370" s="74"/>
      <c r="D370" s="74"/>
      <c r="E370" s="74"/>
      <c r="F370" s="74"/>
      <c r="G370" s="74"/>
      <c r="H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row>
    <row r="371" spans="1:39" ht="15" x14ac:dyDescent="0.25">
      <c r="A371" s="73"/>
      <c r="B371" s="74"/>
      <c r="C371" s="74"/>
      <c r="D371" s="74"/>
      <c r="E371" s="74"/>
      <c r="F371" s="74"/>
      <c r="G371" s="74"/>
      <c r="H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row>
    <row r="372" spans="1:39" ht="15" x14ac:dyDescent="0.25">
      <c r="A372" s="73"/>
      <c r="B372" s="74"/>
      <c r="C372" s="74"/>
      <c r="D372" s="74"/>
      <c r="E372" s="74"/>
      <c r="F372" s="74"/>
      <c r="G372" s="74"/>
      <c r="H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row>
    <row r="373" spans="1:39" ht="15" x14ac:dyDescent="0.25">
      <c r="A373" s="73"/>
      <c r="B373" s="74"/>
      <c r="C373" s="74"/>
      <c r="D373" s="74"/>
      <c r="E373" s="74"/>
      <c r="F373" s="74"/>
      <c r="G373" s="74"/>
      <c r="H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row>
    <row r="374" spans="1:39" ht="15" x14ac:dyDescent="0.25">
      <c r="A374" s="73"/>
      <c r="B374" s="74"/>
      <c r="C374" s="74"/>
      <c r="D374" s="74"/>
      <c r="E374" s="74"/>
      <c r="F374" s="74"/>
      <c r="G374" s="74"/>
      <c r="H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row>
    <row r="375" spans="1:39" ht="15" x14ac:dyDescent="0.25">
      <c r="A375" s="73"/>
      <c r="B375" s="74"/>
      <c r="C375" s="74"/>
      <c r="D375" s="74"/>
      <c r="E375" s="74"/>
      <c r="F375" s="74"/>
      <c r="G375" s="74"/>
      <c r="H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row>
    <row r="376" spans="1:39" ht="15" x14ac:dyDescent="0.25">
      <c r="A376" s="73"/>
      <c r="B376" s="74"/>
      <c r="C376" s="74"/>
      <c r="D376" s="74"/>
      <c r="E376" s="74"/>
      <c r="F376" s="74"/>
      <c r="G376" s="74"/>
      <c r="H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row>
    <row r="377" spans="1:39" ht="15" x14ac:dyDescent="0.25">
      <c r="A377" s="73"/>
      <c r="B377" s="74"/>
      <c r="C377" s="74"/>
      <c r="D377" s="74"/>
      <c r="E377" s="74"/>
      <c r="F377" s="74"/>
      <c r="G377" s="74"/>
      <c r="H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row>
    <row r="378" spans="1:39" ht="15" x14ac:dyDescent="0.25">
      <c r="A378" s="73"/>
      <c r="B378" s="74"/>
      <c r="C378" s="74"/>
      <c r="D378" s="74"/>
      <c r="E378" s="74"/>
      <c r="F378" s="74"/>
      <c r="G378" s="74"/>
      <c r="H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row>
    <row r="379" spans="1:39" ht="15" x14ac:dyDescent="0.25">
      <c r="A379" s="73"/>
      <c r="B379" s="74"/>
      <c r="C379" s="74"/>
      <c r="D379" s="74"/>
      <c r="E379" s="74"/>
      <c r="F379" s="74"/>
      <c r="G379" s="74"/>
      <c r="H379" s="74"/>
      <c r="M379" s="74"/>
      <c r="N379" s="74"/>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row>
    <row r="380" spans="1:39" ht="15" x14ac:dyDescent="0.25">
      <c r="A380" s="73"/>
      <c r="B380" s="74"/>
      <c r="C380" s="74"/>
      <c r="D380" s="74"/>
      <c r="E380" s="74"/>
      <c r="F380" s="74"/>
      <c r="G380" s="74"/>
      <c r="H380" s="74"/>
      <c r="M380" s="74"/>
      <c r="N380" s="74"/>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row>
    <row r="381" spans="1:39" ht="15" x14ac:dyDescent="0.25">
      <c r="A381" s="73"/>
      <c r="B381" s="74"/>
      <c r="C381" s="74"/>
      <c r="D381" s="74"/>
      <c r="E381" s="74"/>
      <c r="F381" s="74"/>
      <c r="G381" s="74"/>
      <c r="H381" s="74"/>
      <c r="M381" s="74"/>
      <c r="N381" s="74"/>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row>
    <row r="382" spans="1:39" ht="15" x14ac:dyDescent="0.25">
      <c r="A382" s="73"/>
      <c r="B382" s="74"/>
      <c r="C382" s="74"/>
      <c r="D382" s="74"/>
      <c r="E382" s="74"/>
      <c r="F382" s="74"/>
      <c r="G382" s="74"/>
      <c r="H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row>
    <row r="383" spans="1:39" ht="15" x14ac:dyDescent="0.25">
      <c r="A383" s="73"/>
      <c r="B383" s="74"/>
      <c r="C383" s="74"/>
      <c r="D383" s="74"/>
      <c r="E383" s="74"/>
      <c r="F383" s="74"/>
      <c r="G383" s="74"/>
      <c r="H383" s="74"/>
      <c r="M383" s="74"/>
      <c r="N383" s="74"/>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row>
    <row r="384" spans="1:39" ht="15" x14ac:dyDescent="0.25">
      <c r="A384" s="73"/>
      <c r="B384" s="74"/>
      <c r="C384" s="74"/>
      <c r="D384" s="74"/>
      <c r="E384" s="74"/>
      <c r="F384" s="74"/>
      <c r="G384" s="74"/>
      <c r="H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row>
    <row r="385" spans="1:39" ht="15" x14ac:dyDescent="0.25">
      <c r="A385" s="73"/>
      <c r="B385" s="74"/>
      <c r="C385" s="74"/>
      <c r="D385" s="74"/>
      <c r="E385" s="74"/>
      <c r="F385" s="74"/>
      <c r="G385" s="74"/>
      <c r="H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row>
    <row r="386" spans="1:39" ht="15" x14ac:dyDescent="0.25">
      <c r="A386" s="73"/>
      <c r="B386" s="74"/>
      <c r="C386" s="74"/>
      <c r="D386" s="74"/>
      <c r="E386" s="74"/>
      <c r="F386" s="74"/>
      <c r="G386" s="74"/>
      <c r="H386" s="74"/>
      <c r="M386" s="74"/>
      <c r="N386" s="74"/>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row>
    <row r="387" spans="1:39" ht="15" x14ac:dyDescent="0.25">
      <c r="A387" s="73"/>
      <c r="B387" s="74"/>
      <c r="C387" s="74"/>
      <c r="D387" s="74"/>
      <c r="E387" s="74"/>
      <c r="F387" s="74"/>
      <c r="G387" s="74"/>
      <c r="H387" s="74"/>
      <c r="M387" s="74"/>
      <c r="N387" s="74"/>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row>
    <row r="388" spans="1:39" ht="15" x14ac:dyDescent="0.25">
      <c r="A388" s="73"/>
      <c r="B388" s="74"/>
      <c r="C388" s="74"/>
      <c r="D388" s="74"/>
      <c r="E388" s="74"/>
      <c r="F388" s="74"/>
      <c r="G388" s="74"/>
      <c r="H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row>
    <row r="389" spans="1:39" ht="15" x14ac:dyDescent="0.25">
      <c r="A389" s="73"/>
      <c r="B389" s="74"/>
      <c r="C389" s="74"/>
      <c r="D389" s="74"/>
      <c r="E389" s="74"/>
      <c r="F389" s="74"/>
      <c r="G389" s="74"/>
      <c r="H389" s="74"/>
      <c r="M389" s="74"/>
      <c r="N389" s="74"/>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row>
    <row r="390" spans="1:39" ht="15" x14ac:dyDescent="0.25">
      <c r="A390" s="73"/>
      <c r="B390" s="74"/>
      <c r="C390" s="74"/>
      <c r="D390" s="74"/>
      <c r="E390" s="74"/>
      <c r="F390" s="74"/>
      <c r="G390" s="74"/>
      <c r="H390" s="74"/>
      <c r="M390" s="74"/>
      <c r="N390" s="74"/>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row>
    <row r="391" spans="1:39" ht="15" x14ac:dyDescent="0.25">
      <c r="A391" s="73"/>
      <c r="B391" s="74"/>
      <c r="C391" s="74"/>
      <c r="D391" s="74"/>
      <c r="E391" s="74"/>
      <c r="F391" s="74"/>
      <c r="G391" s="74"/>
      <c r="H391" s="74"/>
      <c r="M391" s="74"/>
      <c r="N391" s="74"/>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row>
    <row r="392" spans="1:39" ht="15" x14ac:dyDescent="0.25">
      <c r="A392" s="73"/>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row>
    <row r="393" spans="1:39" ht="15" x14ac:dyDescent="0.25">
      <c r="A393" s="73"/>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row>
    <row r="394" spans="1:39" ht="15" x14ac:dyDescent="0.25">
      <c r="A394" s="73"/>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row>
    <row r="395" spans="1:39" ht="15" x14ac:dyDescent="0.25">
      <c r="A395" s="73"/>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row>
    <row r="396" spans="1:39" ht="15" x14ac:dyDescent="0.25">
      <c r="A396" s="73"/>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row>
    <row r="397" spans="1:39" ht="15" x14ac:dyDescent="0.25">
      <c r="A397" s="73"/>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row>
    <row r="398" spans="1:39" ht="15" x14ac:dyDescent="0.25">
      <c r="A398" s="73"/>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row>
    <row r="399" spans="1:39" ht="15" x14ac:dyDescent="0.25">
      <c r="A399" s="73"/>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row>
    <row r="400" spans="1:39" ht="15" x14ac:dyDescent="0.25">
      <c r="A400" s="73"/>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row>
    <row r="401" spans="1:39" ht="15" x14ac:dyDescent="0.25">
      <c r="A401" s="73"/>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row>
    <row r="402" spans="1:39" ht="15" x14ac:dyDescent="0.25">
      <c r="A402" s="73"/>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row>
    <row r="403" spans="1:39" ht="15" x14ac:dyDescent="0.25">
      <c r="A403" s="73"/>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row>
    <row r="404" spans="1:39" ht="15" x14ac:dyDescent="0.25">
      <c r="A404" s="73"/>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row>
    <row r="405" spans="1:39" ht="15" x14ac:dyDescent="0.25">
      <c r="A405" s="73"/>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row>
    <row r="406" spans="1:39" ht="15" x14ac:dyDescent="0.25">
      <c r="A406" s="73"/>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row>
    <row r="407" spans="1:39" ht="15" x14ac:dyDescent="0.25">
      <c r="A407" s="73"/>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row>
    <row r="408" spans="1:39" ht="15" x14ac:dyDescent="0.25">
      <c r="A408" s="73"/>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row>
    <row r="409" spans="1:39" ht="15" x14ac:dyDescent="0.25">
      <c r="A409" s="73"/>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row>
    <row r="410" spans="1:39" ht="15" x14ac:dyDescent="0.25">
      <c r="A410" s="73"/>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row>
    <row r="411" spans="1:39" ht="15" x14ac:dyDescent="0.25">
      <c r="A411" s="73"/>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row>
    <row r="412" spans="1:39" ht="15" x14ac:dyDescent="0.25">
      <c r="A412" s="73"/>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row>
    <row r="413" spans="1:39" ht="15" x14ac:dyDescent="0.25">
      <c r="A413" s="73"/>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row>
    <row r="414" spans="1:39" ht="15" x14ac:dyDescent="0.25">
      <c r="A414" s="73"/>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row>
    <row r="415" spans="1:39" ht="15" x14ac:dyDescent="0.25">
      <c r="A415" s="73"/>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row>
    <row r="416" spans="1:39" ht="15" x14ac:dyDescent="0.25">
      <c r="A416" s="73"/>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row>
    <row r="417" spans="1:39" ht="15" x14ac:dyDescent="0.25">
      <c r="A417" s="73"/>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row>
    <row r="418" spans="1:39" ht="15" x14ac:dyDescent="0.25">
      <c r="A418" s="73"/>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row>
    <row r="419" spans="1:39" ht="15" x14ac:dyDescent="0.25">
      <c r="A419" s="73"/>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row>
    <row r="420" spans="1:39" ht="15" x14ac:dyDescent="0.25">
      <c r="A420" s="73"/>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row>
    <row r="421" spans="1:39" ht="15" x14ac:dyDescent="0.25">
      <c r="A421" s="73"/>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row>
    <row r="422" spans="1:39" ht="15" x14ac:dyDescent="0.25">
      <c r="A422" s="73"/>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row>
    <row r="423" spans="1:39" ht="15" x14ac:dyDescent="0.25">
      <c r="A423" s="73"/>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row>
    <row r="424" spans="1:39" ht="15" x14ac:dyDescent="0.25">
      <c r="A424" s="73"/>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row>
    <row r="425" spans="1:39" ht="15" x14ac:dyDescent="0.25">
      <c r="A425" s="73"/>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row>
    <row r="426" spans="1:39" ht="15" x14ac:dyDescent="0.25">
      <c r="A426" s="73"/>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row>
    <row r="427" spans="1:39" ht="15" x14ac:dyDescent="0.25">
      <c r="A427" s="73"/>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row>
    <row r="428" spans="1:39" ht="15" x14ac:dyDescent="0.25">
      <c r="A428" s="73"/>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row>
    <row r="429" spans="1:39" ht="15" x14ac:dyDescent="0.25">
      <c r="A429" s="73"/>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row>
    <row r="430" spans="1:39" ht="15" x14ac:dyDescent="0.25">
      <c r="A430" s="73"/>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row>
    <row r="431" spans="1:39" ht="15" x14ac:dyDescent="0.25">
      <c r="A431" s="73"/>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row>
    <row r="432" spans="1:39" ht="15" x14ac:dyDescent="0.25">
      <c r="A432" s="73"/>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row>
    <row r="433" spans="1:39" ht="15" x14ac:dyDescent="0.25">
      <c r="A433" s="73"/>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row>
    <row r="434" spans="1:39" ht="15" x14ac:dyDescent="0.25">
      <c r="A434" s="73"/>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row>
    <row r="435" spans="1:39" ht="15" x14ac:dyDescent="0.25">
      <c r="A435" s="73"/>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row>
    <row r="436" spans="1:39" ht="15" x14ac:dyDescent="0.25">
      <c r="A436" s="73"/>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row>
    <row r="437" spans="1:39" ht="15" x14ac:dyDescent="0.25">
      <c r="A437" s="73"/>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row>
    <row r="438" spans="1:39" ht="15" x14ac:dyDescent="0.25">
      <c r="A438" s="73"/>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row>
    <row r="439" spans="1:39" ht="15" x14ac:dyDescent="0.25">
      <c r="A439" s="73"/>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row>
    <row r="440" spans="1:39" ht="15" x14ac:dyDescent="0.25">
      <c r="A440" s="73"/>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row>
    <row r="441" spans="1:39" ht="15" x14ac:dyDescent="0.25">
      <c r="A441" s="73"/>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row>
    <row r="442" spans="1:39" ht="15" x14ac:dyDescent="0.25">
      <c r="A442" s="73"/>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row>
    <row r="443" spans="1:39" ht="15" x14ac:dyDescent="0.25">
      <c r="A443" s="73"/>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row>
    <row r="444" spans="1:39" ht="15" x14ac:dyDescent="0.25">
      <c r="A444" s="73"/>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row>
    <row r="445" spans="1:39" ht="15" x14ac:dyDescent="0.25">
      <c r="A445" s="73"/>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row>
    <row r="446" spans="1:39" ht="15" x14ac:dyDescent="0.25">
      <c r="A446" s="73"/>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row>
    <row r="447" spans="1:39" ht="15" x14ac:dyDescent="0.25">
      <c r="A447" s="73"/>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row>
    <row r="448" spans="1:39" ht="15" x14ac:dyDescent="0.25">
      <c r="A448" s="73"/>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row>
    <row r="449" spans="1:39" ht="15" x14ac:dyDescent="0.25">
      <c r="A449" s="73"/>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row>
    <row r="450" spans="1:39" ht="15" x14ac:dyDescent="0.25">
      <c r="A450" s="73"/>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row>
    <row r="451" spans="1:39" ht="15" x14ac:dyDescent="0.25">
      <c r="A451" s="73"/>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row>
    <row r="452" spans="1:39" ht="15" x14ac:dyDescent="0.25">
      <c r="A452" s="73"/>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row>
    <row r="453" spans="1:39" ht="15" x14ac:dyDescent="0.25">
      <c r="A453" s="73"/>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row>
    <row r="454" spans="1:39" ht="15" x14ac:dyDescent="0.25">
      <c r="A454" s="73"/>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row>
    <row r="455" spans="1:39" ht="15" x14ac:dyDescent="0.25">
      <c r="A455" s="73"/>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row>
    <row r="456" spans="1:39" ht="15" x14ac:dyDescent="0.25">
      <c r="A456" s="73"/>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row>
    <row r="457" spans="1:39" ht="15" x14ac:dyDescent="0.25">
      <c r="A457" s="73"/>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row>
    <row r="458" spans="1:39" ht="15" x14ac:dyDescent="0.25">
      <c r="A458" s="73"/>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row>
    <row r="459" spans="1:39" ht="15" x14ac:dyDescent="0.25">
      <c r="A459" s="73"/>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row>
    <row r="460" spans="1:39" ht="15" x14ac:dyDescent="0.25">
      <c r="A460" s="73"/>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row>
    <row r="461" spans="1:39" ht="15" x14ac:dyDescent="0.25">
      <c r="A461" s="73"/>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row>
    <row r="462" spans="1:39" ht="15" x14ac:dyDescent="0.25">
      <c r="A462" s="73"/>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row>
    <row r="463" spans="1:39" ht="15" x14ac:dyDescent="0.25">
      <c r="A463" s="73"/>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row>
    <row r="464" spans="1:39" ht="15" x14ac:dyDescent="0.25">
      <c r="A464" s="73"/>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row>
    <row r="465" spans="1:39" ht="15" x14ac:dyDescent="0.25">
      <c r="A465" s="73"/>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row>
    <row r="466" spans="1:39" ht="15" x14ac:dyDescent="0.25">
      <c r="A466" s="73"/>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row>
    <row r="467" spans="1:39" ht="15" x14ac:dyDescent="0.25">
      <c r="A467" s="73"/>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row>
    <row r="468" spans="1:39" ht="15" x14ac:dyDescent="0.25">
      <c r="A468" s="73"/>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row>
    <row r="469" spans="1:39" ht="15" x14ac:dyDescent="0.25">
      <c r="A469" s="73"/>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row>
    <row r="470" spans="1:39" ht="15" x14ac:dyDescent="0.25">
      <c r="A470" s="73"/>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row>
    <row r="471" spans="1:39" ht="15" x14ac:dyDescent="0.25">
      <c r="A471" s="73"/>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row>
    <row r="472" spans="1:39" ht="15" x14ac:dyDescent="0.25">
      <c r="A472" s="73"/>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row>
    <row r="473" spans="1:39" ht="15" x14ac:dyDescent="0.25">
      <c r="A473" s="73"/>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row>
    <row r="474" spans="1:39" ht="15" x14ac:dyDescent="0.25">
      <c r="A474" s="73"/>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row>
    <row r="475" spans="1:39" ht="15" x14ac:dyDescent="0.25">
      <c r="A475" s="73"/>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row>
    <row r="476" spans="1:39" ht="15" x14ac:dyDescent="0.25">
      <c r="A476" s="73"/>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row>
    <row r="477" spans="1:39" ht="15" x14ac:dyDescent="0.25">
      <c r="A477" s="73"/>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row>
    <row r="478" spans="1:39" ht="15" x14ac:dyDescent="0.25">
      <c r="A478" s="73"/>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row>
    <row r="479" spans="1:39" ht="15" x14ac:dyDescent="0.25">
      <c r="A479" s="73"/>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row>
    <row r="480" spans="1:39" ht="15" x14ac:dyDescent="0.25">
      <c r="A480" s="73"/>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row>
    <row r="481" spans="1:39" ht="15" x14ac:dyDescent="0.25">
      <c r="A481" s="73"/>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row>
    <row r="482" spans="1:39" ht="15" x14ac:dyDescent="0.25">
      <c r="A482" s="73"/>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row>
    <row r="483" spans="1:39" ht="15" x14ac:dyDescent="0.25">
      <c r="A483" s="73"/>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row>
    <row r="484" spans="1:39" ht="15" x14ac:dyDescent="0.25">
      <c r="A484" s="73"/>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row>
    <row r="485" spans="1:39" ht="15" x14ac:dyDescent="0.25">
      <c r="A485" s="73"/>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row>
    <row r="486" spans="1:39" ht="15" x14ac:dyDescent="0.25">
      <c r="A486" s="73"/>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row>
    <row r="487" spans="1:39" ht="15" x14ac:dyDescent="0.25">
      <c r="A487" s="73"/>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row>
    <row r="488" spans="1:39" ht="15" x14ac:dyDescent="0.25">
      <c r="A488" s="73"/>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row>
    <row r="489" spans="1:39" ht="15" x14ac:dyDescent="0.25">
      <c r="A489" s="73"/>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row>
    <row r="490" spans="1:39" ht="15" x14ac:dyDescent="0.25">
      <c r="A490" s="73"/>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row>
    <row r="491" spans="1:39" ht="15" x14ac:dyDescent="0.25">
      <c r="A491" s="73"/>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row>
    <row r="492" spans="1:39" ht="15" x14ac:dyDescent="0.25">
      <c r="A492" s="73"/>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row>
    <row r="493" spans="1:39" ht="15" x14ac:dyDescent="0.25">
      <c r="A493" s="73"/>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row>
    <row r="494" spans="1:39" ht="15" x14ac:dyDescent="0.25">
      <c r="A494" s="73"/>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row>
    <row r="495" spans="1:39" ht="15" x14ac:dyDescent="0.25">
      <c r="A495" s="73"/>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row>
    <row r="496" spans="1:39" ht="15" x14ac:dyDescent="0.25">
      <c r="A496" s="73"/>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row>
    <row r="497" spans="1:39" ht="15" x14ac:dyDescent="0.25">
      <c r="A497" s="73"/>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row>
    <row r="498" spans="1:39" ht="15" x14ac:dyDescent="0.25">
      <c r="A498" s="73"/>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row>
    <row r="499" spans="1:39" ht="15" x14ac:dyDescent="0.25">
      <c r="A499" s="73"/>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row>
    <row r="500" spans="1:39" ht="15" x14ac:dyDescent="0.25">
      <c r="A500" s="73"/>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row>
    <row r="501" spans="1:39" ht="15" x14ac:dyDescent="0.25">
      <c r="A501" s="73"/>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row>
    <row r="502" spans="1:39" ht="15" x14ac:dyDescent="0.25">
      <c r="A502" s="73"/>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row>
    <row r="503" spans="1:39" ht="15" x14ac:dyDescent="0.25">
      <c r="A503" s="73"/>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row>
    <row r="504" spans="1:39" ht="15" x14ac:dyDescent="0.25">
      <c r="A504" s="73"/>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row>
    <row r="505" spans="1:39" ht="15" x14ac:dyDescent="0.25">
      <c r="A505" s="73"/>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row>
    <row r="506" spans="1:39" ht="15" x14ac:dyDescent="0.25">
      <c r="A506" s="73"/>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row>
    <row r="507" spans="1:39" ht="15" x14ac:dyDescent="0.25">
      <c r="A507" s="73"/>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row>
    <row r="508" spans="1:39" ht="15" x14ac:dyDescent="0.25">
      <c r="A508" s="73"/>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row>
    <row r="509" spans="1:39" ht="15" x14ac:dyDescent="0.25">
      <c r="A509" s="73"/>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row>
    <row r="510" spans="1:39" ht="15" x14ac:dyDescent="0.25">
      <c r="A510" s="73"/>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row>
    <row r="511" spans="1:39" ht="15" x14ac:dyDescent="0.25">
      <c r="A511" s="73"/>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row>
    <row r="512" spans="1:39" ht="15" x14ac:dyDescent="0.25">
      <c r="A512" s="73"/>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row>
    <row r="513" spans="1:28" ht="15" x14ac:dyDescent="0.25">
      <c r="A513" s="73"/>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c r="AA513" s="74"/>
      <c r="AB513" s="74"/>
    </row>
    <row r="514" spans="1:28" ht="15" x14ac:dyDescent="0.25">
      <c r="A514" s="73"/>
      <c r="B514" s="74"/>
      <c r="C514" s="74"/>
      <c r="D514" s="74"/>
      <c r="E514" s="74"/>
      <c r="F514" s="74"/>
      <c r="G514" s="74"/>
      <c r="H514" s="74"/>
      <c r="I514" s="74"/>
      <c r="J514" s="74"/>
      <c r="K514" s="74"/>
      <c r="L514" s="74"/>
      <c r="M514" s="74"/>
      <c r="N514" s="74"/>
      <c r="O514" s="74"/>
      <c r="P514" s="74"/>
      <c r="Q514" s="74"/>
      <c r="R514" s="74"/>
      <c r="S514" s="74"/>
      <c r="T514" s="74"/>
      <c r="U514" s="74"/>
      <c r="V514" s="74"/>
      <c r="W514" s="74"/>
      <c r="X514" s="74"/>
    </row>
    <row r="515" spans="1:28" ht="15" x14ac:dyDescent="0.25">
      <c r="A515" s="73"/>
      <c r="B515" s="74"/>
      <c r="C515" s="74"/>
      <c r="D515" s="74"/>
      <c r="E515" s="74"/>
      <c r="F515" s="74"/>
      <c r="G515" s="74"/>
      <c r="H515" s="74"/>
      <c r="I515" s="74"/>
      <c r="J515" s="74"/>
      <c r="K515" s="74"/>
      <c r="L515" s="74"/>
    </row>
    <row r="516" spans="1:28" ht="15" x14ac:dyDescent="0.25">
      <c r="A516" s="73"/>
      <c r="B516" s="74"/>
      <c r="C516" s="74"/>
      <c r="D516" s="74"/>
      <c r="E516" s="74"/>
      <c r="F516" s="74"/>
      <c r="G516" s="74"/>
      <c r="H516" s="74"/>
      <c r="I516" s="74"/>
      <c r="J516" s="74"/>
      <c r="K516" s="74"/>
      <c r="L516" s="74"/>
    </row>
    <row r="517" spans="1:28" ht="15" x14ac:dyDescent="0.25">
      <c r="A517" s="73"/>
      <c r="B517" s="74"/>
      <c r="C517" s="74"/>
      <c r="D517" s="74"/>
      <c r="E517" s="74"/>
      <c r="F517" s="74"/>
      <c r="G517" s="74"/>
      <c r="H517" s="74"/>
    </row>
  </sheetData>
  <mergeCells count="3">
    <mergeCell ref="A1:D1"/>
    <mergeCell ref="B2:D2"/>
    <mergeCell ref="B3:D3"/>
  </mergeCells>
  <phoneticPr fontId="65" type="noConversion"/>
  <hyperlinks>
    <hyperlink ref="D4" location="Indhold!A1" display="Tilbage til Indhold" xr:uid="{00000000-0004-0000-1D00-000000000000}"/>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16"/>
  <dimension ref="A1:G539"/>
  <sheetViews>
    <sheetView workbookViewId="0">
      <selection sqref="A1:F1"/>
    </sheetView>
  </sheetViews>
  <sheetFormatPr defaultColWidth="9.140625" defaultRowHeight="13.5" x14ac:dyDescent="0.25"/>
  <cols>
    <col min="1" max="1" width="11" style="8" bestFit="1" customWidth="1"/>
    <col min="2" max="2" width="24.28515625" style="8" bestFit="1" customWidth="1"/>
    <col min="3" max="3" width="24" style="8" bestFit="1" customWidth="1"/>
    <col min="4" max="4" width="36.140625" style="8" bestFit="1" customWidth="1"/>
    <col min="5" max="5" width="29.28515625" style="8" bestFit="1" customWidth="1"/>
    <col min="6" max="6" width="29" style="8" bestFit="1" customWidth="1"/>
    <col min="7" max="16384" width="9.140625" style="8"/>
  </cols>
  <sheetData>
    <row r="1" spans="1:7" ht="26.25" customHeight="1" thickBot="1" x14ac:dyDescent="0.3">
      <c r="A1" s="125" t="s">
        <v>117</v>
      </c>
      <c r="B1" s="126"/>
      <c r="C1" s="126"/>
      <c r="D1" s="126"/>
      <c r="E1" s="126"/>
      <c r="F1" s="126"/>
    </row>
    <row r="2" spans="1:7" ht="45" customHeight="1" x14ac:dyDescent="0.25">
      <c r="A2" s="11" t="s">
        <v>24</v>
      </c>
      <c r="B2" s="123" t="s">
        <v>44</v>
      </c>
      <c r="C2" s="123"/>
      <c r="D2" s="123"/>
      <c r="E2" s="123"/>
      <c r="F2" s="123"/>
    </row>
    <row r="3" spans="1:7" x14ac:dyDescent="0.25">
      <c r="A3" s="12" t="s">
        <v>25</v>
      </c>
      <c r="B3" s="132" t="s">
        <v>45</v>
      </c>
      <c r="C3" s="132"/>
      <c r="D3" s="132"/>
      <c r="E3" s="132"/>
      <c r="F3" s="2"/>
    </row>
    <row r="4" spans="1:7" x14ac:dyDescent="0.25">
      <c r="A4" s="12"/>
      <c r="B4" s="11"/>
      <c r="C4" s="11"/>
      <c r="D4" s="11"/>
      <c r="F4" s="13" t="s">
        <v>35</v>
      </c>
    </row>
    <row r="6" spans="1:7" x14ac:dyDescent="0.25">
      <c r="A6" s="76"/>
      <c r="B6" s="115" t="s">
        <v>80</v>
      </c>
      <c r="C6" s="116"/>
      <c r="D6" s="86" t="s">
        <v>77</v>
      </c>
      <c r="E6" s="131" t="s">
        <v>81</v>
      </c>
      <c r="F6" s="116"/>
      <c r="G6" s="27"/>
    </row>
    <row r="7" spans="1:7" x14ac:dyDescent="0.25">
      <c r="A7" s="3" t="s">
        <v>33</v>
      </c>
      <c r="B7" s="28" t="s">
        <v>157</v>
      </c>
      <c r="C7" s="29" t="s">
        <v>158</v>
      </c>
      <c r="D7" s="30" t="s">
        <v>134</v>
      </c>
      <c r="E7" s="31" t="s">
        <v>78</v>
      </c>
      <c r="F7" s="31" t="s">
        <v>79</v>
      </c>
    </row>
    <row r="8" spans="1:7" hidden="1" x14ac:dyDescent="0.25">
      <c r="A8" s="3">
        <v>29617</v>
      </c>
      <c r="B8" s="4">
        <v>387.58595629522381</v>
      </c>
      <c r="C8" s="4"/>
      <c r="D8" s="4"/>
      <c r="E8" s="32"/>
      <c r="F8" s="32"/>
    </row>
    <row r="9" spans="1:7" hidden="1" x14ac:dyDescent="0.25">
      <c r="A9" s="3">
        <v>29645</v>
      </c>
      <c r="B9" s="4">
        <v>390.24290992213935</v>
      </c>
      <c r="C9" s="4"/>
      <c r="D9" s="4"/>
      <c r="E9" s="32"/>
      <c r="F9" s="32"/>
    </row>
    <row r="10" spans="1:7" x14ac:dyDescent="0.25">
      <c r="A10" s="3">
        <v>29676</v>
      </c>
      <c r="B10" s="4">
        <v>394.90019257924803</v>
      </c>
      <c r="C10" s="4">
        <v>484.57965899374312</v>
      </c>
      <c r="D10" s="4">
        <v>401.09208454653418</v>
      </c>
      <c r="E10" s="32">
        <f>IF(ISNUMBER(F_Udlaan_Bred_Smal[[#This Row],[BNP]]),F_Udlaan_Bred_Smal[[#This Row],[Udlån, smal definition]]/F_Udlaan_Bred_Smal[[#This Row],[BNP]]*100,NA())</f>
        <v>98.456241794378315</v>
      </c>
      <c r="F10" s="32">
        <f>IF(ISNUMBER(F_Udlaan_Bred_Smal[[#This Row],[Udlån, bred definition]]),F_Udlaan_Bred_Smal[[#This Row],[Udlån, bred definition]]/F_Udlaan_Bred_Smal[[#This Row],[BNP]]*100,NA())</f>
        <v>120.81506408724026</v>
      </c>
    </row>
    <row r="11" spans="1:7" hidden="1" x14ac:dyDescent="0.25">
      <c r="A11" s="3">
        <v>29706</v>
      </c>
      <c r="B11" s="4">
        <v>396.67553962524187</v>
      </c>
      <c r="C11" s="4"/>
      <c r="D11" s="4"/>
      <c r="E11" s="32"/>
      <c r="F11" s="32"/>
    </row>
    <row r="12" spans="1:7" hidden="1" x14ac:dyDescent="0.25">
      <c r="A12" s="3">
        <v>29737</v>
      </c>
      <c r="B12" s="4">
        <v>400.47906002303421</v>
      </c>
      <c r="C12" s="4"/>
      <c r="D12" s="4"/>
      <c r="E12" s="32"/>
      <c r="F12" s="32"/>
    </row>
    <row r="13" spans="1:7" x14ac:dyDescent="0.25">
      <c r="A13" s="3">
        <v>29767</v>
      </c>
      <c r="B13" s="4">
        <v>407.0515679361676</v>
      </c>
      <c r="C13" s="4">
        <v>500.23687764210877</v>
      </c>
      <c r="D13" s="4">
        <v>408.94756058267677</v>
      </c>
      <c r="E13" s="32">
        <f>IF(ISNUMBER(F_Udlaan_Bred_Smal[[#This Row],[BNP]]),F_Udlaan_Bred_Smal[[#This Row],[Udlån, smal definition]]/F_Udlaan_Bred_Smal[[#This Row],[BNP]]*100,NA())</f>
        <v>99.536372672376942</v>
      </c>
      <c r="F13" s="32">
        <f>IF(ISNUMBER(F_Udlaan_Bred_Smal[[#This Row],[Udlån, bred definition]]),F_Udlaan_Bred_Smal[[#This Row],[Udlån, bred definition]]/F_Udlaan_Bred_Smal[[#This Row],[BNP]]*100,NA())</f>
        <v>122.32298853411943</v>
      </c>
    </row>
    <row r="14" spans="1:7" hidden="1" x14ac:dyDescent="0.25">
      <c r="A14" s="3">
        <v>29798</v>
      </c>
      <c r="B14" s="4">
        <v>405.21252749919836</v>
      </c>
      <c r="C14" s="4"/>
      <c r="D14" s="4"/>
      <c r="E14" s="32"/>
      <c r="F14" s="32"/>
    </row>
    <row r="15" spans="1:7" hidden="1" x14ac:dyDescent="0.25">
      <c r="A15" s="3">
        <v>29829</v>
      </c>
      <c r="B15" s="4">
        <v>407.83906635946835</v>
      </c>
      <c r="C15" s="4"/>
      <c r="D15" s="4"/>
      <c r="E15" s="32"/>
      <c r="F15" s="32"/>
    </row>
    <row r="16" spans="1:7" x14ac:dyDescent="0.25">
      <c r="A16" s="3">
        <v>29859</v>
      </c>
      <c r="B16" s="4">
        <v>412.89221241992948</v>
      </c>
      <c r="C16" s="4">
        <v>507.6904714233944</v>
      </c>
      <c r="D16" s="4">
        <v>419.99546227413248</v>
      </c>
      <c r="E16" s="32">
        <f>IF(ISNUMBER(F_Udlaan_Bred_Smal[[#This Row],[BNP]]),F_Udlaan_Bred_Smal[[#This Row],[Udlån, smal definition]]/F_Udlaan_Bred_Smal[[#This Row],[BNP]]*100,NA())</f>
        <v>98.308731762066827</v>
      </c>
      <c r="F16" s="32">
        <f>IF(ISNUMBER(F_Udlaan_Bred_Smal[[#This Row],[Udlån, bred definition]]),F_Udlaan_Bred_Smal[[#This Row],[Udlån, bred definition]]/F_Udlaan_Bred_Smal[[#This Row],[BNP]]*100,NA())</f>
        <v>120.87998967284631</v>
      </c>
    </row>
    <row r="17" spans="1:6" hidden="1" x14ac:dyDescent="0.25">
      <c r="A17" s="3">
        <v>29890</v>
      </c>
      <c r="B17" s="4">
        <v>412.01489016411807</v>
      </c>
      <c r="C17" s="4"/>
      <c r="D17" s="4"/>
      <c r="E17" s="32"/>
      <c r="F17" s="32"/>
    </row>
    <row r="18" spans="1:6" hidden="1" x14ac:dyDescent="0.25">
      <c r="A18" s="3">
        <v>29920</v>
      </c>
      <c r="B18" s="4">
        <v>413.20096767478515</v>
      </c>
      <c r="C18" s="4"/>
      <c r="D18" s="4"/>
      <c r="E18" s="32"/>
      <c r="F18" s="32"/>
    </row>
    <row r="19" spans="1:6" x14ac:dyDescent="0.25">
      <c r="A19" s="3">
        <v>29951</v>
      </c>
      <c r="B19" s="4">
        <v>419.08037275507536</v>
      </c>
      <c r="C19" s="4">
        <v>515.13619410036245</v>
      </c>
      <c r="D19" s="4">
        <v>431.73393523882879</v>
      </c>
      <c r="E19" s="32">
        <f>IF(ISNUMBER(F_Udlaan_Bred_Smal[[#This Row],[BNP]]),F_Udlaan_Bred_Smal[[#This Row],[Udlån, smal definition]]/F_Udlaan_Bred_Smal[[#This Row],[BNP]]*100,NA())</f>
        <v>97.06912951451136</v>
      </c>
      <c r="F19" s="32">
        <f>IF(ISNUMBER(F_Udlaan_Bred_Smal[[#This Row],[Udlån, bred definition]]),F_Udlaan_Bred_Smal[[#This Row],[Udlån, bred definition]]/F_Udlaan_Bred_Smal[[#This Row],[BNP]]*100,NA())</f>
        <v>119.31797620110561</v>
      </c>
    </row>
    <row r="20" spans="1:6" hidden="1" x14ac:dyDescent="0.25">
      <c r="A20" s="3">
        <v>29982</v>
      </c>
      <c r="B20" s="4">
        <v>418.24567807751083</v>
      </c>
      <c r="C20" s="4"/>
      <c r="D20" s="4"/>
      <c r="E20" s="32"/>
      <c r="F20" s="32"/>
    </row>
    <row r="21" spans="1:6" hidden="1" x14ac:dyDescent="0.25">
      <c r="A21" s="3">
        <v>30010</v>
      </c>
      <c r="B21" s="4">
        <v>421.15622872532981</v>
      </c>
      <c r="C21" s="4"/>
      <c r="D21" s="4"/>
      <c r="E21" s="32"/>
      <c r="F21" s="32"/>
    </row>
    <row r="22" spans="1:6" x14ac:dyDescent="0.25">
      <c r="A22" s="3">
        <v>30041</v>
      </c>
      <c r="B22" s="4">
        <v>425.89102075892743</v>
      </c>
      <c r="C22" s="4">
        <v>524.2838593665391</v>
      </c>
      <c r="D22" s="4">
        <v>444.67079560332093</v>
      </c>
      <c r="E22" s="32">
        <f>IF(ISNUMBER(F_Udlaan_Bred_Smal[[#This Row],[BNP]]),F_Udlaan_Bred_Smal[[#This Row],[Udlån, smal definition]]/F_Udlaan_Bred_Smal[[#This Row],[BNP]]*100,NA())</f>
        <v>95.776701544135932</v>
      </c>
      <c r="F22" s="32">
        <f>IF(ISNUMBER(F_Udlaan_Bred_Smal[[#This Row],[Udlån, bred definition]]),F_Udlaan_Bred_Smal[[#This Row],[Udlån, bred definition]]/F_Udlaan_Bred_Smal[[#This Row],[BNP]]*100,NA())</f>
        <v>117.90382110774797</v>
      </c>
    </row>
    <row r="23" spans="1:6" hidden="1" x14ac:dyDescent="0.25">
      <c r="A23" s="3">
        <v>30071</v>
      </c>
      <c r="B23" s="4">
        <v>426.15741930493056</v>
      </c>
      <c r="C23" s="4"/>
      <c r="D23" s="4"/>
      <c r="E23" s="32"/>
      <c r="F23" s="32"/>
    </row>
    <row r="24" spans="1:6" hidden="1" x14ac:dyDescent="0.25">
      <c r="A24" s="3">
        <v>30102</v>
      </c>
      <c r="B24" s="4">
        <v>430.18148447470764</v>
      </c>
      <c r="C24" s="4"/>
      <c r="D24" s="4"/>
      <c r="E24" s="32"/>
      <c r="F24" s="32"/>
    </row>
    <row r="25" spans="1:6" x14ac:dyDescent="0.25">
      <c r="A25" s="3">
        <v>30132</v>
      </c>
      <c r="B25" s="4">
        <v>436.51136192790591</v>
      </c>
      <c r="C25" s="4">
        <v>537.7545772707474</v>
      </c>
      <c r="D25" s="4">
        <v>460.24441417847078</v>
      </c>
      <c r="E25" s="32">
        <f>IF(ISNUMBER(F_Udlaan_Bred_Smal[[#This Row],[BNP]]),F_Udlaan_Bred_Smal[[#This Row],[Udlån, smal definition]]/F_Udlaan_Bred_Smal[[#This Row],[BNP]]*100,NA())</f>
        <v>94.843380708285622</v>
      </c>
      <c r="F25" s="32">
        <f>IF(ISNUMBER(F_Udlaan_Bred_Smal[[#This Row],[Udlån, bred definition]]),F_Udlaan_Bred_Smal[[#This Row],[Udlån, bred definition]]/F_Udlaan_Bred_Smal[[#This Row],[BNP]]*100,NA())</f>
        <v>116.8410871929062</v>
      </c>
    </row>
    <row r="26" spans="1:6" hidden="1" x14ac:dyDescent="0.25">
      <c r="A26" s="3">
        <v>30163</v>
      </c>
      <c r="B26" s="4">
        <v>434.0094035893618</v>
      </c>
      <c r="C26" s="4"/>
      <c r="D26" s="4"/>
      <c r="E26" s="32"/>
      <c r="F26" s="32"/>
    </row>
    <row r="27" spans="1:6" hidden="1" x14ac:dyDescent="0.25">
      <c r="A27" s="3">
        <v>30194</v>
      </c>
      <c r="B27" s="4">
        <v>436.36360371129143</v>
      </c>
      <c r="C27" s="4"/>
      <c r="D27" s="4"/>
      <c r="E27" s="32"/>
      <c r="F27" s="32"/>
    </row>
    <row r="28" spans="1:6" x14ac:dyDescent="0.25">
      <c r="A28" s="3">
        <v>30224</v>
      </c>
      <c r="B28" s="4">
        <v>442.38158330838399</v>
      </c>
      <c r="C28" s="4">
        <v>545.30525807184563</v>
      </c>
      <c r="D28" s="4">
        <v>476.3691039380725</v>
      </c>
      <c r="E28" s="32">
        <f>IF(ISNUMBER(F_Udlaan_Bred_Smal[[#This Row],[BNP]]),F_Udlaan_Bred_Smal[[#This Row],[Udlån, smal definition]]/F_Udlaan_Bred_Smal[[#This Row],[BNP]]*100,NA())</f>
        <v>92.86529702520194</v>
      </c>
      <c r="F28" s="32">
        <f>IF(ISNUMBER(F_Udlaan_Bred_Smal[[#This Row],[Udlån, bred definition]]),F_Udlaan_Bred_Smal[[#This Row],[Udlån, bred definition]]/F_Udlaan_Bred_Smal[[#This Row],[BNP]]*100,NA())</f>
        <v>114.47116397009968</v>
      </c>
    </row>
    <row r="29" spans="1:6" hidden="1" x14ac:dyDescent="0.25">
      <c r="A29" s="3">
        <v>30255</v>
      </c>
      <c r="B29" s="4">
        <v>440.78466883324029</v>
      </c>
      <c r="C29" s="4"/>
      <c r="D29" s="4"/>
      <c r="E29" s="32"/>
      <c r="F29" s="32"/>
    </row>
    <row r="30" spans="1:6" hidden="1" x14ac:dyDescent="0.25">
      <c r="A30" s="3">
        <v>30285</v>
      </c>
      <c r="B30" s="4">
        <v>441.15898360134827</v>
      </c>
      <c r="C30" s="4"/>
      <c r="D30" s="4"/>
      <c r="E30" s="32"/>
      <c r="F30" s="32"/>
    </row>
    <row r="31" spans="1:6" x14ac:dyDescent="0.25">
      <c r="A31" s="3">
        <v>30316</v>
      </c>
      <c r="B31" s="4">
        <v>446.67144870198979</v>
      </c>
      <c r="C31" s="4">
        <v>550.30514090886459</v>
      </c>
      <c r="D31" s="4">
        <v>491.63704662173507</v>
      </c>
      <c r="E31" s="32">
        <f>IF(ISNUMBER(F_Udlaan_Bred_Smal[[#This Row],[BNP]]),F_Udlaan_Bred_Smal[[#This Row],[Udlån, smal definition]]/F_Udlaan_Bred_Smal[[#This Row],[BNP]]*100,NA())</f>
        <v>90.853903661507076</v>
      </c>
      <c r="F31" s="32">
        <f>IF(ISNUMBER(F_Udlaan_Bred_Smal[[#This Row],[Udlån, bred definition]]),F_Udlaan_Bred_Smal[[#This Row],[Udlån, bred definition]]/F_Udlaan_Bred_Smal[[#This Row],[BNP]]*100,NA())</f>
        <v>111.93321265967751</v>
      </c>
    </row>
    <row r="32" spans="1:6" hidden="1" x14ac:dyDescent="0.25">
      <c r="A32" s="3">
        <v>30347</v>
      </c>
      <c r="B32" s="4">
        <v>445.08002835866239</v>
      </c>
      <c r="C32" s="4"/>
      <c r="D32" s="4"/>
      <c r="E32" s="32"/>
      <c r="F32" s="32"/>
    </row>
    <row r="33" spans="1:6" hidden="1" x14ac:dyDescent="0.25">
      <c r="A33" s="3">
        <v>30375</v>
      </c>
      <c r="B33" s="4">
        <v>448.14354003848081</v>
      </c>
      <c r="C33" s="4"/>
      <c r="D33" s="4"/>
      <c r="E33" s="32"/>
      <c r="F33" s="32"/>
    </row>
    <row r="34" spans="1:6" x14ac:dyDescent="0.25">
      <c r="A34" s="3">
        <v>30406</v>
      </c>
      <c r="B34" s="4">
        <v>455.3077675007757</v>
      </c>
      <c r="C34" s="4">
        <v>561.43255332927811</v>
      </c>
      <c r="D34" s="4">
        <v>506.112681399351</v>
      </c>
      <c r="E34" s="32">
        <f>IF(ISNUMBER(F_Udlaan_Bred_Smal[[#This Row],[BNP]]),F_Udlaan_Bred_Smal[[#This Row],[Udlån, smal definition]]/F_Udlaan_Bred_Smal[[#This Row],[BNP]]*100,NA())</f>
        <v>89.96173860767432</v>
      </c>
      <c r="F34" s="32">
        <f>IF(ISNUMBER(F_Udlaan_Bred_Smal[[#This Row],[Udlån, bred definition]]),F_Udlaan_Bred_Smal[[#This Row],[Udlån, bred definition]]/F_Udlaan_Bred_Smal[[#This Row],[BNP]]*100,NA())</f>
        <v>110.93034692925954</v>
      </c>
    </row>
    <row r="35" spans="1:6" hidden="1" x14ac:dyDescent="0.25">
      <c r="A35" s="3">
        <v>30436</v>
      </c>
      <c r="B35" s="4">
        <v>458.38396566162203</v>
      </c>
      <c r="C35" s="4"/>
      <c r="D35" s="4"/>
      <c r="E35" s="32"/>
      <c r="F35" s="32"/>
    </row>
    <row r="36" spans="1:6" hidden="1" x14ac:dyDescent="0.25">
      <c r="A36" s="3">
        <v>30467</v>
      </c>
      <c r="B36" s="4">
        <v>462.78338995881694</v>
      </c>
      <c r="C36" s="4"/>
      <c r="D36" s="4"/>
      <c r="E36" s="32"/>
      <c r="F36" s="32"/>
    </row>
    <row r="37" spans="1:6" x14ac:dyDescent="0.25">
      <c r="A37" s="3">
        <v>30497</v>
      </c>
      <c r="B37" s="4">
        <v>471.88203895161121</v>
      </c>
      <c r="C37" s="4">
        <v>581.96730838418637</v>
      </c>
      <c r="D37" s="4">
        <v>519.51203604785383</v>
      </c>
      <c r="E37" s="32">
        <f>IF(ISNUMBER(F_Udlaan_Bred_Smal[[#This Row],[BNP]]),F_Udlaan_Bred_Smal[[#This Row],[Udlån, smal definition]]/F_Udlaan_Bred_Smal[[#This Row],[BNP]]*100,NA())</f>
        <v>90.831781789198956</v>
      </c>
      <c r="F37" s="32">
        <f>IF(ISNUMBER(F_Udlaan_Bred_Smal[[#This Row],[Udlån, bred definition]]),F_Udlaan_Bred_Smal[[#This Row],[Udlån, bred definition]]/F_Udlaan_Bred_Smal[[#This Row],[BNP]]*100,NA())</f>
        <v>112.02191056273807</v>
      </c>
    </row>
    <row r="38" spans="1:6" hidden="1" x14ac:dyDescent="0.25">
      <c r="A38" s="3">
        <v>30528</v>
      </c>
      <c r="B38" s="4">
        <v>471.4861449583222</v>
      </c>
      <c r="C38" s="4"/>
      <c r="D38" s="4"/>
      <c r="E38" s="32"/>
      <c r="F38" s="32"/>
    </row>
    <row r="39" spans="1:6" hidden="1" x14ac:dyDescent="0.25">
      <c r="A39" s="3">
        <v>30559</v>
      </c>
      <c r="B39" s="4">
        <v>473.66722020105516</v>
      </c>
      <c r="C39" s="4"/>
      <c r="D39" s="4"/>
      <c r="E39" s="32"/>
      <c r="F39" s="32"/>
    </row>
    <row r="40" spans="1:6" x14ac:dyDescent="0.25">
      <c r="A40" s="3">
        <v>30589</v>
      </c>
      <c r="B40" s="4">
        <v>482.0169845734373</v>
      </c>
      <c r="C40" s="4">
        <v>594.64181724960986</v>
      </c>
      <c r="D40" s="4">
        <v>529.55928681258752</v>
      </c>
      <c r="E40" s="32">
        <f>IF(ISNUMBER(F_Udlaan_Bred_Smal[[#This Row],[BNP]]),F_Udlaan_Bred_Smal[[#This Row],[Udlån, smal definition]]/F_Udlaan_Bred_Smal[[#This Row],[BNP]]*100,NA())</f>
        <v>91.022289019741891</v>
      </c>
      <c r="F40" s="32">
        <f>IF(ISNUMBER(F_Udlaan_Bred_Smal[[#This Row],[Udlån, bred definition]]),F_Udlaan_Bred_Smal[[#This Row],[Udlån, bred definition]]/F_Udlaan_Bred_Smal[[#This Row],[BNP]]*100,NA())</f>
        <v>112.28994223267304</v>
      </c>
    </row>
    <row r="41" spans="1:6" hidden="1" x14ac:dyDescent="0.25">
      <c r="A41" s="3">
        <v>30620</v>
      </c>
      <c r="B41" s="4">
        <v>482.92323261768883</v>
      </c>
      <c r="C41" s="4"/>
      <c r="D41" s="4"/>
      <c r="E41" s="32"/>
      <c r="F41" s="32"/>
    </row>
    <row r="42" spans="1:6" hidden="1" x14ac:dyDescent="0.25">
      <c r="A42" s="3">
        <v>30650</v>
      </c>
      <c r="B42" s="4">
        <v>487.12459119710354</v>
      </c>
      <c r="C42" s="4"/>
      <c r="D42" s="4"/>
      <c r="E42" s="32"/>
      <c r="F42" s="32"/>
    </row>
    <row r="43" spans="1:6" x14ac:dyDescent="0.25">
      <c r="A43" s="3">
        <v>30681</v>
      </c>
      <c r="B43" s="4">
        <v>497.78195009438627</v>
      </c>
      <c r="C43" s="4">
        <v>614.66588632727075</v>
      </c>
      <c r="D43" s="4">
        <v>542.80616148107674</v>
      </c>
      <c r="E43" s="32">
        <f>IF(ISNUMBER(F_Udlaan_Bred_Smal[[#This Row],[BNP]]),F_Udlaan_Bred_Smal[[#This Row],[Udlån, smal definition]]/F_Udlaan_Bred_Smal[[#This Row],[BNP]]*100,NA())</f>
        <v>91.705287341647079</v>
      </c>
      <c r="F43" s="32">
        <f>IF(ISNUMBER(F_Udlaan_Bred_Smal[[#This Row],[Udlån, bred definition]]),F_Udlaan_Bred_Smal[[#This Row],[Udlån, bred definition]]/F_Udlaan_Bred_Smal[[#This Row],[BNP]]*100,NA())</f>
        <v>113.23856100861506</v>
      </c>
    </row>
    <row r="44" spans="1:6" hidden="1" x14ac:dyDescent="0.25">
      <c r="A44" s="3">
        <v>30712</v>
      </c>
      <c r="B44" s="4">
        <v>500.7770759807197</v>
      </c>
      <c r="C44" s="4"/>
      <c r="D44" s="4"/>
      <c r="E44" s="32"/>
      <c r="F44" s="32"/>
    </row>
    <row r="45" spans="1:6" hidden="1" x14ac:dyDescent="0.25">
      <c r="A45" s="3">
        <v>30741</v>
      </c>
      <c r="B45" s="4">
        <v>506.8930564324225</v>
      </c>
      <c r="C45" s="4"/>
      <c r="D45" s="4"/>
      <c r="E45" s="32"/>
      <c r="F45" s="32"/>
    </row>
    <row r="46" spans="1:6" x14ac:dyDescent="0.25">
      <c r="A46" s="3">
        <v>30772</v>
      </c>
      <c r="B46" s="4">
        <v>516.2860842834848</v>
      </c>
      <c r="C46" s="4">
        <v>636.37536936835249</v>
      </c>
      <c r="D46" s="4">
        <v>556.54029728776311</v>
      </c>
      <c r="E46" s="32">
        <f>IF(ISNUMBER(F_Udlaan_Bred_Smal[[#This Row],[BNP]]),F_Udlaan_Bred_Smal[[#This Row],[Udlån, smal definition]]/F_Udlaan_Bred_Smal[[#This Row],[BNP]]*100,NA())</f>
        <v>92.767062295317572</v>
      </c>
      <c r="F46" s="32">
        <f>IF(ISNUMBER(F_Udlaan_Bred_Smal[[#This Row],[Udlån, bred definition]]),F_Udlaan_Bred_Smal[[#This Row],[Udlån, bred definition]]/F_Udlaan_Bred_Smal[[#This Row],[BNP]]*100,NA())</f>
        <v>114.34488616002412</v>
      </c>
    </row>
    <row r="47" spans="1:6" hidden="1" x14ac:dyDescent="0.25">
      <c r="A47" s="3">
        <v>30802</v>
      </c>
      <c r="B47" s="4">
        <v>521.47588647993098</v>
      </c>
      <c r="C47" s="4"/>
      <c r="D47" s="4"/>
      <c r="E47" s="32"/>
      <c r="F47" s="32"/>
    </row>
    <row r="48" spans="1:6" hidden="1" x14ac:dyDescent="0.25">
      <c r="A48" s="3">
        <v>30833</v>
      </c>
      <c r="B48" s="4">
        <v>527.23876790121903</v>
      </c>
      <c r="C48" s="4"/>
      <c r="D48" s="4"/>
      <c r="E48" s="32"/>
      <c r="F48" s="32"/>
    </row>
    <row r="49" spans="1:6" x14ac:dyDescent="0.25">
      <c r="A49" s="3">
        <v>30863</v>
      </c>
      <c r="B49" s="4">
        <v>540.78986573824932</v>
      </c>
      <c r="C49" s="4">
        <v>667.48400124334444</v>
      </c>
      <c r="D49" s="4">
        <v>570.19344423897201</v>
      </c>
      <c r="E49" s="32">
        <f>IF(ISNUMBER(F_Udlaan_Bred_Smal[[#This Row],[BNP]]),F_Udlaan_Bred_Smal[[#This Row],[Udlån, smal definition]]/F_Udlaan_Bred_Smal[[#This Row],[BNP]]*100,NA())</f>
        <v>94.843227540090851</v>
      </c>
      <c r="F49" s="32">
        <f>IF(ISNUMBER(F_Udlaan_Bred_Smal[[#This Row],[Udlån, bred definition]]),F_Udlaan_Bred_Smal[[#This Row],[Udlån, bred definition]]/F_Udlaan_Bred_Smal[[#This Row],[BNP]]*100,NA())</f>
        <v>117.06272809471258</v>
      </c>
    </row>
    <row r="50" spans="1:6" hidden="1" x14ac:dyDescent="0.25">
      <c r="A50" s="3">
        <v>30894</v>
      </c>
      <c r="B50" s="4">
        <v>541.14695128875621</v>
      </c>
      <c r="C50" s="4"/>
      <c r="D50" s="4"/>
      <c r="E50" s="32"/>
      <c r="F50" s="32"/>
    </row>
    <row r="51" spans="1:6" hidden="1" x14ac:dyDescent="0.25">
      <c r="A51" s="3">
        <v>30925</v>
      </c>
      <c r="B51" s="4">
        <v>548.03072537203116</v>
      </c>
      <c r="C51" s="4"/>
      <c r="D51" s="4"/>
      <c r="E51" s="32"/>
      <c r="F51" s="32"/>
    </row>
    <row r="52" spans="1:6" x14ac:dyDescent="0.25">
      <c r="A52" s="3">
        <v>30955</v>
      </c>
      <c r="B52" s="4">
        <v>556.43723569169197</v>
      </c>
      <c r="C52" s="4">
        <v>687.10922399167112</v>
      </c>
      <c r="D52" s="4">
        <v>585.40890301749062</v>
      </c>
      <c r="E52" s="32">
        <f>IF(ISNUMBER(F_Udlaan_Bred_Smal[[#This Row],[BNP]]),F_Udlaan_Bred_Smal[[#This Row],[Udlån, smal definition]]/F_Udlaan_Bred_Smal[[#This Row],[BNP]]*100,NA())</f>
        <v>95.051037458353619</v>
      </c>
      <c r="F52" s="32">
        <f>IF(ISNUMBER(F_Udlaan_Bred_Smal[[#This Row],[Udlån, bred definition]]),F_Udlaan_Bred_Smal[[#This Row],[Udlån, bred definition]]/F_Udlaan_Bred_Smal[[#This Row],[BNP]]*100,NA())</f>
        <v>117.37252721131608</v>
      </c>
    </row>
    <row r="53" spans="1:6" hidden="1" x14ac:dyDescent="0.25">
      <c r="A53" s="3">
        <v>30986</v>
      </c>
      <c r="B53" s="4">
        <v>558.86403826942728</v>
      </c>
      <c r="C53" s="4"/>
      <c r="D53" s="4"/>
      <c r="E53" s="32"/>
      <c r="F53" s="32"/>
    </row>
    <row r="54" spans="1:6" hidden="1" x14ac:dyDescent="0.25">
      <c r="A54" s="3">
        <v>31016</v>
      </c>
      <c r="B54" s="4">
        <v>563.62776588990062</v>
      </c>
      <c r="C54" s="4"/>
      <c r="D54" s="4"/>
      <c r="E54" s="32"/>
      <c r="F54" s="32"/>
    </row>
    <row r="55" spans="1:6" x14ac:dyDescent="0.25">
      <c r="A55" s="3">
        <v>31047</v>
      </c>
      <c r="B55" s="4">
        <v>576.29781201262222</v>
      </c>
      <c r="C55" s="4">
        <v>714.87798889818077</v>
      </c>
      <c r="D55" s="4">
        <v>598.56592895099573</v>
      </c>
      <c r="E55" s="32">
        <f>IF(ISNUMBER(F_Udlaan_Bred_Smal[[#This Row],[BNP]]),F_Udlaan_Bred_Smal[[#This Row],[Udlån, smal definition]]/F_Udlaan_Bred_Smal[[#This Row],[BNP]]*100,NA())</f>
        <v>96.279755351695513</v>
      </c>
      <c r="F55" s="32">
        <f>IF(ISNUMBER(F_Udlaan_Bred_Smal[[#This Row],[Udlån, bred definition]]),F_Udlaan_Bred_Smal[[#This Row],[Udlån, bred definition]]/F_Udlaan_Bred_Smal[[#This Row],[BNP]]*100,NA())</f>
        <v>119.4317875979051</v>
      </c>
    </row>
    <row r="56" spans="1:6" hidden="1" x14ac:dyDescent="0.25">
      <c r="A56" s="3">
        <v>31078</v>
      </c>
      <c r="B56" s="4">
        <v>576.01419548586171</v>
      </c>
      <c r="C56" s="4"/>
      <c r="D56" s="4"/>
      <c r="E56" s="32"/>
      <c r="F56" s="32"/>
    </row>
    <row r="57" spans="1:6" hidden="1" x14ac:dyDescent="0.25">
      <c r="A57" s="3">
        <v>31106</v>
      </c>
      <c r="B57" s="4">
        <v>583.63830562750638</v>
      </c>
      <c r="C57" s="4"/>
      <c r="D57" s="4"/>
      <c r="E57" s="32"/>
      <c r="F57" s="32"/>
    </row>
    <row r="58" spans="1:6" x14ac:dyDescent="0.25">
      <c r="A58" s="3">
        <v>31137</v>
      </c>
      <c r="B58" s="4">
        <v>595.62773961797188</v>
      </c>
      <c r="C58" s="4">
        <v>738.27328758848034</v>
      </c>
      <c r="D58" s="4">
        <v>609.65232285706202</v>
      </c>
      <c r="E58" s="32">
        <f>IF(ISNUMBER(F_Udlaan_Bred_Smal[[#This Row],[BNP]]),F_Udlaan_Bred_Smal[[#This Row],[Udlån, smal definition]]/F_Udlaan_Bred_Smal[[#This Row],[BNP]]*100,NA())</f>
        <v>97.699576838588001</v>
      </c>
      <c r="F58" s="32">
        <f>IF(ISNUMBER(F_Udlaan_Bred_Smal[[#This Row],[Udlån, bred definition]]),F_Udlaan_Bred_Smal[[#This Row],[Udlån, bred definition]]/F_Udlaan_Bred_Smal[[#This Row],[BNP]]*100,NA())</f>
        <v>121.09742879821268</v>
      </c>
    </row>
    <row r="59" spans="1:6" hidden="1" x14ac:dyDescent="0.25">
      <c r="A59" s="3">
        <v>31167</v>
      </c>
      <c r="B59" s="4">
        <v>600.23966596954381</v>
      </c>
      <c r="C59" s="4"/>
      <c r="D59" s="4"/>
      <c r="E59" s="32"/>
      <c r="F59" s="32"/>
    </row>
    <row r="60" spans="1:6" hidden="1" x14ac:dyDescent="0.25">
      <c r="A60" s="3">
        <v>31198</v>
      </c>
      <c r="B60" s="4">
        <v>607.6046208894893</v>
      </c>
      <c r="C60" s="4"/>
      <c r="D60" s="4"/>
      <c r="E60" s="32"/>
      <c r="F60" s="32"/>
    </row>
    <row r="61" spans="1:6" x14ac:dyDescent="0.25">
      <c r="A61" s="3">
        <v>31228</v>
      </c>
      <c r="B61" s="4">
        <v>623.11861092141248</v>
      </c>
      <c r="C61" s="4">
        <v>771.83353284427585</v>
      </c>
      <c r="D61" s="4">
        <v>621.58715309211334</v>
      </c>
      <c r="E61" s="32">
        <f>IF(ISNUMBER(F_Udlaan_Bred_Smal[[#This Row],[BNP]]),F_Udlaan_Bred_Smal[[#This Row],[Udlån, smal definition]]/F_Udlaan_Bred_Smal[[#This Row],[BNP]]*100,NA())</f>
        <v>100.24637861668808</v>
      </c>
      <c r="F61" s="32">
        <f>IF(ISNUMBER(F_Udlaan_Bred_Smal[[#This Row],[Udlån, bred definition]]),F_Udlaan_Bred_Smal[[#This Row],[Udlån, bred definition]]/F_Udlaan_Bred_Smal[[#This Row],[BNP]]*100,NA())</f>
        <v>124.17141007576413</v>
      </c>
    </row>
    <row r="62" spans="1:6" hidden="1" x14ac:dyDescent="0.25">
      <c r="A62" s="3">
        <v>31259</v>
      </c>
      <c r="B62" s="4">
        <v>618.54993380317455</v>
      </c>
      <c r="C62" s="4"/>
      <c r="D62" s="4"/>
      <c r="E62" s="32"/>
      <c r="F62" s="32"/>
    </row>
    <row r="63" spans="1:6" hidden="1" x14ac:dyDescent="0.25">
      <c r="A63" s="3">
        <v>31290</v>
      </c>
      <c r="B63" s="4">
        <v>627.3421422379347</v>
      </c>
      <c r="C63" s="4"/>
      <c r="D63" s="4"/>
      <c r="E63" s="32"/>
      <c r="F63" s="32"/>
    </row>
    <row r="64" spans="1:6" x14ac:dyDescent="0.25">
      <c r="A64" s="3">
        <v>31320</v>
      </c>
      <c r="B64" s="4">
        <v>639.83550525914677</v>
      </c>
      <c r="C64" s="4">
        <v>793.09538247432272</v>
      </c>
      <c r="D64" s="4">
        <v>634.89372365788802</v>
      </c>
      <c r="E64" s="32">
        <f>IF(ISNUMBER(F_Udlaan_Bred_Smal[[#This Row],[BNP]]),F_Udlaan_Bred_Smal[[#This Row],[Udlån, smal definition]]/F_Udlaan_Bred_Smal[[#This Row],[BNP]]*100,NA())</f>
        <v>100.77836359332505</v>
      </c>
      <c r="F64" s="32">
        <f>IF(ISNUMBER(F_Udlaan_Bred_Smal[[#This Row],[Udlån, bred definition]]),F_Udlaan_Bred_Smal[[#This Row],[Udlån, bred definition]]/F_Udlaan_Bred_Smal[[#This Row],[BNP]]*100,NA())</f>
        <v>124.91781741123047</v>
      </c>
    </row>
    <row r="65" spans="1:6" hidden="1" x14ac:dyDescent="0.25">
      <c r="A65" s="3">
        <v>31351</v>
      </c>
      <c r="B65" s="4">
        <v>649.2746305198151</v>
      </c>
      <c r="C65" s="4"/>
      <c r="D65" s="4"/>
      <c r="E65" s="32"/>
      <c r="F65" s="32"/>
    </row>
    <row r="66" spans="1:6" hidden="1" x14ac:dyDescent="0.25">
      <c r="A66" s="3">
        <v>31381</v>
      </c>
      <c r="B66" s="4">
        <v>667.45569630633543</v>
      </c>
      <c r="C66" s="4"/>
      <c r="D66" s="4"/>
      <c r="E66" s="32"/>
      <c r="F66" s="32"/>
    </row>
    <row r="67" spans="1:6" x14ac:dyDescent="0.25">
      <c r="A67" s="3">
        <v>31412</v>
      </c>
      <c r="B67" s="4">
        <v>698.8241511759586</v>
      </c>
      <c r="C67" s="4">
        <v>871.95155998344978</v>
      </c>
      <c r="D67" s="4">
        <v>651.16691512943248</v>
      </c>
      <c r="E67" s="32">
        <f>IF(ISNUMBER(F_Udlaan_Bred_Smal[[#This Row],[BNP]]),F_Udlaan_Bred_Smal[[#This Row],[Udlån, smal definition]]/F_Udlaan_Bred_Smal[[#This Row],[BNP]]*100,NA())</f>
        <v>107.31874346488462</v>
      </c>
      <c r="F67" s="32">
        <f>IF(ISNUMBER(F_Udlaan_Bred_Smal[[#This Row],[Udlån, bred definition]]),F_Udlaan_Bred_Smal[[#This Row],[Udlån, bred definition]]/F_Udlaan_Bred_Smal[[#This Row],[BNP]]*100,NA())</f>
        <v>133.90599855800903</v>
      </c>
    </row>
    <row r="68" spans="1:6" hidden="1" x14ac:dyDescent="0.25">
      <c r="A68" s="3">
        <v>31443</v>
      </c>
      <c r="B68" s="4">
        <v>698.88015121830392</v>
      </c>
      <c r="C68" s="4"/>
      <c r="D68" s="4"/>
      <c r="E68" s="32"/>
      <c r="F68" s="32"/>
    </row>
    <row r="69" spans="1:6" hidden="1" x14ac:dyDescent="0.25">
      <c r="A69" s="3">
        <v>31471</v>
      </c>
      <c r="B69" s="4">
        <v>711.6605082567803</v>
      </c>
      <c r="C69" s="4"/>
      <c r="D69" s="4"/>
      <c r="E69" s="32"/>
      <c r="F69" s="32"/>
    </row>
    <row r="70" spans="1:6" x14ac:dyDescent="0.25">
      <c r="A70" s="3">
        <v>31502</v>
      </c>
      <c r="B70" s="4">
        <v>729.16354847423872</v>
      </c>
      <c r="C70" s="4">
        <v>910.63790164789384</v>
      </c>
      <c r="D70" s="4">
        <v>668.54839469430476</v>
      </c>
      <c r="E70" s="32">
        <f>IF(ISNUMBER(F_Udlaan_Bred_Smal[[#This Row],[BNP]]),F_Udlaan_Bred_Smal[[#This Row],[Udlån, smal definition]]/F_Udlaan_Bred_Smal[[#This Row],[BNP]]*100,NA())</f>
        <v>109.06668152387837</v>
      </c>
      <c r="F70" s="32">
        <f>IF(ISNUMBER(F_Udlaan_Bred_Smal[[#This Row],[Udlån, bred definition]]),F_Udlaan_Bred_Smal[[#This Row],[Udlån, bred definition]]/F_Udlaan_Bred_Smal[[#This Row],[BNP]]*100,NA())</f>
        <v>136.21121655138893</v>
      </c>
    </row>
    <row r="71" spans="1:6" hidden="1" x14ac:dyDescent="0.25">
      <c r="A71" s="3">
        <v>31532</v>
      </c>
      <c r="B71" s="4">
        <v>737.73859063393411</v>
      </c>
      <c r="C71" s="4"/>
      <c r="D71" s="4"/>
      <c r="E71" s="32"/>
      <c r="F71" s="32"/>
    </row>
    <row r="72" spans="1:6" hidden="1" x14ac:dyDescent="0.25">
      <c r="A72" s="3">
        <v>31563</v>
      </c>
      <c r="B72" s="4">
        <v>745.5191459368059</v>
      </c>
      <c r="C72" s="4"/>
      <c r="D72" s="4"/>
      <c r="E72" s="32"/>
      <c r="F72" s="32"/>
    </row>
    <row r="73" spans="1:6" x14ac:dyDescent="0.25">
      <c r="A73" s="3">
        <v>31593</v>
      </c>
      <c r="B73" s="4">
        <v>772.14545601479983</v>
      </c>
      <c r="C73" s="4">
        <v>966.64506714512481</v>
      </c>
      <c r="D73" s="4">
        <v>686.1721277146911</v>
      </c>
      <c r="E73" s="32">
        <f>IF(ISNUMBER(F_Udlaan_Bred_Smal[[#This Row],[BNP]]),F_Udlaan_Bred_Smal[[#This Row],[Udlån, smal definition]]/F_Udlaan_Bred_Smal[[#This Row],[BNP]]*100,NA())</f>
        <v>112.52941132809408</v>
      </c>
      <c r="F73" s="32">
        <f>IF(ISNUMBER(F_Udlaan_Bred_Smal[[#This Row],[Udlån, bred definition]]),F_Udlaan_Bred_Smal[[#This Row],[Udlån, bred definition]]/F_Udlaan_Bred_Smal[[#This Row],[BNP]]*100,NA())</f>
        <v>140.87501198344415</v>
      </c>
    </row>
    <row r="74" spans="1:6" hidden="1" x14ac:dyDescent="0.25">
      <c r="A74" s="3">
        <v>31624</v>
      </c>
      <c r="B74" s="4">
        <v>771.31898677704976</v>
      </c>
      <c r="C74" s="4"/>
      <c r="D74" s="4"/>
      <c r="E74" s="32"/>
      <c r="F74" s="32"/>
    </row>
    <row r="75" spans="1:6" hidden="1" x14ac:dyDescent="0.25">
      <c r="A75" s="3">
        <v>31655</v>
      </c>
      <c r="B75" s="4">
        <v>780.07175343628955</v>
      </c>
      <c r="C75" s="4"/>
      <c r="D75" s="4"/>
      <c r="E75" s="32"/>
      <c r="F75" s="32"/>
    </row>
    <row r="76" spans="1:6" x14ac:dyDescent="0.25">
      <c r="A76" s="3">
        <v>31685</v>
      </c>
      <c r="B76" s="4">
        <v>796.38876091393877</v>
      </c>
      <c r="C76" s="4">
        <v>991.68102708270089</v>
      </c>
      <c r="D76" s="4">
        <v>696.49065723115791</v>
      </c>
      <c r="E76" s="32">
        <f>IF(ISNUMBER(F_Udlaan_Bred_Smal[[#This Row],[BNP]]),F_Udlaan_Bred_Smal[[#This Row],[Udlån, smal definition]]/F_Udlaan_Bred_Smal[[#This Row],[BNP]]*100,NA())</f>
        <v>114.34306442528859</v>
      </c>
      <c r="F76" s="32">
        <f>IF(ISNUMBER(F_Udlaan_Bred_Smal[[#This Row],[Udlån, bred definition]]),F_Udlaan_Bred_Smal[[#This Row],[Udlån, bred definition]]/F_Udlaan_Bred_Smal[[#This Row],[BNP]]*100,NA())</f>
        <v>142.38253116345427</v>
      </c>
    </row>
    <row r="77" spans="1:6" hidden="1" x14ac:dyDescent="0.25">
      <c r="A77" s="3">
        <v>31716</v>
      </c>
      <c r="B77" s="4">
        <v>799.29271983282831</v>
      </c>
      <c r="C77" s="4"/>
      <c r="D77" s="4"/>
      <c r="E77" s="32"/>
      <c r="F77" s="32"/>
    </row>
    <row r="78" spans="1:6" hidden="1" x14ac:dyDescent="0.25">
      <c r="A78" s="3">
        <v>31746</v>
      </c>
      <c r="B78" s="4">
        <v>806.55030703752436</v>
      </c>
      <c r="C78" s="4"/>
      <c r="D78" s="4"/>
      <c r="E78" s="32"/>
      <c r="F78" s="32"/>
    </row>
    <row r="79" spans="1:6" x14ac:dyDescent="0.25">
      <c r="A79" s="3">
        <v>31777</v>
      </c>
      <c r="B79" s="4">
        <v>835.28338215306258</v>
      </c>
      <c r="C79" s="4">
        <v>1044.6720874877217</v>
      </c>
      <c r="D79" s="4">
        <v>706.11715640175566</v>
      </c>
      <c r="E79" s="32">
        <f>IF(ISNUMBER(F_Udlaan_Bred_Smal[[#This Row],[BNP]]),F_Udlaan_Bred_Smal[[#This Row],[Udlån, smal definition]]/F_Udlaan_Bred_Smal[[#This Row],[BNP]]*100,NA())</f>
        <v>118.29246387518957</v>
      </c>
      <c r="F79" s="32">
        <f>IF(ISNUMBER(F_Udlaan_Bred_Smal[[#This Row],[Udlån, bred definition]]),F_Udlaan_Bred_Smal[[#This Row],[Udlån, bred definition]]/F_Udlaan_Bred_Smal[[#This Row],[BNP]]*100,NA())</f>
        <v>147.94599989769125</v>
      </c>
    </row>
    <row r="80" spans="1:6" hidden="1" x14ac:dyDescent="0.25">
      <c r="A80" s="3">
        <v>31808</v>
      </c>
      <c r="B80" s="4">
        <v>822.52195325597609</v>
      </c>
      <c r="C80" s="4"/>
      <c r="D80" s="4"/>
      <c r="E80" s="32"/>
      <c r="F80" s="32"/>
    </row>
    <row r="81" spans="1:6" hidden="1" x14ac:dyDescent="0.25">
      <c r="A81" s="3">
        <v>31836</v>
      </c>
      <c r="B81" s="4">
        <v>827.57787217195994</v>
      </c>
      <c r="C81" s="4"/>
      <c r="D81" s="4"/>
      <c r="E81" s="32"/>
      <c r="F81" s="32"/>
    </row>
    <row r="82" spans="1:6" x14ac:dyDescent="0.25">
      <c r="A82" s="3">
        <v>31867</v>
      </c>
      <c r="B82" s="4">
        <v>844.29640007144167</v>
      </c>
      <c r="C82" s="4">
        <v>1054.4040115397718</v>
      </c>
      <c r="D82" s="4">
        <v>710.96424112028058</v>
      </c>
      <c r="E82" s="32">
        <f>IF(ISNUMBER(F_Udlaan_Bred_Smal[[#This Row],[BNP]]),F_Udlaan_Bred_Smal[[#This Row],[Udlån, smal definition]]/F_Udlaan_Bred_Smal[[#This Row],[BNP]]*100,NA())</f>
        <v>118.75370816696307</v>
      </c>
      <c r="F82" s="32">
        <f>IF(ISNUMBER(F_Udlaan_Bred_Smal[[#This Row],[Udlån, bred definition]]),F_Udlaan_Bred_Smal[[#This Row],[Udlån, bred definition]]/F_Udlaan_Bred_Smal[[#This Row],[BNP]]*100,NA())</f>
        <v>148.30619467982331</v>
      </c>
    </row>
    <row r="83" spans="1:6" hidden="1" x14ac:dyDescent="0.25">
      <c r="A83" s="3">
        <v>31897</v>
      </c>
      <c r="B83" s="4">
        <v>844.24757500873056</v>
      </c>
      <c r="C83" s="4"/>
      <c r="D83" s="4"/>
      <c r="E83" s="32"/>
      <c r="F83" s="32"/>
    </row>
    <row r="84" spans="1:6" hidden="1" x14ac:dyDescent="0.25">
      <c r="A84" s="3">
        <v>31928</v>
      </c>
      <c r="B84" s="4">
        <v>848.58311877781023</v>
      </c>
      <c r="C84" s="4"/>
      <c r="D84" s="4"/>
      <c r="E84" s="32"/>
      <c r="F84" s="32"/>
    </row>
    <row r="85" spans="1:6" x14ac:dyDescent="0.25">
      <c r="A85" s="3">
        <v>31958</v>
      </c>
      <c r="B85" s="4">
        <v>873.53512742656028</v>
      </c>
      <c r="C85" s="4">
        <v>1094.5214076555658</v>
      </c>
      <c r="D85" s="4">
        <v>721.85313944114887</v>
      </c>
      <c r="E85" s="32">
        <f>IF(ISNUMBER(F_Udlaan_Bred_Smal[[#This Row],[BNP]]),F_Udlaan_Bred_Smal[[#This Row],[Udlån, smal definition]]/F_Udlaan_Bred_Smal[[#This Row],[BNP]]*100,NA())</f>
        <v>121.01285977682967</v>
      </c>
      <c r="F85" s="32">
        <f>IF(ISNUMBER(F_Udlaan_Bred_Smal[[#This Row],[Udlån, bred definition]]),F_Udlaan_Bred_Smal[[#This Row],[Udlån, bred definition]]/F_Udlaan_Bred_Smal[[#This Row],[BNP]]*100,NA())</f>
        <v>151.62660489402774</v>
      </c>
    </row>
    <row r="86" spans="1:6" hidden="1" x14ac:dyDescent="0.25">
      <c r="A86" s="3">
        <v>31989</v>
      </c>
      <c r="B86" s="4">
        <v>863.59801723719841</v>
      </c>
      <c r="C86" s="4"/>
      <c r="D86" s="4"/>
      <c r="E86" s="32"/>
      <c r="F86" s="32"/>
    </row>
    <row r="87" spans="1:6" hidden="1" x14ac:dyDescent="0.25">
      <c r="A87" s="3">
        <v>32020</v>
      </c>
      <c r="B87" s="4">
        <v>873.36817218569718</v>
      </c>
      <c r="C87" s="4"/>
      <c r="D87" s="4"/>
      <c r="E87" s="32"/>
      <c r="F87" s="32"/>
    </row>
    <row r="88" spans="1:6" x14ac:dyDescent="0.25">
      <c r="A88" s="3">
        <v>32050</v>
      </c>
      <c r="B88" s="4">
        <v>892.5476696172891</v>
      </c>
      <c r="C88" s="4">
        <v>1117.7597664683385</v>
      </c>
      <c r="D88" s="4">
        <v>729.61886634515372</v>
      </c>
      <c r="E88" s="32">
        <f>IF(ISNUMBER(F_Udlaan_Bred_Smal[[#This Row],[BNP]]),F_Udlaan_Bred_Smal[[#This Row],[Udlån, smal definition]]/F_Udlaan_Bred_Smal[[#This Row],[BNP]]*100,NA())</f>
        <v>122.33067301127878</v>
      </c>
      <c r="F88" s="32">
        <f>IF(ISNUMBER(F_Udlaan_Bred_Smal[[#This Row],[Udlån, bred definition]]),F_Udlaan_Bred_Smal[[#This Row],[Udlån, bred definition]]/F_Udlaan_Bred_Smal[[#This Row],[BNP]]*100,NA())</f>
        <v>153.19776091694027</v>
      </c>
    </row>
    <row r="89" spans="1:6" hidden="1" x14ac:dyDescent="0.25">
      <c r="A89" s="3">
        <v>32081</v>
      </c>
      <c r="B89" s="4">
        <v>894.12618621353579</v>
      </c>
      <c r="C89" s="4"/>
      <c r="D89" s="4"/>
      <c r="E89" s="32"/>
      <c r="F89" s="32"/>
    </row>
    <row r="90" spans="1:6" hidden="1" x14ac:dyDescent="0.25">
      <c r="A90" s="3">
        <v>32111</v>
      </c>
      <c r="B90" s="4">
        <v>904.44627612683848</v>
      </c>
      <c r="C90" s="4"/>
      <c r="D90" s="4"/>
      <c r="E90" s="32"/>
      <c r="F90" s="32"/>
    </row>
    <row r="91" spans="1:6" x14ac:dyDescent="0.25">
      <c r="A91" s="3">
        <v>32142</v>
      </c>
      <c r="B91" s="4">
        <v>933.33136695567725</v>
      </c>
      <c r="C91" s="4">
        <v>1177.3680696912643</v>
      </c>
      <c r="D91" s="4">
        <v>741.51589590099843</v>
      </c>
      <c r="E91" s="32">
        <f>IF(ISNUMBER(F_Udlaan_Bred_Smal[[#This Row],[BNP]]),F_Udlaan_Bred_Smal[[#This Row],[Udlån, smal definition]]/F_Udlaan_Bred_Smal[[#This Row],[BNP]]*100,NA())</f>
        <v>125.86801875927533</v>
      </c>
      <c r="F91" s="32">
        <f>IF(ISNUMBER(F_Udlaan_Bred_Smal[[#This Row],[Udlån, bred definition]]),F_Udlaan_Bred_Smal[[#This Row],[Udlån, bred definition]]/F_Udlaan_Bred_Smal[[#This Row],[BNP]]*100,NA())</f>
        <v>158.77853410825026</v>
      </c>
    </row>
    <row r="92" spans="1:6" hidden="1" x14ac:dyDescent="0.25">
      <c r="A92" s="3">
        <v>32173</v>
      </c>
      <c r="B92" s="4">
        <v>922.03020029873119</v>
      </c>
      <c r="C92" s="4"/>
      <c r="D92" s="4"/>
      <c r="E92" s="32"/>
      <c r="F92" s="32"/>
    </row>
    <row r="93" spans="1:6" hidden="1" x14ac:dyDescent="0.25">
      <c r="A93" s="3">
        <v>32202</v>
      </c>
      <c r="B93" s="4">
        <v>925.25691270494212</v>
      </c>
      <c r="C93" s="4"/>
      <c r="D93" s="4"/>
      <c r="E93" s="32"/>
      <c r="F93" s="32"/>
    </row>
    <row r="94" spans="1:6" x14ac:dyDescent="0.25">
      <c r="A94" s="3">
        <v>32233</v>
      </c>
      <c r="B94" s="4">
        <v>941.91672936008877</v>
      </c>
      <c r="C94" s="4">
        <v>1187.6017830562391</v>
      </c>
      <c r="D94" s="4">
        <v>754.11372281270587</v>
      </c>
      <c r="E94" s="32">
        <f>IF(ISNUMBER(F_Udlaan_Bred_Smal[[#This Row],[BNP]]),F_Udlaan_Bred_Smal[[#This Row],[Udlån, smal definition]]/F_Udlaan_Bred_Smal[[#This Row],[BNP]]*100,NA())</f>
        <v>124.90380440855951</v>
      </c>
      <c r="F94" s="32">
        <f>IF(ISNUMBER(F_Udlaan_Bred_Smal[[#This Row],[Udlån, bred definition]]),F_Udlaan_Bred_Smal[[#This Row],[Udlån, bred definition]]/F_Udlaan_Bred_Smal[[#This Row],[BNP]]*100,NA())</f>
        <v>157.48311522918615</v>
      </c>
    </row>
    <row r="95" spans="1:6" hidden="1" x14ac:dyDescent="0.25">
      <c r="A95" s="3">
        <v>32263</v>
      </c>
      <c r="B95" s="4">
        <v>939.78698802006363</v>
      </c>
      <c r="C95" s="4"/>
      <c r="D95" s="4"/>
      <c r="E95" s="32"/>
      <c r="F95" s="32"/>
    </row>
    <row r="96" spans="1:6" hidden="1" x14ac:dyDescent="0.25">
      <c r="A96" s="3">
        <v>32294</v>
      </c>
      <c r="B96" s="4">
        <v>939.01755770369823</v>
      </c>
      <c r="C96" s="4"/>
      <c r="D96" s="4"/>
      <c r="E96" s="32"/>
      <c r="F96" s="32"/>
    </row>
    <row r="97" spans="1:6" x14ac:dyDescent="0.25">
      <c r="A97" s="3">
        <v>32324</v>
      </c>
      <c r="B97" s="4">
        <v>959.65896053268762</v>
      </c>
      <c r="C97" s="4">
        <v>1213.7718340274323</v>
      </c>
      <c r="D97" s="4">
        <v>760.3442689107427</v>
      </c>
      <c r="E97" s="32">
        <f>IF(ISNUMBER(F_Udlaan_Bred_Smal[[#This Row],[BNP]]),F_Udlaan_Bred_Smal[[#This Row],[Udlån, smal definition]]/F_Udlaan_Bred_Smal[[#This Row],[BNP]]*100,NA())</f>
        <v>126.21374287564238</v>
      </c>
      <c r="F97" s="32">
        <f>IF(ISNUMBER(F_Udlaan_Bred_Smal[[#This Row],[Udlån, bred definition]]),F_Udlaan_Bred_Smal[[#This Row],[Udlån, bred definition]]/F_Udlaan_Bred_Smal[[#This Row],[BNP]]*100,NA())</f>
        <v>159.63450816381675</v>
      </c>
    </row>
    <row r="98" spans="1:6" hidden="1" x14ac:dyDescent="0.25">
      <c r="A98" s="3">
        <v>32355</v>
      </c>
      <c r="B98" s="4">
        <v>957.72847853589428</v>
      </c>
      <c r="C98" s="4"/>
      <c r="D98" s="4"/>
      <c r="E98" s="32"/>
      <c r="F98" s="32"/>
    </row>
    <row r="99" spans="1:6" hidden="1" x14ac:dyDescent="0.25">
      <c r="A99" s="3">
        <v>32386</v>
      </c>
      <c r="B99" s="4">
        <v>962.78765909831543</v>
      </c>
      <c r="C99" s="4"/>
      <c r="D99" s="4"/>
      <c r="E99" s="32"/>
      <c r="F99" s="32"/>
    </row>
    <row r="100" spans="1:6" x14ac:dyDescent="0.25">
      <c r="A100" s="3">
        <v>32416</v>
      </c>
      <c r="B100" s="4">
        <v>976.45676279139821</v>
      </c>
      <c r="C100" s="4">
        <v>1236.9116418787999</v>
      </c>
      <c r="D100" s="4">
        <v>768.23718878259331</v>
      </c>
      <c r="E100" s="32">
        <f>IF(ISNUMBER(F_Udlaan_Bred_Smal[[#This Row],[BNP]]),F_Udlaan_Bred_Smal[[#This Row],[Udlån, smal definition]]/F_Udlaan_Bred_Smal[[#This Row],[BNP]]*100,NA())</f>
        <v>127.10355304964673</v>
      </c>
      <c r="F100" s="32">
        <f>IF(ISNUMBER(F_Udlaan_Bred_Smal[[#This Row],[Udlån, bred definition]]),F_Udlaan_Bred_Smal[[#This Row],[Udlån, bred definition]]/F_Udlaan_Bred_Smal[[#This Row],[BNP]]*100,NA())</f>
        <v>161.00647819964345</v>
      </c>
    </row>
    <row r="101" spans="1:6" hidden="1" x14ac:dyDescent="0.25">
      <c r="A101" s="3">
        <v>32447</v>
      </c>
      <c r="B101" s="4">
        <v>977.50604908052105</v>
      </c>
      <c r="C101" s="4"/>
      <c r="D101" s="4"/>
      <c r="E101" s="32"/>
      <c r="F101" s="32"/>
    </row>
    <row r="102" spans="1:6" hidden="1" x14ac:dyDescent="0.25">
      <c r="A102" s="3">
        <v>32477</v>
      </c>
      <c r="B102" s="4">
        <v>981.7488000066835</v>
      </c>
      <c r="C102" s="4"/>
      <c r="D102" s="4"/>
      <c r="E102" s="32"/>
      <c r="F102" s="32"/>
    </row>
    <row r="103" spans="1:6" x14ac:dyDescent="0.25">
      <c r="A103" s="3">
        <v>32508</v>
      </c>
      <c r="B103" s="4">
        <v>1008.841327509821</v>
      </c>
      <c r="C103" s="4">
        <v>1289.4341748608017</v>
      </c>
      <c r="D103" s="4">
        <v>775.65023794075751</v>
      </c>
      <c r="E103" s="32">
        <f>IF(ISNUMBER(F_Udlaan_Bred_Smal[[#This Row],[BNP]]),F_Udlaan_Bred_Smal[[#This Row],[Udlån, smal definition]]/F_Udlaan_Bred_Smal[[#This Row],[BNP]]*100,NA())</f>
        <v>130.06394869266759</v>
      </c>
      <c r="F103" s="32">
        <f>IF(ISNUMBER(F_Udlaan_Bred_Smal[[#This Row],[Udlån, bred definition]]),F_Udlaan_Bred_Smal[[#This Row],[Udlån, bred definition]]/F_Udlaan_Bred_Smal[[#This Row],[BNP]]*100,NA())</f>
        <v>166.23912580547494</v>
      </c>
    </row>
    <row r="104" spans="1:6" hidden="1" x14ac:dyDescent="0.25">
      <c r="A104" s="3">
        <v>32539</v>
      </c>
      <c r="B104" s="4">
        <v>990.33299648416028</v>
      </c>
      <c r="C104" s="4"/>
      <c r="D104" s="4"/>
      <c r="E104" s="32"/>
      <c r="F104" s="32"/>
    </row>
    <row r="105" spans="1:6" hidden="1" x14ac:dyDescent="0.25">
      <c r="A105" s="3">
        <v>32567</v>
      </c>
      <c r="B105" s="4">
        <v>998.17709472687955</v>
      </c>
      <c r="C105" s="4"/>
      <c r="D105" s="4"/>
      <c r="E105" s="32"/>
      <c r="F105" s="32"/>
    </row>
    <row r="106" spans="1:6" x14ac:dyDescent="0.25">
      <c r="A106" s="3">
        <v>32598</v>
      </c>
      <c r="B106" s="4">
        <v>1012.783510801866</v>
      </c>
      <c r="C106" s="4">
        <v>1294.6695949688578</v>
      </c>
      <c r="D106" s="4">
        <v>787.51496244806651</v>
      </c>
      <c r="E106" s="32">
        <f>IF(ISNUMBER(F_Udlaan_Bred_Smal[[#This Row],[BNP]]),F_Udlaan_Bred_Smal[[#This Row],[Udlån, smal definition]]/F_Udlaan_Bred_Smal[[#This Row],[BNP]]*100,NA())</f>
        <v>128.60498645683256</v>
      </c>
      <c r="F106" s="32">
        <f>IF(ISNUMBER(F_Udlaan_Bred_Smal[[#This Row],[Udlån, bred definition]]),F_Udlaan_Bred_Smal[[#This Row],[Udlån, bred definition]]/F_Udlaan_Bred_Smal[[#This Row],[BNP]]*100,NA())</f>
        <v>164.39936467292659</v>
      </c>
    </row>
    <row r="107" spans="1:6" hidden="1" x14ac:dyDescent="0.25">
      <c r="A107" s="3">
        <v>32628</v>
      </c>
      <c r="B107" s="4">
        <v>1008.1787012416078</v>
      </c>
      <c r="C107" s="4"/>
      <c r="D107" s="4"/>
      <c r="E107" s="32"/>
      <c r="F107" s="32"/>
    </row>
    <row r="108" spans="1:6" hidden="1" x14ac:dyDescent="0.25">
      <c r="A108" s="3">
        <v>32659</v>
      </c>
      <c r="B108" s="4">
        <v>1010.0662596045752</v>
      </c>
      <c r="C108" s="4"/>
      <c r="D108" s="4"/>
      <c r="E108" s="32"/>
      <c r="F108" s="32"/>
    </row>
    <row r="109" spans="1:6" x14ac:dyDescent="0.25">
      <c r="A109" s="3">
        <v>32689</v>
      </c>
      <c r="B109" s="4">
        <v>1030.6478569110523</v>
      </c>
      <c r="C109" s="4">
        <v>1319.8605745370326</v>
      </c>
      <c r="D109" s="4">
        <v>798.14314778349751</v>
      </c>
      <c r="E109" s="32">
        <f>IF(ISNUMBER(F_Udlaan_Bred_Smal[[#This Row],[BNP]]),F_Udlaan_Bred_Smal[[#This Row],[Udlån, smal definition]]/F_Udlaan_Bred_Smal[[#This Row],[BNP]]*100,NA())</f>
        <v>129.13070290376325</v>
      </c>
      <c r="F109" s="32">
        <f>IF(ISNUMBER(F_Udlaan_Bred_Smal[[#This Row],[Udlån, bred definition]]),F_Udlaan_Bred_Smal[[#This Row],[Udlån, bred definition]]/F_Udlaan_Bred_Smal[[#This Row],[BNP]]*100,NA())</f>
        <v>165.36639802050331</v>
      </c>
    </row>
    <row r="110" spans="1:6" hidden="1" x14ac:dyDescent="0.25">
      <c r="A110" s="3">
        <v>32720</v>
      </c>
      <c r="B110" s="4">
        <v>1016.4598029026789</v>
      </c>
      <c r="C110" s="4"/>
      <c r="D110" s="4"/>
      <c r="E110" s="32"/>
      <c r="F110" s="32"/>
    </row>
    <row r="111" spans="1:6" hidden="1" x14ac:dyDescent="0.25">
      <c r="A111" s="3">
        <v>32751</v>
      </c>
      <c r="B111" s="4">
        <v>1024.4036241900301</v>
      </c>
      <c r="C111" s="4"/>
      <c r="D111" s="4"/>
      <c r="E111" s="32"/>
      <c r="F111" s="32"/>
    </row>
    <row r="112" spans="1:6" x14ac:dyDescent="0.25">
      <c r="A112" s="3">
        <v>32781</v>
      </c>
      <c r="B112" s="4">
        <v>1038.5131775239272</v>
      </c>
      <c r="C112" s="4">
        <v>1331.9587548114509</v>
      </c>
      <c r="D112" s="4">
        <v>808.62267762947363</v>
      </c>
      <c r="E112" s="32">
        <f>IF(ISNUMBER(F_Udlaan_Bred_Smal[[#This Row],[BNP]]),F_Udlaan_Bred_Smal[[#This Row],[Udlån, smal definition]]/F_Udlaan_Bred_Smal[[#This Row],[BNP]]*100,NA())</f>
        <v>128.42988531664625</v>
      </c>
      <c r="F112" s="32">
        <f>IF(ISNUMBER(F_Udlaan_Bred_Smal[[#This Row],[Udlån, bred definition]]),F_Udlaan_Bred_Smal[[#This Row],[Udlån, bred definition]]/F_Udlaan_Bred_Smal[[#This Row],[BNP]]*100,NA())</f>
        <v>164.71944105205765</v>
      </c>
    </row>
    <row r="113" spans="1:6" hidden="1" x14ac:dyDescent="0.25">
      <c r="A113" s="3">
        <v>32812</v>
      </c>
      <c r="B113" s="4">
        <v>1040.9837701120641</v>
      </c>
      <c r="C113" s="4"/>
      <c r="D113" s="4"/>
      <c r="E113" s="32"/>
      <c r="F113" s="32"/>
    </row>
    <row r="114" spans="1:6" hidden="1" x14ac:dyDescent="0.25">
      <c r="A114" s="3">
        <v>32842</v>
      </c>
      <c r="B114" s="4">
        <v>1042.2438691443438</v>
      </c>
      <c r="C114" s="4"/>
      <c r="D114" s="4"/>
      <c r="E114" s="32"/>
      <c r="F114" s="32"/>
    </row>
    <row r="115" spans="1:6" x14ac:dyDescent="0.25">
      <c r="A115" s="3">
        <v>32873</v>
      </c>
      <c r="B115" s="4">
        <v>1069.0318386281967</v>
      </c>
      <c r="C115" s="4">
        <v>1379.5827996070557</v>
      </c>
      <c r="D115" s="4">
        <v>817.46633614093264</v>
      </c>
      <c r="E115" s="32">
        <f>IF(ISNUMBER(F_Udlaan_Bred_Smal[[#This Row],[BNP]]),F_Udlaan_Bred_Smal[[#This Row],[Udlån, smal definition]]/F_Udlaan_Bred_Smal[[#This Row],[BNP]]*100,NA())</f>
        <v>130.77380576609991</v>
      </c>
      <c r="F115" s="32">
        <f>IF(ISNUMBER(F_Udlaan_Bred_Smal[[#This Row],[Udlån, bred definition]]),F_Udlaan_Bred_Smal[[#This Row],[Udlån, bred definition]]/F_Udlaan_Bred_Smal[[#This Row],[BNP]]*100,NA())</f>
        <v>168.76325526990425</v>
      </c>
    </row>
    <row r="116" spans="1:6" hidden="1" x14ac:dyDescent="0.25">
      <c r="A116" s="3">
        <v>32904</v>
      </c>
      <c r="B116" s="4">
        <v>1052.3582815596619</v>
      </c>
      <c r="C116" s="4"/>
      <c r="D116" s="4"/>
      <c r="E116" s="32"/>
      <c r="F116" s="32"/>
    </row>
    <row r="117" spans="1:6" hidden="1" x14ac:dyDescent="0.25">
      <c r="A117" s="3">
        <v>32932</v>
      </c>
      <c r="B117" s="4">
        <v>1068.0668023643666</v>
      </c>
      <c r="C117" s="4"/>
      <c r="D117" s="4"/>
      <c r="E117" s="32"/>
      <c r="F117" s="32"/>
    </row>
    <row r="118" spans="1:6" x14ac:dyDescent="0.25">
      <c r="A118" s="3">
        <v>32963</v>
      </c>
      <c r="B118" s="4">
        <v>1081.4225583820885</v>
      </c>
      <c r="C118" s="4">
        <v>1394.402222434107</v>
      </c>
      <c r="D118" s="4">
        <v>826.58547070130828</v>
      </c>
      <c r="E118" s="32">
        <f>IF(ISNUMBER(F_Udlaan_Bred_Smal[[#This Row],[BNP]]),F_Udlaan_Bred_Smal[[#This Row],[Udlån, smal definition]]/F_Udlaan_Bred_Smal[[#This Row],[BNP]]*100,NA())</f>
        <v>130.83009521865489</v>
      </c>
      <c r="F118" s="32">
        <f>IF(ISNUMBER(F_Udlaan_Bred_Smal[[#This Row],[Udlån, bred definition]]),F_Udlaan_Bred_Smal[[#This Row],[Udlån, bred definition]]/F_Udlaan_Bred_Smal[[#This Row],[BNP]]*100,NA())</f>
        <v>168.69425750382959</v>
      </c>
    </row>
    <row r="119" spans="1:6" hidden="1" x14ac:dyDescent="0.25">
      <c r="A119" s="3">
        <v>32993</v>
      </c>
      <c r="B119" s="4">
        <v>1072.3764931563489</v>
      </c>
      <c r="C119" s="4"/>
      <c r="D119" s="4"/>
      <c r="E119" s="32"/>
      <c r="F119" s="32"/>
    </row>
    <row r="120" spans="1:6" hidden="1" x14ac:dyDescent="0.25">
      <c r="A120" s="3">
        <v>33024</v>
      </c>
      <c r="B120" s="4">
        <v>1072.7600141564587</v>
      </c>
      <c r="C120" s="4"/>
      <c r="D120" s="4"/>
      <c r="E120" s="32"/>
      <c r="F120" s="32"/>
    </row>
    <row r="121" spans="1:6" x14ac:dyDescent="0.25">
      <c r="A121" s="3">
        <v>33054</v>
      </c>
      <c r="B121" s="4">
        <v>1086.1266669181434</v>
      </c>
      <c r="C121" s="4">
        <v>1400.3501959609116</v>
      </c>
      <c r="D121" s="4">
        <v>836.61786054026709</v>
      </c>
      <c r="E121" s="32">
        <f>IF(ISNUMBER(F_Udlaan_Bred_Smal[[#This Row],[BNP]]),F_Udlaan_Bred_Smal[[#This Row],[Udlån, smal definition]]/F_Udlaan_Bred_Smal[[#This Row],[BNP]]*100,NA())</f>
        <v>129.82350941166254</v>
      </c>
      <c r="F121" s="32">
        <f>IF(ISNUMBER(F_Udlaan_Bred_Smal[[#This Row],[Udlån, bred definition]]),F_Udlaan_Bred_Smal[[#This Row],[Udlån, bred definition]]/F_Udlaan_Bred_Smal[[#This Row],[BNP]]*100,NA())</f>
        <v>167.3822974633365</v>
      </c>
    </row>
    <row r="122" spans="1:6" hidden="1" x14ac:dyDescent="0.25">
      <c r="A122" s="3">
        <v>33085</v>
      </c>
      <c r="B122" s="4">
        <v>1078.0446183268893</v>
      </c>
      <c r="C122" s="4"/>
      <c r="D122" s="4"/>
      <c r="E122" s="32"/>
      <c r="F122" s="32"/>
    </row>
    <row r="123" spans="1:6" hidden="1" x14ac:dyDescent="0.25">
      <c r="A123" s="3">
        <v>33116</v>
      </c>
      <c r="B123" s="4">
        <v>1082.4296306985734</v>
      </c>
      <c r="C123" s="4"/>
      <c r="D123" s="4"/>
      <c r="E123" s="32"/>
      <c r="F123" s="32"/>
    </row>
    <row r="124" spans="1:6" x14ac:dyDescent="0.25">
      <c r="A124" s="3">
        <v>33146</v>
      </c>
      <c r="B124" s="4">
        <v>1093.1831462908804</v>
      </c>
      <c r="C124" s="4">
        <v>1414.7166169456086</v>
      </c>
      <c r="D124" s="4">
        <v>847.6931973926437</v>
      </c>
      <c r="E124" s="32">
        <f>IF(ISNUMBER(F_Udlaan_Bred_Smal[[#This Row],[BNP]]),F_Udlaan_Bred_Smal[[#This Row],[Udlån, smal definition]]/F_Udlaan_Bred_Smal[[#This Row],[BNP]]*100,NA())</f>
        <v>128.95976393975096</v>
      </c>
      <c r="F124" s="32">
        <f>IF(ISNUMBER(F_Udlaan_Bred_Smal[[#This Row],[Udlån, bred definition]]),F_Udlaan_Bred_Smal[[#This Row],[Udlån, bred definition]]/F_Udlaan_Bred_Smal[[#This Row],[BNP]]*100,NA())</f>
        <v>166.89016985119497</v>
      </c>
    </row>
    <row r="125" spans="1:6" hidden="1" x14ac:dyDescent="0.25">
      <c r="A125" s="3">
        <v>33177</v>
      </c>
      <c r="B125" s="4">
        <v>1083.3612678054335</v>
      </c>
      <c r="C125" s="4"/>
      <c r="D125" s="4"/>
      <c r="E125" s="32"/>
      <c r="F125" s="32"/>
    </row>
    <row r="126" spans="1:6" hidden="1" x14ac:dyDescent="0.25">
      <c r="A126" s="3">
        <v>33207</v>
      </c>
      <c r="B126" s="4">
        <v>1083.6599003238725</v>
      </c>
      <c r="C126" s="4"/>
      <c r="D126" s="4"/>
      <c r="E126" s="32"/>
      <c r="F126" s="32"/>
    </row>
    <row r="127" spans="1:6" x14ac:dyDescent="0.25">
      <c r="A127" s="3">
        <v>33238</v>
      </c>
      <c r="B127" s="4">
        <v>1108.8501615714074</v>
      </c>
      <c r="C127" s="4">
        <v>1435.0415783893541</v>
      </c>
      <c r="D127" s="4">
        <v>855.3</v>
      </c>
      <c r="E127" s="32">
        <f>IF(ISNUMBER(F_Udlaan_Bred_Smal[[#This Row],[BNP]]),F_Udlaan_Bred_Smal[[#This Row],[Udlån, smal definition]]/F_Udlaan_Bred_Smal[[#This Row],[BNP]]*100,NA())</f>
        <v>129.64458804763328</v>
      </c>
      <c r="F127" s="32">
        <f>IF(ISNUMBER(F_Udlaan_Bred_Smal[[#This Row],[Udlån, bred definition]]),F_Udlaan_Bred_Smal[[#This Row],[Udlån, bred definition]]/F_Udlaan_Bred_Smal[[#This Row],[BNP]]*100,NA())</f>
        <v>167.78224931478479</v>
      </c>
    </row>
    <row r="128" spans="1:6" hidden="1" x14ac:dyDescent="0.25">
      <c r="A128" s="3">
        <v>33269</v>
      </c>
      <c r="B128" s="4">
        <v>1113.5796892242256</v>
      </c>
      <c r="C128" s="4"/>
      <c r="D128" s="4"/>
      <c r="E128" s="32"/>
      <c r="F128" s="32"/>
    </row>
    <row r="129" spans="1:6" hidden="1" x14ac:dyDescent="0.25">
      <c r="A129" s="3">
        <v>33297</v>
      </c>
      <c r="B129" s="4">
        <v>1112.7464617829214</v>
      </c>
      <c r="C129" s="4"/>
      <c r="D129" s="4"/>
      <c r="E129" s="32"/>
      <c r="F129" s="32"/>
    </row>
    <row r="130" spans="1:6" x14ac:dyDescent="0.25">
      <c r="A130" s="3">
        <v>33328</v>
      </c>
      <c r="B130" s="4">
        <v>1126.1905212076033</v>
      </c>
      <c r="C130" s="4">
        <v>1471.1698080215965</v>
      </c>
      <c r="D130" s="4">
        <v>865.30000000000007</v>
      </c>
      <c r="E130" s="32">
        <f>IF(ISNUMBER(F_Udlaan_Bred_Smal[[#This Row],[BNP]]),F_Udlaan_Bred_Smal[[#This Row],[Udlån, smal definition]]/F_Udlaan_Bred_Smal[[#This Row],[BNP]]*100,NA())</f>
        <v>130.15029714637737</v>
      </c>
      <c r="F130" s="32">
        <f>IF(ISNUMBER(F_Udlaan_Bred_Smal[[#This Row],[Udlån, bred definition]]),F_Udlaan_Bred_Smal[[#This Row],[Udlån, bred definition]]/F_Udlaan_Bred_Smal[[#This Row],[BNP]]*100,NA())</f>
        <v>170.01846851052773</v>
      </c>
    </row>
    <row r="131" spans="1:6" hidden="1" x14ac:dyDescent="0.25">
      <c r="A131" s="3">
        <v>33358</v>
      </c>
      <c r="B131" s="4">
        <v>1121.8696587835238</v>
      </c>
      <c r="C131" s="4"/>
      <c r="D131" s="4"/>
      <c r="E131" s="32"/>
      <c r="F131" s="32"/>
    </row>
    <row r="132" spans="1:6" hidden="1" x14ac:dyDescent="0.25">
      <c r="A132" s="3">
        <v>33389</v>
      </c>
      <c r="B132" s="4">
        <v>1123.6957558355875</v>
      </c>
      <c r="C132" s="4"/>
      <c r="D132" s="4"/>
      <c r="E132" s="32"/>
      <c r="F132" s="32"/>
    </row>
    <row r="133" spans="1:6" x14ac:dyDescent="0.25">
      <c r="A133" s="3">
        <v>33419</v>
      </c>
      <c r="B133" s="4">
        <v>1142.0452071490934</v>
      </c>
      <c r="C133" s="4">
        <v>1493.96059207184</v>
      </c>
      <c r="D133" s="4">
        <v>873.2</v>
      </c>
      <c r="E133" s="32">
        <f>IF(ISNUMBER(F_Udlaan_Bred_Smal[[#This Row],[BNP]]),F_Udlaan_Bred_Smal[[#This Row],[Udlån, smal definition]]/F_Udlaan_Bred_Smal[[#This Row],[BNP]]*100,NA())</f>
        <v>130.78850288010688</v>
      </c>
      <c r="F133" s="32">
        <f>IF(ISNUMBER(F_Udlaan_Bred_Smal[[#This Row],[Udlån, bred definition]]),F_Udlaan_Bred_Smal[[#This Row],[Udlån, bred definition]]/F_Udlaan_Bred_Smal[[#This Row],[BNP]]*100,NA())</f>
        <v>171.0903105899954</v>
      </c>
    </row>
    <row r="134" spans="1:6" hidden="1" x14ac:dyDescent="0.25">
      <c r="A134" s="3">
        <v>33450</v>
      </c>
      <c r="B134" s="4">
        <v>1122.2965457984151</v>
      </c>
      <c r="C134" s="4"/>
      <c r="D134" s="4"/>
      <c r="E134" s="32"/>
      <c r="F134" s="32"/>
    </row>
    <row r="135" spans="1:6" hidden="1" x14ac:dyDescent="0.25">
      <c r="A135" s="3">
        <v>33481</v>
      </c>
      <c r="B135" s="4">
        <v>1118.4738926365183</v>
      </c>
      <c r="C135" s="4"/>
      <c r="D135" s="4"/>
      <c r="E135" s="32"/>
      <c r="F135" s="32"/>
    </row>
    <row r="136" spans="1:6" x14ac:dyDescent="0.25">
      <c r="A136" s="3">
        <v>33511</v>
      </c>
      <c r="B136" s="4">
        <v>1130.9449492443089</v>
      </c>
      <c r="C136" s="4">
        <v>1478.3776756285151</v>
      </c>
      <c r="D136" s="4">
        <v>883.4</v>
      </c>
      <c r="E136" s="32">
        <f>IF(ISNUMBER(F_Udlaan_Bred_Smal[[#This Row],[BNP]]),F_Udlaan_Bred_Smal[[#This Row],[Udlån, smal definition]]/F_Udlaan_Bred_Smal[[#This Row],[BNP]]*100,NA())</f>
        <v>128.02184166224916</v>
      </c>
      <c r="F136" s="32">
        <f>IF(ISNUMBER(F_Udlaan_Bred_Smal[[#This Row],[Udlån, bred definition]]),F_Udlaan_Bred_Smal[[#This Row],[Udlån, bred definition]]/F_Udlaan_Bred_Smal[[#This Row],[BNP]]*100,NA())</f>
        <v>167.35088019340222</v>
      </c>
    </row>
    <row r="137" spans="1:6" hidden="1" x14ac:dyDescent="0.25">
      <c r="A137" s="3">
        <v>33542</v>
      </c>
      <c r="B137" s="4">
        <v>1122.761306968798</v>
      </c>
      <c r="C137" s="4"/>
      <c r="D137" s="4"/>
      <c r="E137" s="32"/>
      <c r="F137" s="32"/>
    </row>
    <row r="138" spans="1:6" hidden="1" x14ac:dyDescent="0.25">
      <c r="A138" s="3">
        <v>33572</v>
      </c>
      <c r="B138" s="4">
        <v>1122.3507325934859</v>
      </c>
      <c r="C138" s="4"/>
      <c r="D138" s="4"/>
      <c r="E138" s="32"/>
      <c r="F138" s="32"/>
    </row>
    <row r="139" spans="1:6" x14ac:dyDescent="0.25">
      <c r="A139" s="3">
        <v>33603</v>
      </c>
      <c r="B139" s="4">
        <v>1145.1237943945534</v>
      </c>
      <c r="C139" s="4">
        <v>1498.6734228683003</v>
      </c>
      <c r="D139" s="4">
        <v>890.30000000000007</v>
      </c>
      <c r="E139" s="32">
        <f>IF(ISNUMBER(F_Udlaan_Bred_Smal[[#This Row],[BNP]]),F_Udlaan_Bred_Smal[[#This Row],[Udlån, smal definition]]/F_Udlaan_Bred_Smal[[#This Row],[BNP]]*100,NA())</f>
        <v>128.62223906487179</v>
      </c>
      <c r="F139" s="32">
        <f>IF(ISNUMBER(F_Udlaan_Bred_Smal[[#This Row],[Udlån, bred definition]]),F_Udlaan_Bred_Smal[[#This Row],[Udlån, bred definition]]/F_Udlaan_Bred_Smal[[#This Row],[BNP]]*100,NA())</f>
        <v>168.33353059286759</v>
      </c>
    </row>
    <row r="140" spans="1:6" hidden="1" x14ac:dyDescent="0.25">
      <c r="A140" s="3">
        <v>33634</v>
      </c>
      <c r="B140" s="4">
        <v>1132.2859458222038</v>
      </c>
      <c r="C140" s="4"/>
      <c r="D140" s="4"/>
      <c r="E140" s="32"/>
      <c r="F140" s="32"/>
    </row>
    <row r="141" spans="1:6" hidden="1" x14ac:dyDescent="0.25">
      <c r="A141" s="3">
        <v>33663</v>
      </c>
      <c r="B141" s="4">
        <v>1129.1456662690921</v>
      </c>
      <c r="C141" s="4"/>
      <c r="D141" s="4"/>
      <c r="E141" s="32"/>
      <c r="F141" s="32"/>
    </row>
    <row r="142" spans="1:6" x14ac:dyDescent="0.25">
      <c r="A142" s="3">
        <v>33694</v>
      </c>
      <c r="B142" s="4">
        <v>1138.5145680312717</v>
      </c>
      <c r="C142" s="4">
        <v>1490.091061059702</v>
      </c>
      <c r="D142" s="4">
        <v>898.40000000000009</v>
      </c>
      <c r="E142" s="32">
        <f>IF(ISNUMBER(F_Udlaan_Bred_Smal[[#This Row],[BNP]]),F_Udlaan_Bred_Smal[[#This Row],[Udlån, smal definition]]/F_Udlaan_Bred_Smal[[#This Row],[BNP]]*100,NA())</f>
        <v>126.72691095628579</v>
      </c>
      <c r="F142" s="32">
        <f>IF(ISNUMBER(F_Udlaan_Bred_Smal[[#This Row],[Udlån, bred definition]]),F_Udlaan_Bred_Smal[[#This Row],[Udlån, bred definition]]/F_Udlaan_Bred_Smal[[#This Row],[BNP]]*100,NA())</f>
        <v>165.8605366273043</v>
      </c>
    </row>
    <row r="143" spans="1:6" hidden="1" x14ac:dyDescent="0.25">
      <c r="A143" s="3">
        <v>33724</v>
      </c>
      <c r="B143" s="4">
        <v>1126.5085126457793</v>
      </c>
      <c r="C143" s="4"/>
      <c r="D143" s="4"/>
      <c r="E143" s="32"/>
      <c r="F143" s="32"/>
    </row>
    <row r="144" spans="1:6" hidden="1" x14ac:dyDescent="0.25">
      <c r="A144" s="3">
        <v>33755</v>
      </c>
      <c r="B144" s="4">
        <v>1122.9792708453513</v>
      </c>
      <c r="C144" s="4"/>
      <c r="D144" s="4"/>
      <c r="E144" s="32"/>
      <c r="F144" s="32"/>
    </row>
    <row r="145" spans="1:6" x14ac:dyDescent="0.25">
      <c r="A145" s="3">
        <v>33785</v>
      </c>
      <c r="B145" s="4">
        <v>1133.1952810471789</v>
      </c>
      <c r="C145" s="4">
        <v>1480.8151900114713</v>
      </c>
      <c r="D145" s="4">
        <v>903.59999999999991</v>
      </c>
      <c r="E145" s="32">
        <f>IF(ISNUMBER(F_Udlaan_Bred_Smal[[#This Row],[BNP]]),F_Udlaan_Bred_Smal[[#This Row],[Udlån, smal definition]]/F_Udlaan_Bred_Smal[[#This Row],[BNP]]*100,NA())</f>
        <v>125.40895097910348</v>
      </c>
      <c r="F145" s="32">
        <f>IF(ISNUMBER(F_Udlaan_Bred_Smal[[#This Row],[Udlån, bred definition]]),F_Udlaan_Bred_Smal[[#This Row],[Udlån, bred definition]]/F_Udlaan_Bred_Smal[[#This Row],[BNP]]*100,NA())</f>
        <v>163.87950309998578</v>
      </c>
    </row>
    <row r="146" spans="1:6" hidden="1" x14ac:dyDescent="0.25">
      <c r="A146" s="3">
        <v>33816</v>
      </c>
      <c r="B146" s="4">
        <v>1111.2110703288824</v>
      </c>
      <c r="C146" s="4"/>
      <c r="D146" s="4"/>
      <c r="E146" s="32"/>
      <c r="F146" s="32"/>
    </row>
    <row r="147" spans="1:6" hidden="1" x14ac:dyDescent="0.25">
      <c r="A147" s="3">
        <v>33847</v>
      </c>
      <c r="B147" s="4">
        <v>1110.9336650139455</v>
      </c>
      <c r="C147" s="4"/>
      <c r="D147" s="4"/>
      <c r="E147" s="32"/>
      <c r="F147" s="32"/>
    </row>
    <row r="148" spans="1:6" x14ac:dyDescent="0.25">
      <c r="A148" s="3">
        <v>33877</v>
      </c>
      <c r="B148" s="4">
        <v>1118.9287861558191</v>
      </c>
      <c r="C148" s="4">
        <v>1458.1699797795866</v>
      </c>
      <c r="D148" s="4">
        <v>911.2</v>
      </c>
      <c r="E148" s="32">
        <f>IF(ISNUMBER(F_Udlaan_Bred_Smal[[#This Row],[BNP]]),F_Udlaan_Bred_Smal[[#This Row],[Udlån, smal definition]]/F_Udlaan_Bred_Smal[[#This Row],[BNP]]*100,NA())</f>
        <v>122.79727679497576</v>
      </c>
      <c r="F148" s="32">
        <f>IF(ISNUMBER(F_Udlaan_Bred_Smal[[#This Row],[Udlån, bred definition]]),F_Udlaan_Bred_Smal[[#This Row],[Udlån, bred definition]]/F_Udlaan_Bred_Smal[[#This Row],[BNP]]*100,NA())</f>
        <v>160.02743412857623</v>
      </c>
    </row>
    <row r="149" spans="1:6" hidden="1" x14ac:dyDescent="0.25">
      <c r="A149" s="3">
        <v>33908</v>
      </c>
      <c r="B149" s="4">
        <v>1104.9503857017442</v>
      </c>
      <c r="C149" s="4"/>
      <c r="D149" s="4"/>
      <c r="E149" s="32"/>
      <c r="F149" s="32"/>
    </row>
    <row r="150" spans="1:6" hidden="1" x14ac:dyDescent="0.25">
      <c r="A150" s="3">
        <v>33938</v>
      </c>
      <c r="B150" s="4">
        <v>1106.6688450216741</v>
      </c>
      <c r="C150" s="4"/>
      <c r="D150" s="4"/>
      <c r="E150" s="32"/>
      <c r="F150" s="32"/>
    </row>
    <row r="151" spans="1:6" x14ac:dyDescent="0.25">
      <c r="A151" s="3">
        <v>33969</v>
      </c>
      <c r="B151" s="4">
        <v>1107.8167988087409</v>
      </c>
      <c r="C151" s="4">
        <v>1438.5193994211766</v>
      </c>
      <c r="D151" s="4">
        <v>923.3</v>
      </c>
      <c r="E151" s="32">
        <f>IF(ISNUMBER(F_Udlaan_Bred_Smal[[#This Row],[BNP]]),F_Udlaan_Bred_Smal[[#This Row],[Udlån, smal definition]]/F_Udlaan_Bred_Smal[[#This Row],[BNP]]*100,NA())</f>
        <v>119.98449028579455</v>
      </c>
      <c r="F151" s="32">
        <f>IF(ISNUMBER(F_Udlaan_Bred_Smal[[#This Row],[Udlån, bred definition]]),F_Udlaan_Bred_Smal[[#This Row],[Udlån, bred definition]]/F_Udlaan_Bred_Smal[[#This Row],[BNP]]*100,NA())</f>
        <v>155.80194946617314</v>
      </c>
    </row>
    <row r="152" spans="1:6" hidden="1" x14ac:dyDescent="0.25">
      <c r="A152" s="3">
        <v>34000</v>
      </c>
      <c r="B152" s="4">
        <v>1095.4641381076117</v>
      </c>
      <c r="C152" s="4"/>
      <c r="D152" s="4"/>
      <c r="E152" s="32"/>
      <c r="F152" s="32"/>
    </row>
    <row r="153" spans="1:6" hidden="1" x14ac:dyDescent="0.25">
      <c r="A153" s="3">
        <v>34028</v>
      </c>
      <c r="B153" s="4">
        <v>1094.8588328319227</v>
      </c>
      <c r="C153" s="4"/>
      <c r="D153" s="4"/>
      <c r="E153" s="32"/>
      <c r="F153" s="32"/>
    </row>
    <row r="154" spans="1:6" x14ac:dyDescent="0.25">
      <c r="A154" s="3">
        <v>34059</v>
      </c>
      <c r="B154" s="4">
        <v>1089.5707219765463</v>
      </c>
      <c r="C154" s="4">
        <v>1415.4591215113478</v>
      </c>
      <c r="D154" s="4">
        <v>922.89999999999986</v>
      </c>
      <c r="E154" s="32">
        <f>IF(ISNUMBER(F_Udlaan_Bred_Smal[[#This Row],[BNP]]),F_Udlaan_Bred_Smal[[#This Row],[Udlån, smal definition]]/F_Udlaan_Bred_Smal[[#This Row],[BNP]]*100,NA())</f>
        <v>118.05945627657889</v>
      </c>
      <c r="F154" s="32">
        <f>IF(ISNUMBER(F_Udlaan_Bred_Smal[[#This Row],[Udlån, bred definition]]),F_Udlaan_Bred_Smal[[#This Row],[Udlån, bred definition]]/F_Udlaan_Bred_Smal[[#This Row],[BNP]]*100,NA())</f>
        <v>153.37080090056864</v>
      </c>
    </row>
    <row r="155" spans="1:6" hidden="1" x14ac:dyDescent="0.25">
      <c r="A155" s="3">
        <v>34089</v>
      </c>
      <c r="B155" s="4">
        <v>1080.5493112149613</v>
      </c>
      <c r="C155" s="4"/>
      <c r="D155" s="4"/>
      <c r="E155" s="32"/>
      <c r="F155" s="32"/>
    </row>
    <row r="156" spans="1:6" hidden="1" x14ac:dyDescent="0.25">
      <c r="A156" s="3">
        <v>34120</v>
      </c>
      <c r="B156" s="4">
        <v>1082.4900746648159</v>
      </c>
      <c r="C156" s="4"/>
      <c r="D156" s="4"/>
      <c r="E156" s="32"/>
      <c r="F156" s="32"/>
    </row>
    <row r="157" spans="1:6" x14ac:dyDescent="0.25">
      <c r="A157" s="3">
        <v>34150</v>
      </c>
      <c r="B157" s="4">
        <v>1085.7999068215981</v>
      </c>
      <c r="C157" s="4">
        <v>1409.5815053644142</v>
      </c>
      <c r="D157" s="4">
        <v>924.2</v>
      </c>
      <c r="E157" s="32">
        <f>IF(ISNUMBER(F_Udlaan_Bred_Smal[[#This Row],[BNP]]),F_Udlaan_Bred_Smal[[#This Row],[Udlån, smal definition]]/F_Udlaan_Bred_Smal[[#This Row],[BNP]]*100,NA())</f>
        <v>117.48538269006687</v>
      </c>
      <c r="F157" s="32">
        <f>IF(ISNUMBER(F_Udlaan_Bred_Smal[[#This Row],[Udlån, bred definition]]),F_Udlaan_Bred_Smal[[#This Row],[Udlån, bred definition]]/F_Udlaan_Bred_Smal[[#This Row],[BNP]]*100,NA())</f>
        <v>152.51909817836119</v>
      </c>
    </row>
    <row r="158" spans="1:6" hidden="1" x14ac:dyDescent="0.25">
      <c r="A158" s="3">
        <v>34181</v>
      </c>
      <c r="B158" s="4">
        <v>1072.3336691649622</v>
      </c>
      <c r="C158" s="4"/>
      <c r="D158" s="4"/>
      <c r="E158" s="32"/>
      <c r="F158" s="32"/>
    </row>
    <row r="159" spans="1:6" hidden="1" x14ac:dyDescent="0.25">
      <c r="A159" s="3">
        <v>34212</v>
      </c>
      <c r="B159" s="4">
        <v>1080.4337011331033</v>
      </c>
      <c r="C159" s="4"/>
      <c r="D159" s="4"/>
      <c r="E159" s="32"/>
      <c r="F159" s="32"/>
    </row>
    <row r="160" spans="1:6" x14ac:dyDescent="0.25">
      <c r="A160" s="3">
        <v>34242</v>
      </c>
      <c r="B160" s="4">
        <v>1082.607758438973</v>
      </c>
      <c r="C160" s="4">
        <v>1400.7484497547416</v>
      </c>
      <c r="D160" s="4">
        <v>924.6</v>
      </c>
      <c r="E160" s="32">
        <f>IF(ISNUMBER(F_Udlaan_Bred_Smal[[#This Row],[BNP]]),F_Udlaan_Bred_Smal[[#This Row],[Udlån, smal definition]]/F_Udlaan_Bred_Smal[[#This Row],[BNP]]*100,NA())</f>
        <v>117.08930980304703</v>
      </c>
      <c r="F160" s="32">
        <f>IF(ISNUMBER(F_Udlaan_Bred_Smal[[#This Row],[Udlån, bred definition]]),F_Udlaan_Bred_Smal[[#This Row],[Udlån, bred definition]]/F_Udlaan_Bred_Smal[[#This Row],[BNP]]*100,NA())</f>
        <v>151.49777739073562</v>
      </c>
    </row>
    <row r="161" spans="1:6" hidden="1" x14ac:dyDescent="0.25">
      <c r="A161" s="3">
        <v>34273</v>
      </c>
      <c r="B161" s="4">
        <v>1071.1407437047519</v>
      </c>
      <c r="C161" s="4"/>
      <c r="D161" s="4"/>
      <c r="E161" s="32"/>
      <c r="F161" s="32"/>
    </row>
    <row r="162" spans="1:6" hidden="1" x14ac:dyDescent="0.25">
      <c r="A162" s="3">
        <v>34303</v>
      </c>
      <c r="B162" s="4">
        <v>1068.983196451818</v>
      </c>
      <c r="C162" s="4"/>
      <c r="D162" s="4"/>
      <c r="E162" s="32"/>
      <c r="F162" s="32"/>
    </row>
    <row r="163" spans="1:6" x14ac:dyDescent="0.25">
      <c r="A163" s="3">
        <v>34334</v>
      </c>
      <c r="B163" s="4">
        <v>1083.6013379808994</v>
      </c>
      <c r="C163" s="4">
        <v>1389.5423301751493</v>
      </c>
      <c r="D163" s="4">
        <v>927.9</v>
      </c>
      <c r="E163" s="32">
        <f>IF(ISNUMBER(F_Udlaan_Bred_Smal[[#This Row],[BNP]]),F_Udlaan_Bred_Smal[[#This Row],[Udlån, smal definition]]/F_Udlaan_Bred_Smal[[#This Row],[BNP]]*100,NA())</f>
        <v>116.77996960673558</v>
      </c>
      <c r="F163" s="32">
        <f>IF(ISNUMBER(F_Udlaan_Bred_Smal[[#This Row],[Udlån, bred definition]]),F_Udlaan_Bred_Smal[[#This Row],[Udlån, bred definition]]/F_Udlaan_Bred_Smal[[#This Row],[BNP]]*100,NA())</f>
        <v>149.75130188330093</v>
      </c>
    </row>
    <row r="164" spans="1:6" hidden="1" x14ac:dyDescent="0.25">
      <c r="A164" s="3">
        <v>34365</v>
      </c>
      <c r="B164" s="4">
        <v>1073.1684120374316</v>
      </c>
      <c r="C164" s="4"/>
      <c r="D164" s="4"/>
      <c r="E164" s="32"/>
      <c r="F164" s="32"/>
    </row>
    <row r="165" spans="1:6" hidden="1" x14ac:dyDescent="0.25">
      <c r="A165" s="3">
        <v>34393</v>
      </c>
      <c r="B165" s="4">
        <v>1087.2579064393433</v>
      </c>
      <c r="C165" s="4"/>
      <c r="D165" s="4"/>
      <c r="E165" s="32"/>
      <c r="F165" s="32"/>
    </row>
    <row r="166" spans="1:6" x14ac:dyDescent="0.25">
      <c r="A166" s="3">
        <v>34424</v>
      </c>
      <c r="B166" s="4">
        <v>1095.8737408600196</v>
      </c>
      <c r="C166" s="4">
        <v>1403.5223532928289</v>
      </c>
      <c r="D166" s="4">
        <v>938.2</v>
      </c>
      <c r="E166" s="32">
        <f>IF(ISNUMBER(F_Udlaan_Bred_Smal[[#This Row],[BNP]]),F_Udlaan_Bred_Smal[[#This Row],[Udlån, smal definition]]/F_Udlaan_Bred_Smal[[#This Row],[BNP]]*100,NA())</f>
        <v>116.80598389043055</v>
      </c>
      <c r="F166" s="32">
        <f>IF(ISNUMBER(F_Udlaan_Bred_Smal[[#This Row],[Udlån, bred definition]]),F_Udlaan_Bred_Smal[[#This Row],[Udlån, bred definition]]/F_Udlaan_Bred_Smal[[#This Row],[BNP]]*100,NA())</f>
        <v>149.59735166199414</v>
      </c>
    </row>
    <row r="167" spans="1:6" hidden="1" x14ac:dyDescent="0.25">
      <c r="A167" s="3">
        <v>34454</v>
      </c>
      <c r="B167" s="4">
        <v>1074.7221767921469</v>
      </c>
      <c r="C167" s="4"/>
      <c r="D167" s="4"/>
      <c r="E167" s="32"/>
      <c r="F167" s="32"/>
    </row>
    <row r="168" spans="1:6" hidden="1" x14ac:dyDescent="0.25">
      <c r="A168" s="3">
        <v>34485</v>
      </c>
      <c r="B168" s="4">
        <v>1079.958018806052</v>
      </c>
      <c r="C168" s="4"/>
      <c r="D168" s="4"/>
      <c r="E168" s="32"/>
      <c r="F168" s="32"/>
    </row>
    <row r="169" spans="1:6" x14ac:dyDescent="0.25">
      <c r="A169" s="3">
        <v>34515</v>
      </c>
      <c r="B169" s="4">
        <v>1093.7475055438392</v>
      </c>
      <c r="C169" s="4">
        <v>1397.7320390550299</v>
      </c>
      <c r="D169" s="4">
        <v>957.90000000000009</v>
      </c>
      <c r="E169" s="32">
        <f>IF(ISNUMBER(F_Udlaan_Bred_Smal[[#This Row],[BNP]]),F_Udlaan_Bred_Smal[[#This Row],[Udlån, smal definition]]/F_Udlaan_Bred_Smal[[#This Row],[BNP]]*100,NA())</f>
        <v>114.18180452488143</v>
      </c>
      <c r="F169" s="32">
        <f>IF(ISNUMBER(F_Udlaan_Bred_Smal[[#This Row],[Udlån, bred definition]]),F_Udlaan_Bred_Smal[[#This Row],[Udlån, bred definition]]/F_Udlaan_Bred_Smal[[#This Row],[BNP]]*100,NA())</f>
        <v>145.91627926245221</v>
      </c>
    </row>
    <row r="170" spans="1:6" hidden="1" x14ac:dyDescent="0.25">
      <c r="A170" s="3">
        <v>34546</v>
      </c>
      <c r="B170" s="4">
        <v>1067.5068796937962</v>
      </c>
      <c r="C170" s="4"/>
      <c r="D170" s="4"/>
      <c r="E170" s="32"/>
      <c r="F170" s="32"/>
    </row>
    <row r="171" spans="1:6" hidden="1" x14ac:dyDescent="0.25">
      <c r="A171" s="3">
        <v>34577</v>
      </c>
      <c r="B171" s="4">
        <v>1072.7222553761667</v>
      </c>
      <c r="C171" s="4"/>
      <c r="D171" s="4"/>
      <c r="E171" s="32"/>
      <c r="F171" s="32"/>
    </row>
    <row r="172" spans="1:6" x14ac:dyDescent="0.25">
      <c r="A172" s="3">
        <v>34607</v>
      </c>
      <c r="B172" s="4">
        <v>1080.7432553623071</v>
      </c>
      <c r="C172" s="4">
        <v>1376.3097465161868</v>
      </c>
      <c r="D172" s="4">
        <v>972.9</v>
      </c>
      <c r="E172" s="32">
        <f>IF(ISNUMBER(F_Udlaan_Bred_Smal[[#This Row],[BNP]]),F_Udlaan_Bred_Smal[[#This Row],[Udlån, smal definition]]/F_Udlaan_Bred_Smal[[#This Row],[BNP]]*100,NA())</f>
        <v>111.08472148857098</v>
      </c>
      <c r="F172" s="32">
        <f>IF(ISNUMBER(F_Udlaan_Bred_Smal[[#This Row],[Udlån, bred definition]]),F_Udlaan_Bred_Smal[[#This Row],[Udlån, bred definition]]/F_Udlaan_Bred_Smal[[#This Row],[BNP]]*100,NA())</f>
        <v>141.46466713086511</v>
      </c>
    </row>
    <row r="173" spans="1:6" hidden="1" x14ac:dyDescent="0.25">
      <c r="A173" s="3">
        <v>34638</v>
      </c>
      <c r="B173" s="4">
        <v>1065.9336860646929</v>
      </c>
      <c r="C173" s="4"/>
      <c r="D173" s="4"/>
      <c r="E173" s="32"/>
      <c r="F173" s="32"/>
    </row>
    <row r="174" spans="1:6" hidden="1" x14ac:dyDescent="0.25">
      <c r="A174" s="3">
        <v>34668</v>
      </c>
      <c r="B174" s="4">
        <v>1068.1505995534428</v>
      </c>
      <c r="C174" s="4"/>
      <c r="D174" s="4"/>
      <c r="E174" s="32"/>
      <c r="F174" s="32"/>
    </row>
    <row r="175" spans="1:6" x14ac:dyDescent="0.25">
      <c r="A175" s="3">
        <v>34699</v>
      </c>
      <c r="B175" s="4">
        <v>1078.3015851477771</v>
      </c>
      <c r="C175" s="4">
        <v>1370.9596288659679</v>
      </c>
      <c r="D175" s="4">
        <v>992.4</v>
      </c>
      <c r="E175" s="32">
        <f>IF(ISNUMBER(F_Udlaan_Bred_Smal[[#This Row],[BNP]]),F_Udlaan_Bred_Smal[[#This Row],[Udlån, smal definition]]/F_Udlaan_Bred_Smal[[#This Row],[BNP]]*100,NA())</f>
        <v>108.65594368679739</v>
      </c>
      <c r="F175" s="32">
        <f>IF(ISNUMBER(F_Udlaan_Bred_Smal[[#This Row],[Udlån, bred definition]]),F_Udlaan_Bred_Smal[[#This Row],[Udlån, bred definition]]/F_Udlaan_Bred_Smal[[#This Row],[BNP]]*100,NA())</f>
        <v>138.14587151007336</v>
      </c>
    </row>
    <row r="176" spans="1:6" hidden="1" x14ac:dyDescent="0.25">
      <c r="A176" s="3">
        <v>34730</v>
      </c>
      <c r="B176" s="4">
        <v>1064.5036477700849</v>
      </c>
      <c r="C176" s="4"/>
      <c r="D176" s="4"/>
      <c r="E176" s="32"/>
      <c r="F176" s="32"/>
    </row>
    <row r="177" spans="1:6" hidden="1" x14ac:dyDescent="0.25">
      <c r="A177" s="3">
        <v>34758</v>
      </c>
      <c r="B177" s="4">
        <v>1070.9864144461301</v>
      </c>
      <c r="C177" s="4"/>
      <c r="D177" s="4"/>
      <c r="E177" s="32"/>
      <c r="F177" s="32"/>
    </row>
    <row r="178" spans="1:6" x14ac:dyDescent="0.25">
      <c r="A178" s="3">
        <v>34789</v>
      </c>
      <c r="B178" s="4">
        <v>1082.0674638520288</v>
      </c>
      <c r="C178" s="4">
        <v>1374.9692967794654</v>
      </c>
      <c r="D178" s="4">
        <v>1008.4</v>
      </c>
      <c r="E178" s="32">
        <f>IF(ISNUMBER(F_Udlaan_Bred_Smal[[#This Row],[BNP]]),F_Udlaan_Bred_Smal[[#This Row],[Udlån, smal definition]]/F_Udlaan_Bred_Smal[[#This Row],[BNP]]*100,NA())</f>
        <v>107.30538118326348</v>
      </c>
      <c r="F178" s="32">
        <f>IF(ISNUMBER(F_Udlaan_Bred_Smal[[#This Row],[Udlån, bred definition]]),F_Udlaan_Bred_Smal[[#This Row],[Udlån, bred definition]]/F_Udlaan_Bred_Smal[[#This Row],[BNP]]*100,NA())</f>
        <v>136.35157643588511</v>
      </c>
    </row>
    <row r="179" spans="1:6" hidden="1" x14ac:dyDescent="0.25">
      <c r="A179" s="3">
        <v>34819</v>
      </c>
      <c r="B179" s="4">
        <v>1069.1724767986518</v>
      </c>
      <c r="C179" s="4"/>
      <c r="D179" s="4"/>
      <c r="E179" s="32"/>
      <c r="F179" s="32"/>
    </row>
    <row r="180" spans="1:6" hidden="1" x14ac:dyDescent="0.25">
      <c r="A180" s="3">
        <v>34850</v>
      </c>
      <c r="B180" s="4">
        <v>1076.7813346452492</v>
      </c>
      <c r="C180" s="4"/>
      <c r="D180" s="4"/>
      <c r="E180" s="32"/>
      <c r="F180" s="32"/>
    </row>
    <row r="181" spans="1:6" x14ac:dyDescent="0.25">
      <c r="A181" s="3">
        <v>34880</v>
      </c>
      <c r="B181" s="4">
        <v>1090.3636045465803</v>
      </c>
      <c r="C181" s="4">
        <v>1383.0849108318021</v>
      </c>
      <c r="D181" s="4">
        <v>1017.5</v>
      </c>
      <c r="E181" s="32">
        <f>IF(ISNUMBER(F_Udlaan_Bred_Smal[[#This Row],[BNP]]),F_Udlaan_Bred_Smal[[#This Row],[Udlån, smal definition]]/F_Udlaan_Bred_Smal[[#This Row],[BNP]]*100,NA())</f>
        <v>107.16104221588012</v>
      </c>
      <c r="F181" s="32">
        <f>IF(ISNUMBER(F_Udlaan_Bred_Smal[[#This Row],[Udlån, bred definition]]),F_Udlaan_Bred_Smal[[#This Row],[Udlån, bred definition]]/F_Udlaan_Bred_Smal[[#This Row],[BNP]]*100,NA())</f>
        <v>135.92972096627048</v>
      </c>
    </row>
    <row r="182" spans="1:6" hidden="1" x14ac:dyDescent="0.25">
      <c r="A182" s="3">
        <v>34911</v>
      </c>
      <c r="B182" s="4">
        <v>1073.9211935622006</v>
      </c>
      <c r="C182" s="4"/>
      <c r="D182" s="4"/>
      <c r="E182" s="32"/>
      <c r="F182" s="32"/>
    </row>
    <row r="183" spans="1:6" hidden="1" x14ac:dyDescent="0.25">
      <c r="A183" s="3">
        <v>34942</v>
      </c>
      <c r="B183" s="4">
        <v>1081.271294276009</v>
      </c>
      <c r="C183" s="4"/>
      <c r="D183" s="4"/>
      <c r="E183" s="32"/>
      <c r="F183" s="32"/>
    </row>
    <row r="184" spans="1:6" x14ac:dyDescent="0.25">
      <c r="A184" s="3">
        <v>34972</v>
      </c>
      <c r="B184" s="4">
        <v>1094.8357007011141</v>
      </c>
      <c r="C184" s="4">
        <v>1388.7129955718624</v>
      </c>
      <c r="D184" s="4">
        <v>1027.5</v>
      </c>
      <c r="E184" s="32">
        <f>IF(ISNUMBER(F_Udlaan_Bred_Smal[[#This Row],[BNP]]),F_Udlaan_Bred_Smal[[#This Row],[Udlån, smal definition]]/F_Udlaan_Bred_Smal[[#This Row],[BNP]]*100,NA())</f>
        <v>106.55335286628849</v>
      </c>
      <c r="F184" s="32">
        <f>IF(ISNUMBER(F_Udlaan_Bred_Smal[[#This Row],[Udlån, bred definition]]),F_Udlaan_Bred_Smal[[#This Row],[Udlån, bred definition]]/F_Udlaan_Bred_Smal[[#This Row],[BNP]]*100,NA())</f>
        <v>135.1545494473832</v>
      </c>
    </row>
    <row r="185" spans="1:6" hidden="1" x14ac:dyDescent="0.25">
      <c r="A185" s="3">
        <v>35003</v>
      </c>
      <c r="B185" s="4">
        <v>1083.6448826079563</v>
      </c>
      <c r="C185" s="4"/>
      <c r="D185" s="4"/>
      <c r="E185" s="32"/>
      <c r="F185" s="32"/>
    </row>
    <row r="186" spans="1:6" hidden="1" x14ac:dyDescent="0.25">
      <c r="A186" s="3">
        <v>35033</v>
      </c>
      <c r="B186" s="4">
        <v>1096.8148959901166</v>
      </c>
      <c r="C186" s="4"/>
      <c r="D186" s="4"/>
      <c r="E186" s="32"/>
      <c r="F186" s="32"/>
    </row>
    <row r="187" spans="1:6" x14ac:dyDescent="0.25">
      <c r="A187" s="3">
        <v>35064</v>
      </c>
      <c r="B187" s="4">
        <v>1116.5888755043527</v>
      </c>
      <c r="C187" s="4">
        <v>1414.5189220323105</v>
      </c>
      <c r="D187" s="4">
        <v>1035.5999999999999</v>
      </c>
      <c r="E187" s="32">
        <f>IF(ISNUMBER(F_Udlaan_Bred_Smal[[#This Row],[BNP]]),F_Udlaan_Bred_Smal[[#This Row],[Udlån, smal definition]]/F_Udlaan_Bred_Smal[[#This Row],[BNP]]*100,NA())</f>
        <v>107.82047851529093</v>
      </c>
      <c r="F187" s="32">
        <f>IF(ISNUMBER(F_Udlaan_Bred_Smal[[#This Row],[Udlån, bred definition]]),F_Udlaan_Bred_Smal[[#This Row],[Udlån, bred definition]]/F_Udlaan_Bred_Smal[[#This Row],[BNP]]*100,NA())</f>
        <v>136.58931267210414</v>
      </c>
    </row>
    <row r="188" spans="1:6" hidden="1" x14ac:dyDescent="0.25">
      <c r="A188" s="3">
        <v>35095</v>
      </c>
      <c r="B188" s="4">
        <v>1108.5602249655026</v>
      </c>
      <c r="C188" s="4"/>
      <c r="D188" s="4"/>
      <c r="E188" s="32"/>
      <c r="F188" s="32"/>
    </row>
    <row r="189" spans="1:6" hidden="1" x14ac:dyDescent="0.25">
      <c r="A189" s="3">
        <v>35124</v>
      </c>
      <c r="B189" s="4">
        <v>1120.1037510275248</v>
      </c>
      <c r="C189" s="4"/>
      <c r="D189" s="4"/>
      <c r="E189" s="32"/>
      <c r="F189" s="32"/>
    </row>
    <row r="190" spans="1:6" x14ac:dyDescent="0.25">
      <c r="A190" s="3">
        <v>35155</v>
      </c>
      <c r="B190" s="4">
        <v>1135.9976615261744</v>
      </c>
      <c r="C190" s="4">
        <v>1439.3602814605683</v>
      </c>
      <c r="D190" s="4">
        <v>1042.0999999999999</v>
      </c>
      <c r="E190" s="32">
        <f>IF(ISNUMBER(F_Udlaan_Bred_Smal[[#This Row],[BNP]]),F_Udlaan_Bred_Smal[[#This Row],[Udlån, smal definition]]/F_Udlaan_Bred_Smal[[#This Row],[BNP]]*100,NA())</f>
        <v>109.01042716881054</v>
      </c>
      <c r="F190" s="32">
        <f>IF(ISNUMBER(F_Udlaan_Bred_Smal[[#This Row],[Udlån, bred definition]]),F_Udlaan_Bred_Smal[[#This Row],[Udlån, bred definition]]/F_Udlaan_Bred_Smal[[#This Row],[BNP]]*100,NA())</f>
        <v>138.12112863070419</v>
      </c>
    </row>
    <row r="191" spans="1:6" hidden="1" x14ac:dyDescent="0.25">
      <c r="A191" s="3">
        <v>35185</v>
      </c>
      <c r="B191" s="4">
        <v>1124.5865939500745</v>
      </c>
      <c r="C191" s="4"/>
      <c r="D191" s="4"/>
      <c r="E191" s="32"/>
      <c r="F191" s="32"/>
    </row>
    <row r="192" spans="1:6" hidden="1" x14ac:dyDescent="0.25">
      <c r="A192" s="3">
        <v>35216</v>
      </c>
      <c r="B192" s="4">
        <v>1130.5234030392994</v>
      </c>
      <c r="C192" s="4"/>
      <c r="D192" s="4"/>
      <c r="E192" s="32"/>
      <c r="F192" s="32"/>
    </row>
    <row r="193" spans="1:6" x14ac:dyDescent="0.25">
      <c r="A193" s="3">
        <v>35246</v>
      </c>
      <c r="B193" s="4">
        <v>1146.3904012910327</v>
      </c>
      <c r="C193" s="4">
        <v>1448.7326270542808</v>
      </c>
      <c r="D193" s="4">
        <v>1055.8000000000002</v>
      </c>
      <c r="E193" s="32">
        <f>IF(ISNUMBER(F_Udlaan_Bred_Smal[[#This Row],[BNP]]),F_Udlaan_Bred_Smal[[#This Row],[Udlån, smal definition]]/F_Udlaan_Bred_Smal[[#This Row],[BNP]]*100,NA())</f>
        <v>108.58026153542646</v>
      </c>
      <c r="F193" s="32">
        <f>IF(ISNUMBER(F_Udlaan_Bred_Smal[[#This Row],[Udlån, bred definition]]),F_Udlaan_Bred_Smal[[#This Row],[Udlån, bred definition]]/F_Udlaan_Bred_Smal[[#This Row],[BNP]]*100,NA())</f>
        <v>137.21657767136583</v>
      </c>
    </row>
    <row r="194" spans="1:6" hidden="1" x14ac:dyDescent="0.25">
      <c r="A194" s="3">
        <v>35277</v>
      </c>
      <c r="B194" s="4">
        <v>1131.2746623076664</v>
      </c>
      <c r="C194" s="4"/>
      <c r="D194" s="4"/>
      <c r="E194" s="32"/>
      <c r="F194" s="32"/>
    </row>
    <row r="195" spans="1:6" hidden="1" x14ac:dyDescent="0.25">
      <c r="A195" s="3">
        <v>35308</v>
      </c>
      <c r="B195" s="4">
        <v>1154.3491984297016</v>
      </c>
      <c r="C195" s="4"/>
      <c r="D195" s="4"/>
      <c r="E195" s="32"/>
      <c r="F195" s="32"/>
    </row>
    <row r="196" spans="1:6" x14ac:dyDescent="0.25">
      <c r="A196" s="3">
        <v>35338</v>
      </c>
      <c r="B196" s="4">
        <v>1161.604489533765</v>
      </c>
      <c r="C196" s="4">
        <v>1466.833793664774</v>
      </c>
      <c r="D196" s="4">
        <v>1072.5999999999999</v>
      </c>
      <c r="E196" s="32">
        <f>IF(ISNUMBER(F_Udlaan_Bred_Smal[[#This Row],[BNP]]),F_Udlaan_Bred_Smal[[#This Row],[Udlån, smal definition]]/F_Udlaan_Bred_Smal[[#This Row],[BNP]]*100,NA())</f>
        <v>108.29801319539112</v>
      </c>
      <c r="F196" s="32">
        <f>IF(ISNUMBER(F_Udlaan_Bred_Smal[[#This Row],[Udlån, bred definition]]),F_Udlaan_Bred_Smal[[#This Row],[Udlån, bred definition]]/F_Udlaan_Bred_Smal[[#This Row],[BNP]]*100,NA())</f>
        <v>136.75496864299592</v>
      </c>
    </row>
    <row r="197" spans="1:6" hidden="1" x14ac:dyDescent="0.25">
      <c r="A197" s="3">
        <v>35369</v>
      </c>
      <c r="B197" s="4">
        <v>1146.6354516734575</v>
      </c>
      <c r="C197" s="4"/>
      <c r="D197" s="4"/>
      <c r="E197" s="32"/>
      <c r="F197" s="32"/>
    </row>
    <row r="198" spans="1:6" hidden="1" x14ac:dyDescent="0.25">
      <c r="A198" s="3">
        <v>35399</v>
      </c>
      <c r="B198" s="4">
        <v>1153.8996547742634</v>
      </c>
      <c r="C198" s="4"/>
      <c r="D198" s="4"/>
      <c r="E198" s="32"/>
      <c r="F198" s="32"/>
    </row>
    <row r="199" spans="1:6" x14ac:dyDescent="0.25">
      <c r="A199" s="3">
        <v>35430</v>
      </c>
      <c r="B199" s="4">
        <v>1172.8015265323488</v>
      </c>
      <c r="C199" s="4">
        <v>1477.1640137361865</v>
      </c>
      <c r="D199" s="4">
        <v>1087.0999999999999</v>
      </c>
      <c r="E199" s="32">
        <f>IF(ISNUMBER(F_Udlaan_Bred_Smal[[#This Row],[BNP]]),F_Udlaan_Bred_Smal[[#This Row],[Udlån, smal definition]]/F_Udlaan_Bred_Smal[[#This Row],[BNP]]*100,NA())</f>
        <v>107.88349981899998</v>
      </c>
      <c r="F199" s="32">
        <f>IF(ISNUMBER(F_Udlaan_Bred_Smal[[#This Row],[Udlån, bred definition]]),F_Udlaan_Bred_Smal[[#This Row],[Udlån, bred definition]]/F_Udlaan_Bred_Smal[[#This Row],[BNP]]*100,NA())</f>
        <v>135.88115295153955</v>
      </c>
    </row>
    <row r="200" spans="1:6" hidden="1" x14ac:dyDescent="0.25">
      <c r="A200" s="3">
        <v>35461</v>
      </c>
      <c r="B200" s="4">
        <v>1160.3039097094925</v>
      </c>
      <c r="C200" s="4"/>
      <c r="D200" s="4"/>
      <c r="E200" s="32"/>
      <c r="F200" s="32"/>
    </row>
    <row r="201" spans="1:6" hidden="1" x14ac:dyDescent="0.25">
      <c r="A201" s="3">
        <v>35489</v>
      </c>
      <c r="B201" s="4">
        <v>1178.0849468281513</v>
      </c>
      <c r="C201" s="4"/>
      <c r="D201" s="4"/>
      <c r="E201" s="32"/>
      <c r="F201" s="32"/>
    </row>
    <row r="202" spans="1:6" x14ac:dyDescent="0.25">
      <c r="A202" s="3">
        <v>35520</v>
      </c>
      <c r="B202" s="4">
        <v>1194.0687613698824</v>
      </c>
      <c r="C202" s="4">
        <v>1505.0952654855248</v>
      </c>
      <c r="D202" s="4">
        <v>1100</v>
      </c>
      <c r="E202" s="32">
        <f>IF(ISNUMBER(F_Udlaan_Bred_Smal[[#This Row],[BNP]]),F_Udlaan_Bred_Smal[[#This Row],[Udlån, smal definition]]/F_Udlaan_Bred_Smal[[#This Row],[BNP]]*100,NA())</f>
        <v>108.55170557908022</v>
      </c>
      <c r="F202" s="32">
        <f>IF(ISNUMBER(F_Udlaan_Bred_Smal[[#This Row],[Udlån, bred definition]]),F_Udlaan_Bred_Smal[[#This Row],[Udlån, bred definition]]/F_Udlaan_Bred_Smal[[#This Row],[BNP]]*100,NA())</f>
        <v>136.82684231686588</v>
      </c>
    </row>
    <row r="203" spans="1:6" hidden="1" x14ac:dyDescent="0.25">
      <c r="A203" s="3">
        <v>35550</v>
      </c>
      <c r="B203" s="4">
        <v>1183.6674183286766</v>
      </c>
      <c r="C203" s="4"/>
      <c r="D203" s="4"/>
      <c r="E203" s="32"/>
      <c r="F203" s="32"/>
    </row>
    <row r="204" spans="1:6" hidden="1" x14ac:dyDescent="0.25">
      <c r="A204" s="3">
        <v>35581</v>
      </c>
      <c r="B204" s="4">
        <v>1197.3791958052352</v>
      </c>
      <c r="C204" s="4"/>
      <c r="D204" s="4"/>
      <c r="E204" s="32"/>
      <c r="F204" s="32"/>
    </row>
    <row r="205" spans="1:6" x14ac:dyDescent="0.25">
      <c r="A205" s="3">
        <v>35611</v>
      </c>
      <c r="B205" s="4">
        <v>1217.4088004979001</v>
      </c>
      <c r="C205" s="4">
        <v>1532.2559324480717</v>
      </c>
      <c r="D205" s="4">
        <v>1116.3</v>
      </c>
      <c r="E205" s="32">
        <f>IF(ISNUMBER(F_Udlaan_Bred_Smal[[#This Row],[BNP]]),F_Udlaan_Bred_Smal[[#This Row],[Udlån, smal definition]]/F_Udlaan_Bred_Smal[[#This Row],[BNP]]*100,NA())</f>
        <v>109.05749354993281</v>
      </c>
      <c r="F205" s="32">
        <f>IF(ISNUMBER(F_Udlaan_Bred_Smal[[#This Row],[Udlån, bred definition]]),F_Udlaan_Bred_Smal[[#This Row],[Udlån, bred definition]]/F_Udlaan_Bred_Smal[[#This Row],[BNP]]*100,NA())</f>
        <v>137.26202028559274</v>
      </c>
    </row>
    <row r="206" spans="1:6" hidden="1" x14ac:dyDescent="0.25">
      <c r="A206" s="3">
        <v>35642</v>
      </c>
      <c r="B206" s="4">
        <v>1216.4884319469534</v>
      </c>
      <c r="C206" s="4"/>
      <c r="D206" s="4"/>
      <c r="E206" s="32"/>
      <c r="F206" s="32"/>
    </row>
    <row r="207" spans="1:6" hidden="1" x14ac:dyDescent="0.25">
      <c r="A207" s="3">
        <v>35673</v>
      </c>
      <c r="B207" s="4">
        <v>1225.5245750026645</v>
      </c>
      <c r="C207" s="4"/>
      <c r="D207" s="4"/>
      <c r="E207" s="32"/>
      <c r="F207" s="32"/>
    </row>
    <row r="208" spans="1:6" x14ac:dyDescent="0.25">
      <c r="A208" s="3">
        <v>35703</v>
      </c>
      <c r="B208" s="4">
        <v>1243.6060420320878</v>
      </c>
      <c r="C208" s="4">
        <v>1562.9082958090264</v>
      </c>
      <c r="D208" s="4">
        <v>1128.2</v>
      </c>
      <c r="E208" s="32">
        <f>IF(ISNUMBER(F_Udlaan_Bred_Smal[[#This Row],[BNP]]),F_Udlaan_Bred_Smal[[#This Row],[Udlån, smal definition]]/F_Udlaan_Bred_Smal[[#This Row],[BNP]]*100,NA())</f>
        <v>110.22921840383688</v>
      </c>
      <c r="F208" s="32">
        <f>IF(ISNUMBER(F_Udlaan_Bred_Smal[[#This Row],[Udlån, bred definition]]),F_Udlaan_Bred_Smal[[#This Row],[Udlån, bred definition]]/F_Udlaan_Bred_Smal[[#This Row],[BNP]]*100,NA())</f>
        <v>138.5311377246079</v>
      </c>
    </row>
    <row r="209" spans="1:6" hidden="1" x14ac:dyDescent="0.25">
      <c r="A209" s="3">
        <v>35734</v>
      </c>
      <c r="B209" s="4">
        <v>1231.8185813056693</v>
      </c>
      <c r="C209" s="4"/>
      <c r="D209" s="4"/>
      <c r="E209" s="32"/>
      <c r="F209" s="32"/>
    </row>
    <row r="210" spans="1:6" hidden="1" x14ac:dyDescent="0.25">
      <c r="A210" s="3">
        <v>35764</v>
      </c>
      <c r="B210" s="4">
        <v>1244.8943367758191</v>
      </c>
      <c r="C210" s="4"/>
      <c r="D210" s="4"/>
      <c r="E210" s="32"/>
      <c r="F210" s="32"/>
    </row>
    <row r="211" spans="1:6" x14ac:dyDescent="0.25">
      <c r="A211" s="3">
        <v>35795</v>
      </c>
      <c r="B211" s="4">
        <v>1265.6554387360804</v>
      </c>
      <c r="C211" s="4">
        <v>1587.9813723671728</v>
      </c>
      <c r="D211" s="4">
        <v>1144.1999999999998</v>
      </c>
      <c r="E211" s="32">
        <f>IF(ISNUMBER(F_Udlaan_Bred_Smal[[#This Row],[BNP]]),F_Udlaan_Bred_Smal[[#This Row],[Udlån, smal definition]]/F_Udlaan_Bred_Smal[[#This Row],[BNP]]*100,NA())</f>
        <v>110.61487840727851</v>
      </c>
      <c r="F211" s="32">
        <f>IF(ISNUMBER(F_Udlaan_Bred_Smal[[#This Row],[Udlån, bred definition]]),F_Udlaan_Bred_Smal[[#This Row],[Udlån, bred definition]]/F_Udlaan_Bred_Smal[[#This Row],[BNP]]*100,NA())</f>
        <v>138.7852973577323</v>
      </c>
    </row>
    <row r="212" spans="1:6" hidden="1" x14ac:dyDescent="0.25">
      <c r="A212" s="3">
        <v>35826</v>
      </c>
      <c r="B212" s="4">
        <v>1263.3267619376938</v>
      </c>
      <c r="C212" s="4"/>
      <c r="D212" s="4"/>
      <c r="E212" s="32"/>
      <c r="F212" s="32"/>
    </row>
    <row r="213" spans="1:6" hidden="1" x14ac:dyDescent="0.25">
      <c r="A213" s="3">
        <v>35854</v>
      </c>
      <c r="B213" s="4">
        <v>1282.8968504255188</v>
      </c>
      <c r="C213" s="4"/>
      <c r="D213" s="4"/>
      <c r="E213" s="32"/>
      <c r="F213" s="32"/>
    </row>
    <row r="214" spans="1:6" x14ac:dyDescent="0.25">
      <c r="A214" s="3">
        <v>35885</v>
      </c>
      <c r="B214" s="4">
        <v>1300.344825468477</v>
      </c>
      <c r="C214" s="4">
        <v>1631.0572661806032</v>
      </c>
      <c r="D214" s="4">
        <v>1158.7</v>
      </c>
      <c r="E214" s="32">
        <f>IF(ISNUMBER(F_Udlaan_Bred_Smal[[#This Row],[BNP]]),F_Udlaan_Bred_Smal[[#This Row],[Udlån, smal definition]]/F_Udlaan_Bred_Smal[[#This Row],[BNP]]*100,NA())</f>
        <v>112.22446064283049</v>
      </c>
      <c r="F214" s="32">
        <f>IF(ISNUMBER(F_Udlaan_Bred_Smal[[#This Row],[Udlån, bred definition]]),F_Udlaan_Bred_Smal[[#This Row],[Udlån, bred definition]]/F_Udlaan_Bred_Smal[[#This Row],[BNP]]*100,NA())</f>
        <v>140.76614017265928</v>
      </c>
    </row>
    <row r="215" spans="1:6" hidden="1" x14ac:dyDescent="0.25">
      <c r="A215" s="3">
        <v>35915</v>
      </c>
      <c r="B215" s="4">
        <v>1303.3152587055595</v>
      </c>
      <c r="C215" s="4"/>
      <c r="D215" s="4"/>
      <c r="E215" s="32"/>
      <c r="F215" s="32"/>
    </row>
    <row r="216" spans="1:6" hidden="1" x14ac:dyDescent="0.25">
      <c r="A216" s="3">
        <v>35946</v>
      </c>
      <c r="B216" s="4">
        <v>1315.748908093386</v>
      </c>
      <c r="C216" s="4"/>
      <c r="D216" s="4"/>
      <c r="E216" s="32"/>
      <c r="F216" s="32"/>
    </row>
    <row r="217" spans="1:6" x14ac:dyDescent="0.25">
      <c r="A217" s="3">
        <v>35976</v>
      </c>
      <c r="B217" s="4">
        <v>1336.1220100819328</v>
      </c>
      <c r="C217" s="4">
        <v>1673.8196067734571</v>
      </c>
      <c r="D217" s="4">
        <v>1161.5</v>
      </c>
      <c r="E217" s="32">
        <f>IF(ISNUMBER(F_Udlaan_Bred_Smal[[#This Row],[BNP]]),F_Udlaan_Bred_Smal[[#This Row],[Udlån, smal definition]]/F_Udlaan_Bred_Smal[[#This Row],[BNP]]*100,NA())</f>
        <v>115.03418080774281</v>
      </c>
      <c r="F217" s="32">
        <f>IF(ISNUMBER(F_Udlaan_Bred_Smal[[#This Row],[Udlån, bred definition]]),F_Udlaan_Bred_Smal[[#This Row],[Udlån, bred definition]]/F_Udlaan_Bred_Smal[[#This Row],[BNP]]*100,NA())</f>
        <v>144.1084465581969</v>
      </c>
    </row>
    <row r="218" spans="1:6" hidden="1" x14ac:dyDescent="0.25">
      <c r="A218" s="3">
        <v>36007</v>
      </c>
      <c r="B218" s="4">
        <v>1326.7636573423893</v>
      </c>
      <c r="C218" s="4"/>
      <c r="D218" s="4"/>
      <c r="E218" s="32"/>
      <c r="F218" s="32"/>
    </row>
    <row r="219" spans="1:6" hidden="1" x14ac:dyDescent="0.25">
      <c r="A219" s="3">
        <v>36038</v>
      </c>
      <c r="B219" s="4">
        <v>1345.6858414227816</v>
      </c>
      <c r="C219" s="4"/>
      <c r="D219" s="4"/>
      <c r="E219" s="32"/>
      <c r="F219" s="32"/>
    </row>
    <row r="220" spans="1:6" x14ac:dyDescent="0.25">
      <c r="A220" s="3">
        <v>36068</v>
      </c>
      <c r="B220" s="4">
        <v>1367.9389296845798</v>
      </c>
      <c r="C220" s="4">
        <v>1713.0685777190401</v>
      </c>
      <c r="D220" s="4">
        <v>1173.9000000000001</v>
      </c>
      <c r="E220" s="32">
        <f>IF(ISNUMBER(F_Udlaan_Bred_Smal[[#This Row],[BNP]]),F_Udlaan_Bred_Smal[[#This Row],[Udlån, smal definition]]/F_Udlaan_Bred_Smal[[#This Row],[BNP]]*100,NA())</f>
        <v>116.52942581860293</v>
      </c>
      <c r="F220" s="32">
        <f>IF(ISNUMBER(F_Udlaan_Bred_Smal[[#This Row],[Udlån, bred definition]]),F_Udlaan_Bred_Smal[[#This Row],[Udlån, bred definition]]/F_Udlaan_Bred_Smal[[#This Row],[BNP]]*100,NA())</f>
        <v>145.92968546886789</v>
      </c>
    </row>
    <row r="221" spans="1:6" hidden="1" x14ac:dyDescent="0.25">
      <c r="A221" s="3">
        <v>36099</v>
      </c>
      <c r="B221" s="4">
        <v>1354.3728299986119</v>
      </c>
      <c r="C221" s="4"/>
      <c r="D221" s="4"/>
      <c r="E221" s="32"/>
      <c r="F221" s="32"/>
    </row>
    <row r="222" spans="1:6" hidden="1" x14ac:dyDescent="0.25">
      <c r="A222" s="3">
        <v>36129</v>
      </c>
      <c r="B222" s="4">
        <v>1369.5782507920478</v>
      </c>
      <c r="C222" s="4"/>
      <c r="D222" s="4"/>
      <c r="E222" s="32"/>
      <c r="F222" s="32"/>
    </row>
    <row r="223" spans="1:6" x14ac:dyDescent="0.25">
      <c r="A223" s="3">
        <v>36160</v>
      </c>
      <c r="B223" s="4">
        <v>1388.4139599267355</v>
      </c>
      <c r="C223" s="4">
        <v>1738.6214464516377</v>
      </c>
      <c r="D223" s="4">
        <v>1185.1999999999998</v>
      </c>
      <c r="E223" s="32">
        <f>IF(ISNUMBER(F_Udlaan_Bred_Smal[[#This Row],[BNP]]),F_Udlaan_Bred_Smal[[#This Row],[Udlån, smal definition]]/F_Udlaan_Bred_Smal[[#This Row],[BNP]]*100,NA())</f>
        <v>117.14596354427403</v>
      </c>
      <c r="F223" s="32">
        <f>IF(ISNUMBER(F_Udlaan_Bred_Smal[[#This Row],[Udlån, bred definition]]),F_Udlaan_Bred_Smal[[#This Row],[Udlån, bred definition]]/F_Udlaan_Bred_Smal[[#This Row],[BNP]]*100,NA())</f>
        <v>146.69435086497114</v>
      </c>
    </row>
    <row r="224" spans="1:6" hidden="1" x14ac:dyDescent="0.25">
      <c r="A224" s="3">
        <v>36191</v>
      </c>
      <c r="B224" s="4">
        <v>1388.2316055480201</v>
      </c>
      <c r="C224" s="4"/>
      <c r="D224" s="4"/>
      <c r="E224" s="32"/>
      <c r="F224" s="32"/>
    </row>
    <row r="225" spans="1:6" hidden="1" x14ac:dyDescent="0.25">
      <c r="A225" s="3">
        <v>36219</v>
      </c>
      <c r="B225" s="4">
        <v>1404.6241109146056</v>
      </c>
      <c r="C225" s="4"/>
      <c r="D225" s="4"/>
      <c r="E225" s="32"/>
      <c r="F225" s="32"/>
    </row>
    <row r="226" spans="1:6" x14ac:dyDescent="0.25">
      <c r="A226" s="3">
        <v>36250</v>
      </c>
      <c r="B226" s="4">
        <v>1423.3418495344981</v>
      </c>
      <c r="C226" s="4">
        <v>1796.297199275969</v>
      </c>
      <c r="D226" s="4">
        <v>1193.3</v>
      </c>
      <c r="E226" s="32">
        <f>IF(ISNUMBER(F_Udlaan_Bred_Smal[[#This Row],[BNP]]),F_Udlaan_Bred_Smal[[#This Row],[Udlån, smal definition]]/F_Udlaan_Bred_Smal[[#This Row],[BNP]]*100,NA())</f>
        <v>119.27778844670227</v>
      </c>
      <c r="F226" s="32">
        <f>IF(ISNUMBER(F_Udlaan_Bred_Smal[[#This Row],[Udlån, bred definition]]),F_Udlaan_Bred_Smal[[#This Row],[Udlån, bred definition]]/F_Udlaan_Bred_Smal[[#This Row],[BNP]]*100,NA())</f>
        <v>150.53190306511095</v>
      </c>
    </row>
    <row r="227" spans="1:6" hidden="1" x14ac:dyDescent="0.25">
      <c r="A227" s="3">
        <v>36280</v>
      </c>
      <c r="B227" s="4">
        <v>1425.7215783927804</v>
      </c>
      <c r="C227" s="4"/>
      <c r="D227" s="4"/>
      <c r="E227" s="32"/>
      <c r="F227" s="32"/>
    </row>
    <row r="228" spans="1:6" hidden="1" x14ac:dyDescent="0.25">
      <c r="A228" s="3">
        <v>36311</v>
      </c>
      <c r="B228" s="4">
        <v>1440.5888170750002</v>
      </c>
      <c r="C228" s="4"/>
      <c r="D228" s="4"/>
      <c r="E228" s="32"/>
      <c r="F228" s="32"/>
    </row>
    <row r="229" spans="1:6" x14ac:dyDescent="0.25">
      <c r="A229" s="3">
        <v>36341</v>
      </c>
      <c r="B229" s="4">
        <v>1460.5434408282511</v>
      </c>
      <c r="C229" s="4">
        <v>1836.7620903881457</v>
      </c>
      <c r="D229" s="4">
        <v>1209.3</v>
      </c>
      <c r="E229" s="32">
        <f>IF(ISNUMBER(F_Udlaan_Bred_Smal[[#This Row],[BNP]]),F_Udlaan_Bred_Smal[[#This Row],[Udlån, smal definition]]/F_Udlaan_Bred_Smal[[#This Row],[BNP]]*100,NA())</f>
        <v>120.77593986837437</v>
      </c>
      <c r="F229" s="32">
        <f>IF(ISNUMBER(F_Udlaan_Bred_Smal[[#This Row],[Udlån, bred definition]]),F_Udlaan_Bred_Smal[[#This Row],[Udlån, bred definition]]/F_Udlaan_Bred_Smal[[#This Row],[BNP]]*100,NA())</f>
        <v>151.88638802515055</v>
      </c>
    </row>
    <row r="230" spans="1:6" hidden="1" x14ac:dyDescent="0.25">
      <c r="A230" s="3">
        <v>36372</v>
      </c>
      <c r="B230" s="4">
        <v>1450.3977769392998</v>
      </c>
      <c r="C230" s="4"/>
      <c r="D230" s="4"/>
      <c r="E230" s="32"/>
      <c r="F230" s="32"/>
    </row>
    <row r="231" spans="1:6" hidden="1" x14ac:dyDescent="0.25">
      <c r="A231" s="3">
        <v>36403</v>
      </c>
      <c r="B231" s="4">
        <v>1463.9011422848243</v>
      </c>
      <c r="C231" s="4"/>
      <c r="D231" s="4"/>
      <c r="E231" s="32"/>
      <c r="F231" s="32"/>
    </row>
    <row r="232" spans="1:6" x14ac:dyDescent="0.25">
      <c r="A232" s="3">
        <v>36433</v>
      </c>
      <c r="B232" s="4">
        <v>1476.6641078744406</v>
      </c>
      <c r="C232" s="4">
        <v>1844.3175163887631</v>
      </c>
      <c r="D232" s="4">
        <v>1222.2</v>
      </c>
      <c r="E232" s="32">
        <f>IF(ISNUMBER(F_Udlaan_Bred_Smal[[#This Row],[BNP]]),F_Udlaan_Bred_Smal[[#This Row],[Udlån, smal definition]]/F_Udlaan_Bred_Smal[[#This Row],[BNP]]*100,NA())</f>
        <v>120.82016919280318</v>
      </c>
      <c r="F232" s="32">
        <f>IF(ISNUMBER(F_Udlaan_Bred_Smal[[#This Row],[Udlån, bred definition]]),F_Udlaan_Bred_Smal[[#This Row],[Udlån, bred definition]]/F_Udlaan_Bred_Smal[[#This Row],[BNP]]*100,NA())</f>
        <v>150.9014495490724</v>
      </c>
    </row>
    <row r="233" spans="1:6" hidden="1" x14ac:dyDescent="0.25">
      <c r="A233" s="3">
        <v>36464</v>
      </c>
      <c r="B233" s="4">
        <v>1466.7752049881296</v>
      </c>
      <c r="C233" s="4"/>
      <c r="D233" s="4"/>
      <c r="E233" s="32"/>
      <c r="F233" s="32"/>
    </row>
    <row r="234" spans="1:6" hidden="1" x14ac:dyDescent="0.25">
      <c r="A234" s="3">
        <v>36494</v>
      </c>
      <c r="B234" s="4">
        <v>1478.6373300462685</v>
      </c>
      <c r="C234" s="4"/>
      <c r="D234" s="4"/>
      <c r="E234" s="32"/>
      <c r="F234" s="32"/>
    </row>
    <row r="235" spans="1:6" x14ac:dyDescent="0.25">
      <c r="A235" s="3">
        <v>36525</v>
      </c>
      <c r="B235" s="4">
        <v>1493.3705816641509</v>
      </c>
      <c r="C235" s="4">
        <v>1892.6641232687584</v>
      </c>
      <c r="D235" s="4">
        <v>1240.9000000000001</v>
      </c>
      <c r="E235" s="32">
        <f>IF(ISNUMBER(F_Udlaan_Bred_Smal[[#This Row],[BNP]]),F_Udlaan_Bred_Smal[[#This Row],[Udlån, smal definition]]/F_Udlaan_Bred_Smal[[#This Row],[BNP]]*100,NA())</f>
        <v>120.34576369281575</v>
      </c>
      <c r="F235" s="32">
        <f>IF(ISNUMBER(F_Udlaan_Bred_Smal[[#This Row],[Udlån, bred definition]]),F_Udlaan_Bred_Smal[[#This Row],[Udlån, bred definition]]/F_Udlaan_Bred_Smal[[#This Row],[BNP]]*100,NA())</f>
        <v>152.52350094840506</v>
      </c>
    </row>
    <row r="236" spans="1:6" hidden="1" x14ac:dyDescent="0.25">
      <c r="A236" s="3">
        <v>36556</v>
      </c>
      <c r="B236" s="4">
        <v>1489.5007055983467</v>
      </c>
      <c r="C236" s="4"/>
      <c r="D236" s="4"/>
      <c r="E236" s="32"/>
      <c r="F236" s="32"/>
    </row>
    <row r="237" spans="1:6" hidden="1" x14ac:dyDescent="0.25">
      <c r="A237" s="3">
        <v>36585</v>
      </c>
      <c r="B237" s="4">
        <v>1495.0448198593983</v>
      </c>
      <c r="C237" s="4"/>
      <c r="D237" s="4"/>
      <c r="E237" s="32"/>
      <c r="F237" s="32"/>
    </row>
    <row r="238" spans="1:6" x14ac:dyDescent="0.25">
      <c r="A238" s="3">
        <v>36616</v>
      </c>
      <c r="B238" s="4">
        <v>1518.1202447296064</v>
      </c>
      <c r="C238" s="4">
        <v>2000.9108980978685</v>
      </c>
      <c r="D238" s="4">
        <v>1260.6000000000001</v>
      </c>
      <c r="E238" s="32">
        <f>IF(ISNUMBER(F_Udlaan_Bred_Smal[[#This Row],[BNP]]),F_Udlaan_Bred_Smal[[#This Row],[Udlån, smal definition]]/F_Udlaan_Bred_Smal[[#This Row],[BNP]]*100,NA())</f>
        <v>120.42838685781423</v>
      </c>
      <c r="F238" s="32">
        <f>IF(ISNUMBER(F_Udlaan_Bred_Smal[[#This Row],[Udlån, bred definition]]),F_Udlaan_Bred_Smal[[#This Row],[Udlån, bred definition]]/F_Udlaan_Bred_Smal[[#This Row],[BNP]]*100,NA())</f>
        <v>158.72686800712901</v>
      </c>
    </row>
    <row r="239" spans="1:6" hidden="1" x14ac:dyDescent="0.25">
      <c r="A239" s="3">
        <v>36646</v>
      </c>
      <c r="B239" s="4">
        <v>1516.8700863324934</v>
      </c>
      <c r="C239" s="4"/>
      <c r="D239" s="4"/>
      <c r="E239" s="32"/>
      <c r="F239" s="32"/>
    </row>
    <row r="240" spans="1:6" hidden="1" x14ac:dyDescent="0.25">
      <c r="A240" s="3">
        <v>36677</v>
      </c>
      <c r="B240" s="4">
        <v>1518.7495654708746</v>
      </c>
      <c r="C240" s="4"/>
      <c r="D240" s="4"/>
      <c r="E240" s="32"/>
      <c r="F240" s="32"/>
    </row>
    <row r="241" spans="1:6" x14ac:dyDescent="0.25">
      <c r="A241" s="3">
        <v>36707</v>
      </c>
      <c r="B241" s="4">
        <v>1538.3629982615605</v>
      </c>
      <c r="C241" s="4">
        <v>2004.3426862454353</v>
      </c>
      <c r="D241" s="4">
        <v>1280.7</v>
      </c>
      <c r="E241" s="32">
        <f>IF(ISNUMBER(F_Udlaan_Bred_Smal[[#This Row],[BNP]]),F_Udlaan_Bred_Smal[[#This Row],[Udlån, smal definition]]/F_Udlaan_Bred_Smal[[#This Row],[BNP]]*100,NA())</f>
        <v>120.11891920524404</v>
      </c>
      <c r="F241" s="32">
        <f>IF(ISNUMBER(F_Udlaan_Bred_Smal[[#This Row],[Udlån, bred definition]]),F_Udlaan_Bred_Smal[[#This Row],[Udlån, bred definition]]/F_Udlaan_Bred_Smal[[#This Row],[BNP]]*100,NA())</f>
        <v>156.50368441051262</v>
      </c>
    </row>
    <row r="242" spans="1:6" hidden="1" x14ac:dyDescent="0.25">
      <c r="A242" s="3">
        <v>36738</v>
      </c>
      <c r="B242" s="4">
        <v>1560.0887130555891</v>
      </c>
      <c r="C242" s="4"/>
      <c r="D242" s="4"/>
      <c r="E242" s="32"/>
      <c r="F242" s="32"/>
    </row>
    <row r="243" spans="1:6" hidden="1" x14ac:dyDescent="0.25">
      <c r="A243" s="3">
        <v>36769</v>
      </c>
      <c r="B243" s="4">
        <v>1559.166061028639</v>
      </c>
      <c r="C243" s="4"/>
      <c r="D243" s="4"/>
      <c r="E243" s="32"/>
      <c r="F243" s="32"/>
    </row>
    <row r="244" spans="1:6" x14ac:dyDescent="0.25">
      <c r="A244" s="3">
        <v>36799</v>
      </c>
      <c r="B244" s="4">
        <v>1570.7817109370997</v>
      </c>
      <c r="C244" s="4">
        <v>2101.5158486774521</v>
      </c>
      <c r="D244" s="4">
        <v>1301.4000000000001</v>
      </c>
      <c r="E244" s="32">
        <f>IF(ISNUMBER(F_Udlaan_Bred_Smal[[#This Row],[BNP]]),F_Udlaan_Bred_Smal[[#This Row],[Udlån, smal definition]]/F_Udlaan_Bred_Smal[[#This Row],[BNP]]*100,NA())</f>
        <v>120.6993784337713</v>
      </c>
      <c r="F244" s="32">
        <f>IF(ISNUMBER(F_Udlaan_Bred_Smal[[#This Row],[Udlån, bred definition]]),F_Udlaan_Bred_Smal[[#This Row],[Udlån, bred definition]]/F_Udlaan_Bred_Smal[[#This Row],[BNP]]*100,NA())</f>
        <v>161.48116249250438</v>
      </c>
    </row>
    <row r="245" spans="1:6" hidden="1" x14ac:dyDescent="0.25">
      <c r="A245" s="3">
        <v>36830</v>
      </c>
      <c r="B245" s="4">
        <v>1569.419920451219</v>
      </c>
      <c r="C245" s="4"/>
      <c r="D245" s="4"/>
      <c r="E245" s="32"/>
      <c r="F245" s="32"/>
    </row>
    <row r="246" spans="1:6" hidden="1" x14ac:dyDescent="0.25">
      <c r="A246" s="3">
        <v>36860</v>
      </c>
      <c r="B246" s="4">
        <v>1576.1581506072248</v>
      </c>
      <c r="C246" s="4"/>
      <c r="D246" s="4"/>
      <c r="E246" s="32"/>
      <c r="F246" s="32"/>
    </row>
    <row r="247" spans="1:6" x14ac:dyDescent="0.25">
      <c r="A247" s="3">
        <v>36891</v>
      </c>
      <c r="B247" s="4">
        <v>1584.2689937017549</v>
      </c>
      <c r="C247" s="4">
        <v>2121.6831194125666</v>
      </c>
      <c r="D247" s="4">
        <v>1325.9</v>
      </c>
      <c r="E247" s="32">
        <f>IF(ISNUMBER(F_Udlaan_Bred_Smal[[#This Row],[BNP]]),F_Udlaan_Bred_Smal[[#This Row],[Udlån, smal definition]]/F_Udlaan_Bred_Smal[[#This Row],[BNP]]*100,NA())</f>
        <v>119.48631070983895</v>
      </c>
      <c r="F247" s="32">
        <f>IF(ISNUMBER(F_Udlaan_Bred_Smal[[#This Row],[Udlån, bred definition]]),F_Udlaan_Bred_Smal[[#This Row],[Udlån, bred definition]]/F_Udlaan_Bred_Smal[[#This Row],[BNP]]*100,NA())</f>
        <v>160.0183361801468</v>
      </c>
    </row>
    <row r="248" spans="1:6" hidden="1" x14ac:dyDescent="0.25">
      <c r="A248" s="3">
        <v>36922</v>
      </c>
      <c r="B248" s="4">
        <v>1598.5828623299492</v>
      </c>
      <c r="C248" s="4"/>
      <c r="D248" s="4"/>
      <c r="E248" s="32"/>
      <c r="F248" s="32"/>
    </row>
    <row r="249" spans="1:6" hidden="1" x14ac:dyDescent="0.25">
      <c r="A249" s="3">
        <v>36950</v>
      </c>
      <c r="B249" s="4">
        <v>1612.4900839849656</v>
      </c>
      <c r="C249" s="4"/>
      <c r="D249" s="4"/>
      <c r="E249" s="32"/>
      <c r="F249" s="32"/>
    </row>
    <row r="250" spans="1:6" x14ac:dyDescent="0.25">
      <c r="A250" s="3">
        <v>36981</v>
      </c>
      <c r="B250" s="4">
        <v>1627.2699245143792</v>
      </c>
      <c r="C250" s="4">
        <v>2157.4950921840136</v>
      </c>
      <c r="D250" s="4">
        <v>1339.2</v>
      </c>
      <c r="E250" s="32">
        <f>IF(ISNUMBER(F_Udlaan_Bred_Smal[[#This Row],[BNP]]),F_Udlaan_Bred_Smal[[#This Row],[Udlån, smal definition]]/F_Udlaan_Bred_Smal[[#This Row],[BNP]]*100,NA())</f>
        <v>121.51059770866033</v>
      </c>
      <c r="F250" s="32">
        <f>IF(ISNUMBER(F_Udlaan_Bred_Smal[[#This Row],[Udlån, bred definition]]),F_Udlaan_Bred_Smal[[#This Row],[Udlån, bred definition]]/F_Udlaan_Bred_Smal[[#This Row],[BNP]]*100,NA())</f>
        <v>161.10327749283255</v>
      </c>
    </row>
    <row r="251" spans="1:6" hidden="1" x14ac:dyDescent="0.25">
      <c r="A251" s="3">
        <v>37011</v>
      </c>
      <c r="B251" s="4">
        <v>1631.3745237387332</v>
      </c>
      <c r="C251" s="4"/>
      <c r="D251" s="4"/>
      <c r="E251" s="32"/>
      <c r="F251" s="32"/>
    </row>
    <row r="252" spans="1:6" hidden="1" x14ac:dyDescent="0.25">
      <c r="A252" s="3">
        <v>37042</v>
      </c>
      <c r="B252" s="4">
        <v>1636.6264483660279</v>
      </c>
      <c r="C252" s="4"/>
      <c r="D252" s="4"/>
      <c r="E252" s="32"/>
      <c r="F252" s="32"/>
    </row>
    <row r="253" spans="1:6" x14ac:dyDescent="0.25">
      <c r="A253" s="3">
        <v>37072</v>
      </c>
      <c r="B253" s="4">
        <v>1648.1221522663691</v>
      </c>
      <c r="C253" s="4">
        <v>2209.6356890186071</v>
      </c>
      <c r="D253" s="4">
        <v>1351.1000000000001</v>
      </c>
      <c r="E253" s="32">
        <f>IF(ISNUMBER(F_Udlaan_Bred_Smal[[#This Row],[BNP]]),F_Udlaan_Bred_Smal[[#This Row],[Udlån, smal definition]]/F_Udlaan_Bred_Smal[[#This Row],[BNP]]*100,NA())</f>
        <v>121.98372824116414</v>
      </c>
      <c r="F253" s="32">
        <f>IF(ISNUMBER(F_Udlaan_Bred_Smal[[#This Row],[Udlån, bred definition]]),F_Udlaan_Bred_Smal[[#This Row],[Udlån, bred definition]]/F_Udlaan_Bred_Smal[[#This Row],[BNP]]*100,NA())</f>
        <v>163.54346007095012</v>
      </c>
    </row>
    <row r="254" spans="1:6" hidden="1" x14ac:dyDescent="0.25">
      <c r="A254" s="3">
        <v>37103</v>
      </c>
      <c r="B254" s="4">
        <v>1648.8759870124868</v>
      </c>
      <c r="C254" s="4"/>
      <c r="D254" s="4"/>
      <c r="E254" s="32"/>
      <c r="F254" s="32"/>
    </row>
    <row r="255" spans="1:6" hidden="1" x14ac:dyDescent="0.25">
      <c r="A255" s="3">
        <v>37134</v>
      </c>
      <c r="B255" s="4">
        <v>1657.1537102968127</v>
      </c>
      <c r="C255" s="4"/>
      <c r="D255" s="4"/>
      <c r="E255" s="32"/>
      <c r="F255" s="32"/>
    </row>
    <row r="256" spans="1:6" x14ac:dyDescent="0.25">
      <c r="A256" s="3">
        <v>37164</v>
      </c>
      <c r="B256" s="4">
        <v>1675.0037380117594</v>
      </c>
      <c r="C256" s="4">
        <v>2266.1203581264635</v>
      </c>
      <c r="D256" s="4">
        <v>1364.4</v>
      </c>
      <c r="E256" s="32">
        <f>IF(ISNUMBER(F_Udlaan_Bred_Smal[[#This Row],[BNP]]),F_Udlaan_Bred_Smal[[#This Row],[Udlån, smal definition]]/F_Udlaan_Bred_Smal[[#This Row],[BNP]]*100,NA())</f>
        <v>122.76485913308115</v>
      </c>
      <c r="F256" s="32">
        <f>IF(ISNUMBER(F_Udlaan_Bred_Smal[[#This Row],[Udlån, bred definition]]),F_Udlaan_Bred_Smal[[#This Row],[Udlån, bred definition]]/F_Udlaan_Bred_Smal[[#This Row],[BNP]]*100,NA())</f>
        <v>166.08914967212428</v>
      </c>
    </row>
    <row r="257" spans="1:6" hidden="1" x14ac:dyDescent="0.25">
      <c r="A257" s="3">
        <v>37195</v>
      </c>
      <c r="B257" s="4">
        <v>1685.1566237447178</v>
      </c>
      <c r="C257" s="4"/>
      <c r="D257" s="4"/>
      <c r="E257" s="32"/>
      <c r="F257" s="32"/>
    </row>
    <row r="258" spans="1:6" hidden="1" x14ac:dyDescent="0.25">
      <c r="A258" s="3">
        <v>37225</v>
      </c>
      <c r="B258" s="4">
        <v>1702.7165466736624</v>
      </c>
      <c r="C258" s="4"/>
      <c r="D258" s="4"/>
      <c r="E258" s="32"/>
      <c r="F258" s="32"/>
    </row>
    <row r="259" spans="1:6" x14ac:dyDescent="0.25">
      <c r="A259" s="3">
        <v>37256</v>
      </c>
      <c r="B259" s="4">
        <v>1715.1809607704074</v>
      </c>
      <c r="C259" s="4">
        <v>2339.8499532234009</v>
      </c>
      <c r="D259" s="4">
        <v>1372.2</v>
      </c>
      <c r="E259" s="32">
        <f>IF(ISNUMBER(F_Udlaan_Bred_Smal[[#This Row],[BNP]]),F_Udlaan_Bred_Smal[[#This Row],[Udlån, smal definition]]/F_Udlaan_Bred_Smal[[#This Row],[BNP]]*100,NA())</f>
        <v>124.99496871960409</v>
      </c>
      <c r="F259" s="32">
        <f>IF(ISNUMBER(F_Udlaan_Bred_Smal[[#This Row],[Udlån, bred definition]]),F_Udlaan_Bred_Smal[[#This Row],[Udlån, bred definition]]/F_Udlaan_Bred_Smal[[#This Row],[BNP]]*100,NA())</f>
        <v>170.51814263397469</v>
      </c>
    </row>
    <row r="260" spans="1:6" hidden="1" x14ac:dyDescent="0.25">
      <c r="A260" s="3">
        <v>37287</v>
      </c>
      <c r="B260" s="4">
        <v>1710.9479264383995</v>
      </c>
      <c r="C260" s="4"/>
      <c r="D260" s="4"/>
      <c r="E260" s="32"/>
      <c r="F260" s="32"/>
    </row>
    <row r="261" spans="1:6" hidden="1" x14ac:dyDescent="0.25">
      <c r="A261" s="3">
        <v>37315</v>
      </c>
      <c r="B261" s="4">
        <v>1719.1278034558277</v>
      </c>
      <c r="C261" s="4"/>
      <c r="D261" s="4"/>
      <c r="E261" s="32"/>
      <c r="F261" s="32"/>
    </row>
    <row r="262" spans="1:6" x14ac:dyDescent="0.25">
      <c r="A262" s="3">
        <v>37346</v>
      </c>
      <c r="B262" s="4">
        <v>1735.0800285108514</v>
      </c>
      <c r="C262" s="4">
        <v>2345.5129507323013</v>
      </c>
      <c r="D262" s="4">
        <v>1380.1999999999998</v>
      </c>
      <c r="E262" s="32">
        <f>IF(ISNUMBER(F_Udlaan_Bred_Smal[[#This Row],[BNP]]),F_Udlaan_Bred_Smal[[#This Row],[Udlån, smal definition]]/F_Udlaan_Bred_Smal[[#This Row],[BNP]]*100,NA())</f>
        <v>125.71221768662888</v>
      </c>
      <c r="F262" s="32">
        <f>IF(ISNUMBER(F_Udlaan_Bred_Smal[[#This Row],[Udlån, bred definition]]),F_Udlaan_Bred_Smal[[#This Row],[Udlån, bred definition]]/F_Udlaan_Bred_Smal[[#This Row],[BNP]]*100,NA())</f>
        <v>169.94007757805403</v>
      </c>
    </row>
    <row r="263" spans="1:6" hidden="1" x14ac:dyDescent="0.25">
      <c r="A263" s="3">
        <v>37376</v>
      </c>
      <c r="B263" s="4">
        <v>1739.6256708261149</v>
      </c>
      <c r="C263" s="4"/>
      <c r="D263" s="4"/>
      <c r="E263" s="32"/>
      <c r="F263" s="32"/>
    </row>
    <row r="264" spans="1:6" hidden="1" x14ac:dyDescent="0.25">
      <c r="A264" s="3">
        <v>37407</v>
      </c>
      <c r="B264" s="4">
        <v>1740.8015192783582</v>
      </c>
      <c r="C264" s="4"/>
      <c r="D264" s="4"/>
      <c r="E264" s="32"/>
      <c r="F264" s="32"/>
    </row>
    <row r="265" spans="1:6" x14ac:dyDescent="0.25">
      <c r="A265" s="3">
        <v>37437</v>
      </c>
      <c r="B265" s="4">
        <v>1758.5312193339093</v>
      </c>
      <c r="C265" s="4">
        <v>2355.1594431212611</v>
      </c>
      <c r="D265" s="4">
        <v>1393.3999999999999</v>
      </c>
      <c r="E265" s="32">
        <f>IF(ISNUMBER(F_Udlaan_Bred_Smal[[#This Row],[BNP]]),F_Udlaan_Bred_Smal[[#This Row],[Udlån, smal definition]]/F_Udlaan_Bred_Smal[[#This Row],[BNP]]*100,NA())</f>
        <v>126.20433610836153</v>
      </c>
      <c r="F265" s="32">
        <f>IF(ISNUMBER(F_Udlaan_Bred_Smal[[#This Row],[Udlån, bred definition]]),F_Udlaan_Bred_Smal[[#This Row],[Udlån, bred definition]]/F_Udlaan_Bred_Smal[[#This Row],[BNP]]*100,NA())</f>
        <v>169.0224948414857</v>
      </c>
    </row>
    <row r="266" spans="1:6" hidden="1" x14ac:dyDescent="0.25">
      <c r="A266" s="3">
        <v>37468</v>
      </c>
      <c r="B266" s="4">
        <v>1755.8124838021395</v>
      </c>
      <c r="C266" s="4"/>
      <c r="D266" s="4"/>
      <c r="E266" s="32"/>
      <c r="F266" s="32"/>
    </row>
    <row r="267" spans="1:6" hidden="1" x14ac:dyDescent="0.25">
      <c r="A267" s="3">
        <v>37499</v>
      </c>
      <c r="B267" s="4">
        <v>1779.2093598181846</v>
      </c>
      <c r="C267" s="4"/>
      <c r="D267" s="4"/>
      <c r="E267" s="32"/>
      <c r="F267" s="32"/>
    </row>
    <row r="268" spans="1:6" x14ac:dyDescent="0.25">
      <c r="A268" s="3">
        <v>37529</v>
      </c>
      <c r="B268" s="4">
        <v>1790.3736968142036</v>
      </c>
      <c r="C268" s="4">
        <v>2401.861325970126</v>
      </c>
      <c r="D268" s="4">
        <v>1403.6999999999998</v>
      </c>
      <c r="E268" s="32">
        <f>IF(ISNUMBER(F_Udlaan_Bred_Smal[[#This Row],[BNP]]),F_Udlaan_Bred_Smal[[#This Row],[Udlån, smal definition]]/F_Udlaan_Bred_Smal[[#This Row],[BNP]]*100,NA())</f>
        <v>127.54674765364422</v>
      </c>
      <c r="F268" s="32">
        <f>IF(ISNUMBER(F_Udlaan_Bred_Smal[[#This Row],[Udlån, bred definition]]),F_Udlaan_Bred_Smal[[#This Row],[Udlån, bred definition]]/F_Udlaan_Bred_Smal[[#This Row],[BNP]]*100,NA())</f>
        <v>171.10930583245184</v>
      </c>
    </row>
    <row r="269" spans="1:6" hidden="1" x14ac:dyDescent="0.25">
      <c r="A269" s="3">
        <v>37560</v>
      </c>
      <c r="B269" s="4">
        <v>1785.8605469790953</v>
      </c>
      <c r="C269" s="4"/>
      <c r="D269" s="4"/>
      <c r="E269" s="32"/>
      <c r="F269" s="32"/>
    </row>
    <row r="270" spans="1:6" hidden="1" x14ac:dyDescent="0.25">
      <c r="A270" s="3">
        <v>37590</v>
      </c>
      <c r="B270" s="4">
        <v>1793.407936221477</v>
      </c>
      <c r="C270" s="4"/>
      <c r="D270" s="4"/>
      <c r="E270" s="32"/>
      <c r="F270" s="32"/>
    </row>
    <row r="271" spans="1:6" x14ac:dyDescent="0.25">
      <c r="A271" s="3">
        <v>37621</v>
      </c>
      <c r="B271" s="4">
        <v>1806.8003342722334</v>
      </c>
      <c r="C271" s="4">
        <v>2400.2713323592261</v>
      </c>
      <c r="D271" s="4">
        <v>1411.4</v>
      </c>
      <c r="E271" s="32">
        <f>IF(ISNUMBER(F_Udlaan_Bred_Smal[[#This Row],[BNP]]),F_Udlaan_Bred_Smal[[#This Row],[Udlån, smal definition]]/F_Udlaan_Bred_Smal[[#This Row],[BNP]]*100,NA())</f>
        <v>128.01476082416278</v>
      </c>
      <c r="F271" s="32">
        <f>IF(ISNUMBER(F_Udlaan_Bred_Smal[[#This Row],[Udlån, bred definition]]),F_Udlaan_Bred_Smal[[#This Row],[Udlån, bred definition]]/F_Udlaan_Bred_Smal[[#This Row],[BNP]]*100,NA())</f>
        <v>170.0631523564706</v>
      </c>
    </row>
    <row r="272" spans="1:6" hidden="1" x14ac:dyDescent="0.25">
      <c r="A272" s="3">
        <v>37652</v>
      </c>
      <c r="B272" s="4">
        <v>1813.3745329114158</v>
      </c>
      <c r="C272" s="4"/>
      <c r="D272" s="4"/>
      <c r="E272" s="32"/>
      <c r="F272" s="32"/>
    </row>
    <row r="273" spans="1:6" hidden="1" x14ac:dyDescent="0.25">
      <c r="A273" s="3">
        <v>37680</v>
      </c>
      <c r="B273" s="4">
        <v>1825.5341469344157</v>
      </c>
      <c r="C273" s="4"/>
      <c r="D273" s="4"/>
      <c r="E273" s="32"/>
      <c r="F273" s="32"/>
    </row>
    <row r="274" spans="1:6" x14ac:dyDescent="0.25">
      <c r="A274" s="3">
        <v>37711</v>
      </c>
      <c r="B274" s="4">
        <v>1851.6219760489998</v>
      </c>
      <c r="C274" s="4">
        <v>2484.9350902497436</v>
      </c>
      <c r="D274" s="4">
        <v>1421.8000000000002</v>
      </c>
      <c r="E274" s="32">
        <f>IF(ISNUMBER(F_Udlaan_Bred_Smal[[#This Row],[BNP]]),F_Udlaan_Bred_Smal[[#This Row],[Udlån, smal definition]]/F_Udlaan_Bred_Smal[[#This Row],[BNP]]*100,NA())</f>
        <v>130.23083246933462</v>
      </c>
      <c r="F274" s="32">
        <f>IF(ISNUMBER(F_Udlaan_Bred_Smal[[#This Row],[Udlån, bred definition]]),F_Udlaan_Bred_Smal[[#This Row],[Udlån, bred definition]]/F_Udlaan_Bred_Smal[[#This Row],[BNP]]*100,NA())</f>
        <v>174.77388453015496</v>
      </c>
    </row>
    <row r="275" spans="1:6" hidden="1" x14ac:dyDescent="0.25">
      <c r="A275" s="3">
        <v>37741</v>
      </c>
      <c r="B275" s="4">
        <v>1855.4813884020002</v>
      </c>
      <c r="C275" s="4"/>
      <c r="D275" s="4"/>
      <c r="E275" s="32"/>
      <c r="F275" s="32"/>
    </row>
    <row r="276" spans="1:6" hidden="1" x14ac:dyDescent="0.25">
      <c r="A276" s="3">
        <v>37772</v>
      </c>
      <c r="B276" s="4">
        <v>1857.7359768619999</v>
      </c>
      <c r="C276" s="4"/>
      <c r="D276" s="4"/>
      <c r="E276" s="32"/>
      <c r="F276" s="32"/>
    </row>
    <row r="277" spans="1:6" x14ac:dyDescent="0.25">
      <c r="A277" s="3">
        <v>37802</v>
      </c>
      <c r="B277" s="4">
        <v>1882.960258759</v>
      </c>
      <c r="C277" s="4">
        <v>2523.7949645126764</v>
      </c>
      <c r="D277" s="4">
        <v>1423.9</v>
      </c>
      <c r="E277" s="32">
        <f>IF(ISNUMBER(F_Udlaan_Bred_Smal[[#This Row],[BNP]]),F_Udlaan_Bred_Smal[[#This Row],[Udlån, smal definition]]/F_Udlaan_Bred_Smal[[#This Row],[BNP]]*100,NA())</f>
        <v>132.23964174162509</v>
      </c>
      <c r="F277" s="32">
        <f>IF(ISNUMBER(F_Udlaan_Bred_Smal[[#This Row],[Udlån, bred definition]]),F_Udlaan_Bred_Smal[[#This Row],[Udlån, bred definition]]/F_Udlaan_Bred_Smal[[#This Row],[BNP]]*100,NA())</f>
        <v>177.2452394488852</v>
      </c>
    </row>
    <row r="278" spans="1:6" hidden="1" x14ac:dyDescent="0.25">
      <c r="A278" s="3">
        <v>37833</v>
      </c>
      <c r="B278" s="4">
        <v>1875.4370579490001</v>
      </c>
      <c r="C278" s="4"/>
      <c r="D278" s="4"/>
      <c r="E278" s="32"/>
      <c r="F278" s="32"/>
    </row>
    <row r="279" spans="1:6" hidden="1" x14ac:dyDescent="0.25">
      <c r="A279" s="3">
        <v>37864</v>
      </c>
      <c r="B279" s="4">
        <v>1885.3166725209999</v>
      </c>
      <c r="C279" s="4"/>
      <c r="D279" s="4"/>
      <c r="E279" s="32"/>
      <c r="F279" s="32"/>
    </row>
    <row r="280" spans="1:6" x14ac:dyDescent="0.25">
      <c r="A280" s="3">
        <v>37894</v>
      </c>
      <c r="B280" s="4">
        <v>1905.8582560699999</v>
      </c>
      <c r="C280" s="4">
        <v>2561.6775608782373</v>
      </c>
      <c r="D280" s="4">
        <v>1428.1</v>
      </c>
      <c r="E280" s="32">
        <f>IF(ISNUMBER(F_Udlaan_Bred_Smal[[#This Row],[BNP]]),F_Udlaan_Bred_Smal[[#This Row],[Udlån, smal definition]]/F_Udlaan_Bred_Smal[[#This Row],[BNP]]*100,NA())</f>
        <v>133.45411778376865</v>
      </c>
      <c r="F280" s="32">
        <f>IF(ISNUMBER(F_Udlaan_Bred_Smal[[#This Row],[Udlån, bred definition]]),F_Udlaan_Bred_Smal[[#This Row],[Udlån, bred definition]]/F_Udlaan_Bred_Smal[[#This Row],[BNP]]*100,NA())</f>
        <v>179.37662354724722</v>
      </c>
    </row>
    <row r="281" spans="1:6" hidden="1" x14ac:dyDescent="0.25">
      <c r="A281" s="3">
        <v>37925</v>
      </c>
      <c r="B281" s="4">
        <v>1898.5387826260001</v>
      </c>
      <c r="C281" s="4"/>
      <c r="D281" s="4"/>
      <c r="E281" s="32"/>
      <c r="F281" s="32"/>
    </row>
    <row r="282" spans="1:6" hidden="1" x14ac:dyDescent="0.25">
      <c r="A282" s="3">
        <v>37955</v>
      </c>
      <c r="B282" s="4">
        <v>1910.9878223010001</v>
      </c>
      <c r="C282" s="4"/>
      <c r="D282" s="4"/>
      <c r="E282" s="32"/>
      <c r="F282" s="32"/>
    </row>
    <row r="283" spans="1:6" x14ac:dyDescent="0.25">
      <c r="A283" s="3">
        <v>37986</v>
      </c>
      <c r="B283" s="4">
        <v>1941.101687224</v>
      </c>
      <c r="C283" s="4">
        <v>2563.9955845479781</v>
      </c>
      <c r="D283" s="4">
        <v>1438.9</v>
      </c>
      <c r="E283" s="32">
        <f>IF(ISNUMBER(F_Udlaan_Bred_Smal[[#This Row],[BNP]]),F_Udlaan_Bred_Smal[[#This Row],[Udlån, smal definition]]/F_Udlaan_Bred_Smal[[#This Row],[BNP]]*100,NA())</f>
        <v>134.90177824894016</v>
      </c>
      <c r="F283" s="32">
        <f>IF(ISNUMBER(F_Udlaan_Bred_Smal[[#This Row],[Udlån, bred definition]]),F_Udlaan_Bred_Smal[[#This Row],[Udlån, bred definition]]/F_Udlaan_Bred_Smal[[#This Row],[BNP]]*100,NA())</f>
        <v>178.19136733254416</v>
      </c>
    </row>
    <row r="284" spans="1:6" hidden="1" x14ac:dyDescent="0.25">
      <c r="A284" s="3">
        <v>38017</v>
      </c>
      <c r="B284" s="4">
        <v>1938.7997811969999</v>
      </c>
      <c r="C284" s="4"/>
      <c r="D284" s="4"/>
      <c r="E284" s="32"/>
      <c r="F284" s="32"/>
    </row>
    <row r="285" spans="1:6" hidden="1" x14ac:dyDescent="0.25">
      <c r="A285" s="3">
        <v>38046</v>
      </c>
      <c r="B285" s="4">
        <v>1948.6902613069999</v>
      </c>
      <c r="C285" s="4"/>
      <c r="D285" s="4"/>
      <c r="E285" s="32"/>
      <c r="F285" s="32"/>
    </row>
    <row r="286" spans="1:6" x14ac:dyDescent="0.25">
      <c r="A286" s="3">
        <v>38077</v>
      </c>
      <c r="B286" s="4">
        <v>1989.18212851</v>
      </c>
      <c r="C286" s="4">
        <v>2672.178381249319</v>
      </c>
      <c r="D286" s="4">
        <v>1452.4</v>
      </c>
      <c r="E286" s="32">
        <f>IF(ISNUMBER(F_Udlaan_Bred_Smal[[#This Row],[BNP]]),F_Udlaan_Bred_Smal[[#This Row],[Udlån, smal definition]]/F_Udlaan_Bred_Smal[[#This Row],[BNP]]*100,NA())</f>
        <v>136.9582848051501</v>
      </c>
      <c r="F286" s="32">
        <f>IF(ISNUMBER(F_Udlaan_Bred_Smal[[#This Row],[Udlån, bred definition]]),F_Udlaan_Bred_Smal[[#This Row],[Udlån, bred definition]]/F_Udlaan_Bred_Smal[[#This Row],[BNP]]*100,NA())</f>
        <v>183.98363957927009</v>
      </c>
    </row>
    <row r="287" spans="1:6" hidden="1" x14ac:dyDescent="0.25">
      <c r="A287" s="3">
        <v>38107</v>
      </c>
      <c r="B287" s="4">
        <v>2007.5734352099998</v>
      </c>
      <c r="C287" s="4"/>
      <c r="D287" s="4"/>
      <c r="E287" s="32"/>
      <c r="F287" s="32"/>
    </row>
    <row r="288" spans="1:6" hidden="1" x14ac:dyDescent="0.25">
      <c r="A288" s="3">
        <v>38138</v>
      </c>
      <c r="B288" s="4">
        <v>2015.3255822859999</v>
      </c>
      <c r="C288" s="4"/>
      <c r="D288" s="4"/>
      <c r="E288" s="32"/>
      <c r="F288" s="32"/>
    </row>
    <row r="289" spans="1:6" x14ac:dyDescent="0.25">
      <c r="A289" s="3">
        <v>38168</v>
      </c>
      <c r="B289" s="4">
        <v>2035.101226427</v>
      </c>
      <c r="C289" s="4">
        <v>2722.8385023362143</v>
      </c>
      <c r="D289" s="4">
        <v>1471.4</v>
      </c>
      <c r="E289" s="32">
        <f>IF(ISNUMBER(F_Udlaan_Bred_Smal[[#This Row],[BNP]]),F_Udlaan_Bred_Smal[[#This Row],[Udlån, smal definition]]/F_Udlaan_Bred_Smal[[#This Row],[BNP]]*100,NA())</f>
        <v>138.31053598117438</v>
      </c>
      <c r="F289" s="32">
        <f>IF(ISNUMBER(F_Udlaan_Bred_Smal[[#This Row],[Udlån, bred definition]]),F_Udlaan_Bred_Smal[[#This Row],[Udlån, bred definition]]/F_Udlaan_Bred_Smal[[#This Row],[BNP]]*100,NA())</f>
        <v>185.05087007857918</v>
      </c>
    </row>
    <row r="290" spans="1:6" hidden="1" x14ac:dyDescent="0.25">
      <c r="A290" s="3">
        <v>38199</v>
      </c>
      <c r="B290" s="4">
        <v>2027.229712927</v>
      </c>
      <c r="C290" s="4"/>
      <c r="D290" s="4"/>
      <c r="E290" s="32"/>
      <c r="F290" s="32"/>
    </row>
    <row r="291" spans="1:6" hidden="1" x14ac:dyDescent="0.25">
      <c r="A291" s="3">
        <v>38230</v>
      </c>
      <c r="B291" s="4">
        <v>2039.2446433540001</v>
      </c>
      <c r="C291" s="4"/>
      <c r="D291" s="4"/>
      <c r="E291" s="32"/>
      <c r="F291" s="32"/>
    </row>
    <row r="292" spans="1:6" x14ac:dyDescent="0.25">
      <c r="A292" s="3">
        <v>38260</v>
      </c>
      <c r="B292" s="4">
        <v>2061.185309384</v>
      </c>
      <c r="C292" s="4">
        <v>2790.1634453208762</v>
      </c>
      <c r="D292" s="4">
        <v>1490.6</v>
      </c>
      <c r="E292" s="32">
        <f>IF(ISNUMBER(F_Udlaan_Bred_Smal[[#This Row],[BNP]]),F_Udlaan_Bred_Smal[[#This Row],[Udlån, smal definition]]/F_Udlaan_Bred_Smal[[#This Row],[BNP]]*100,NA())</f>
        <v>138.27890174319066</v>
      </c>
      <c r="F292" s="32">
        <f>IF(ISNUMBER(F_Udlaan_Bred_Smal[[#This Row],[Udlån, bred definition]]),F_Udlaan_Bred_Smal[[#This Row],[Udlån, bred definition]]/F_Udlaan_Bred_Smal[[#This Row],[BNP]]*100,NA())</f>
        <v>187.18391555889414</v>
      </c>
    </row>
    <row r="293" spans="1:6" hidden="1" x14ac:dyDescent="0.25">
      <c r="A293" s="3">
        <v>38291</v>
      </c>
      <c r="B293" s="4">
        <v>2069.973809434</v>
      </c>
      <c r="C293" s="4"/>
      <c r="D293" s="4"/>
      <c r="E293" s="32"/>
      <c r="F293" s="32"/>
    </row>
    <row r="294" spans="1:6" hidden="1" x14ac:dyDescent="0.25">
      <c r="A294" s="3">
        <v>38321</v>
      </c>
      <c r="B294" s="4">
        <v>2088.6304059619997</v>
      </c>
      <c r="C294" s="4"/>
      <c r="D294" s="4"/>
      <c r="E294" s="32"/>
      <c r="F294" s="32"/>
    </row>
    <row r="295" spans="1:6" x14ac:dyDescent="0.25">
      <c r="A295" s="3">
        <v>38352</v>
      </c>
      <c r="B295" s="4">
        <v>2109.8836589110001</v>
      </c>
      <c r="C295" s="4">
        <v>2865.9423952223765</v>
      </c>
      <c r="D295" s="4">
        <v>1509.6</v>
      </c>
      <c r="E295" s="32">
        <f>IF(ISNUMBER(F_Udlaan_Bred_Smal[[#This Row],[BNP]]),F_Udlaan_Bred_Smal[[#This Row],[Udlån, smal definition]]/F_Udlaan_Bred_Smal[[#This Row],[BNP]]*100,NA())</f>
        <v>139.76441831683891</v>
      </c>
      <c r="F295" s="32">
        <f>IF(ISNUMBER(F_Udlaan_Bred_Smal[[#This Row],[Udlån, bred definition]]),F_Udlaan_Bred_Smal[[#This Row],[Udlån, bred definition]]/F_Udlaan_Bred_Smal[[#This Row],[BNP]]*100,NA())</f>
        <v>189.84780042543565</v>
      </c>
    </row>
    <row r="296" spans="1:6" hidden="1" x14ac:dyDescent="0.25">
      <c r="A296" s="3">
        <v>38383</v>
      </c>
      <c r="B296" s="4">
        <v>2121.8329064159998</v>
      </c>
      <c r="C296" s="4"/>
      <c r="D296" s="4"/>
      <c r="E296" s="32"/>
      <c r="F296" s="32"/>
    </row>
    <row r="297" spans="1:6" hidden="1" x14ac:dyDescent="0.25">
      <c r="A297" s="3">
        <v>38411</v>
      </c>
      <c r="B297" s="4">
        <v>2147.1025809549997</v>
      </c>
      <c r="C297" s="4"/>
      <c r="D297" s="4"/>
      <c r="E297" s="32"/>
      <c r="F297" s="32"/>
    </row>
    <row r="298" spans="1:6" x14ac:dyDescent="0.25">
      <c r="A298" s="3">
        <v>38442</v>
      </c>
      <c r="B298" s="4">
        <v>2179.8534826360001</v>
      </c>
      <c r="C298" s="4">
        <v>2991.6184857951048</v>
      </c>
      <c r="D298" s="4">
        <v>1521.3</v>
      </c>
      <c r="E298" s="32">
        <f>IF(ISNUMBER(F_Udlaan_Bred_Smal[[#This Row],[BNP]]),F_Udlaan_Bred_Smal[[#This Row],[Udlån, smal definition]]/F_Udlaan_Bred_Smal[[#This Row],[BNP]]*100,NA())</f>
        <v>143.28886364530337</v>
      </c>
      <c r="F298" s="32">
        <f>IF(ISNUMBER(F_Udlaan_Bred_Smal[[#This Row],[Udlån, bred definition]]),F_Udlaan_Bred_Smal[[#This Row],[Udlån, bred definition]]/F_Udlaan_Bred_Smal[[#This Row],[BNP]]*100,NA())</f>
        <v>196.64881915434859</v>
      </c>
    </row>
    <row r="299" spans="1:6" hidden="1" x14ac:dyDescent="0.25">
      <c r="A299" s="3">
        <v>38472</v>
      </c>
      <c r="B299" s="4">
        <v>2189.182668937</v>
      </c>
      <c r="C299" s="4"/>
      <c r="D299" s="4"/>
      <c r="E299" s="32"/>
      <c r="F299" s="32"/>
    </row>
    <row r="300" spans="1:6" hidden="1" x14ac:dyDescent="0.25">
      <c r="A300" s="3">
        <v>38503</v>
      </c>
      <c r="B300" s="4">
        <v>2206.298643655</v>
      </c>
      <c r="C300" s="4"/>
      <c r="D300" s="4"/>
      <c r="E300" s="32"/>
      <c r="F300" s="32"/>
    </row>
    <row r="301" spans="1:6" x14ac:dyDescent="0.25">
      <c r="A301" s="3">
        <v>38533</v>
      </c>
      <c r="B301" s="4">
        <v>2254.4440953599997</v>
      </c>
      <c r="C301" s="4">
        <v>3103.7344207314345</v>
      </c>
      <c r="D301" s="4">
        <v>1547.6000000000001</v>
      </c>
      <c r="E301" s="32">
        <f>IF(ISNUMBER(F_Udlaan_Bred_Smal[[#This Row],[BNP]]),F_Udlaan_Bred_Smal[[#This Row],[Udlån, smal definition]]/F_Udlaan_Bred_Smal[[#This Row],[BNP]]*100,NA())</f>
        <v>145.67356522098731</v>
      </c>
      <c r="F301" s="32">
        <f>IF(ISNUMBER(F_Udlaan_Bred_Smal[[#This Row],[Udlån, bred definition]]),F_Udlaan_Bred_Smal[[#This Row],[Udlån, bred definition]]/F_Udlaan_Bred_Smal[[#This Row],[BNP]]*100,NA())</f>
        <v>200.55146166525165</v>
      </c>
    </row>
    <row r="302" spans="1:6" hidden="1" x14ac:dyDescent="0.25">
      <c r="A302" s="3">
        <v>38564</v>
      </c>
      <c r="B302" s="4">
        <v>2251.5986315290002</v>
      </c>
      <c r="C302" s="4"/>
      <c r="D302" s="4"/>
      <c r="E302" s="32"/>
      <c r="F302" s="32"/>
    </row>
    <row r="303" spans="1:6" hidden="1" x14ac:dyDescent="0.25">
      <c r="A303" s="3">
        <v>38595</v>
      </c>
      <c r="B303" s="4">
        <v>2295.9401022030002</v>
      </c>
      <c r="C303" s="4"/>
      <c r="D303" s="4"/>
      <c r="E303" s="32"/>
      <c r="F303" s="32"/>
    </row>
    <row r="304" spans="1:6" x14ac:dyDescent="0.25">
      <c r="A304" s="3">
        <v>38625</v>
      </c>
      <c r="B304" s="4">
        <v>2315.2186770580001</v>
      </c>
      <c r="C304" s="4">
        <v>3198.8868401963082</v>
      </c>
      <c r="D304" s="4">
        <v>1570.1</v>
      </c>
      <c r="E304" s="32">
        <f>IF(ISNUMBER(F_Udlaan_Bred_Smal[[#This Row],[BNP]]),F_Udlaan_Bred_Smal[[#This Row],[Udlån, smal definition]]/F_Udlaan_Bred_Smal[[#This Row],[BNP]]*100,NA())</f>
        <v>147.45676562371827</v>
      </c>
      <c r="F304" s="32">
        <f>IF(ISNUMBER(F_Udlaan_Bred_Smal[[#This Row],[Udlån, bred definition]]),F_Udlaan_Bred_Smal[[#This Row],[Udlån, bred definition]]/F_Udlaan_Bred_Smal[[#This Row],[BNP]]*100,NA())</f>
        <v>203.7377772241455</v>
      </c>
    </row>
    <row r="305" spans="1:6" hidden="1" x14ac:dyDescent="0.25">
      <c r="A305" s="3">
        <v>38656</v>
      </c>
      <c r="B305" s="4">
        <v>2326.94158324</v>
      </c>
      <c r="C305" s="4"/>
      <c r="D305" s="4"/>
      <c r="E305" s="32"/>
      <c r="F305" s="32"/>
    </row>
    <row r="306" spans="1:6" hidden="1" x14ac:dyDescent="0.25">
      <c r="A306" s="3">
        <v>38686</v>
      </c>
      <c r="B306" s="4">
        <v>2358.401382864</v>
      </c>
      <c r="C306" s="4"/>
      <c r="D306" s="4"/>
      <c r="E306" s="32"/>
      <c r="F306" s="32"/>
    </row>
    <row r="307" spans="1:6" x14ac:dyDescent="0.25">
      <c r="A307" s="3">
        <v>38717</v>
      </c>
      <c r="B307" s="4">
        <v>2406.3769024620001</v>
      </c>
      <c r="C307" s="4">
        <v>3346.4250067012217</v>
      </c>
      <c r="D307" s="4">
        <v>1590</v>
      </c>
      <c r="E307" s="32">
        <f>IF(ISNUMBER(F_Udlaan_Bred_Smal[[#This Row],[BNP]]),F_Udlaan_Bred_Smal[[#This Row],[Udlån, smal definition]]/F_Udlaan_Bred_Smal[[#This Row],[BNP]]*100,NA())</f>
        <v>151.34445927433964</v>
      </c>
      <c r="F307" s="32">
        <f>IF(ISNUMBER(F_Udlaan_Bred_Smal[[#This Row],[Udlån, bred definition]]),F_Udlaan_Bred_Smal[[#This Row],[Udlån, bred definition]]/F_Udlaan_Bred_Smal[[#This Row],[BNP]]*100,NA())</f>
        <v>210.46698155353596</v>
      </c>
    </row>
    <row r="308" spans="1:6" hidden="1" x14ac:dyDescent="0.25">
      <c r="A308" s="3">
        <v>38748</v>
      </c>
      <c r="B308" s="4">
        <v>2412.2533163530002</v>
      </c>
      <c r="C308" s="4"/>
      <c r="D308" s="4"/>
      <c r="E308" s="32"/>
      <c r="F308" s="32"/>
    </row>
    <row r="309" spans="1:6" hidden="1" x14ac:dyDescent="0.25">
      <c r="A309" s="3">
        <v>38776</v>
      </c>
      <c r="B309" s="4">
        <v>2437.1870276119998</v>
      </c>
      <c r="C309" s="4"/>
      <c r="D309" s="4"/>
      <c r="E309" s="32"/>
      <c r="F309" s="32"/>
    </row>
    <row r="310" spans="1:6" x14ac:dyDescent="0.25">
      <c r="A310" s="3">
        <v>38807</v>
      </c>
      <c r="B310" s="4">
        <v>2484.545300149</v>
      </c>
      <c r="C310" s="4">
        <v>3507.1202356587683</v>
      </c>
      <c r="D310" s="4">
        <v>1616.8</v>
      </c>
      <c r="E310" s="32">
        <f>IF(ISNUMBER(F_Udlaan_Bred_Smal[[#This Row],[BNP]]),F_Udlaan_Bred_Smal[[#This Row],[Udlån, smal definition]]/F_Udlaan_Bred_Smal[[#This Row],[BNP]]*100,NA())</f>
        <v>153.67054058318902</v>
      </c>
      <c r="F310" s="32">
        <f>IF(ISNUMBER(F_Udlaan_Bred_Smal[[#This Row],[Udlån, bred definition]]),F_Udlaan_Bred_Smal[[#This Row],[Udlån, bred definition]]/F_Udlaan_Bred_Smal[[#This Row],[BNP]]*100,NA())</f>
        <v>216.91738221541121</v>
      </c>
    </row>
    <row r="311" spans="1:6" hidden="1" x14ac:dyDescent="0.25">
      <c r="A311" s="3">
        <v>38837</v>
      </c>
      <c r="B311" s="4">
        <v>2507.5873039960002</v>
      </c>
      <c r="C311" s="4"/>
      <c r="D311" s="4"/>
      <c r="E311" s="32"/>
      <c r="F311" s="32"/>
    </row>
    <row r="312" spans="1:6" hidden="1" x14ac:dyDescent="0.25">
      <c r="A312" s="3">
        <v>38868</v>
      </c>
      <c r="B312" s="4">
        <v>2536.052356442</v>
      </c>
      <c r="C312" s="4"/>
      <c r="D312" s="4"/>
      <c r="E312" s="32"/>
      <c r="F312" s="32"/>
    </row>
    <row r="313" spans="1:6" x14ac:dyDescent="0.25">
      <c r="A313" s="3">
        <v>38898</v>
      </c>
      <c r="B313" s="4">
        <v>2580.8645658720002</v>
      </c>
      <c r="C313" s="4">
        <v>3670.5163287289124</v>
      </c>
      <c r="D313" s="4">
        <v>1642.8999999999999</v>
      </c>
      <c r="E313" s="32">
        <f>IF(ISNUMBER(F_Udlaan_Bred_Smal[[#This Row],[BNP]]),F_Udlaan_Bred_Smal[[#This Row],[Udlån, smal definition]]/F_Udlaan_Bred_Smal[[#This Row],[BNP]]*100,NA())</f>
        <v>157.09200595727071</v>
      </c>
      <c r="F313" s="32">
        <f>IF(ISNUMBER(F_Udlaan_Bred_Smal[[#This Row],[Udlån, bred definition]]),F_Udlaan_Bred_Smal[[#This Row],[Udlån, bred definition]]/F_Udlaan_Bred_Smal[[#This Row],[BNP]]*100,NA())</f>
        <v>223.41690478598287</v>
      </c>
    </row>
    <row r="314" spans="1:6" hidden="1" x14ac:dyDescent="0.25">
      <c r="A314" s="3">
        <v>38929</v>
      </c>
      <c r="B314" s="4">
        <v>2594.0339059409998</v>
      </c>
      <c r="C314" s="4"/>
      <c r="D314" s="4"/>
      <c r="E314" s="32"/>
      <c r="F314" s="32"/>
    </row>
    <row r="315" spans="1:6" hidden="1" x14ac:dyDescent="0.25">
      <c r="A315" s="3">
        <v>38960</v>
      </c>
      <c r="B315" s="4">
        <v>2612.20084653</v>
      </c>
      <c r="C315" s="4"/>
      <c r="D315" s="4"/>
      <c r="E315" s="32"/>
      <c r="F315" s="32"/>
    </row>
    <row r="316" spans="1:6" x14ac:dyDescent="0.25">
      <c r="A316" s="3">
        <v>38990</v>
      </c>
      <c r="B316" s="4">
        <v>2649.8154272860002</v>
      </c>
      <c r="C316" s="4">
        <v>3816.2354376884241</v>
      </c>
      <c r="D316" s="4">
        <v>1668.3999999999999</v>
      </c>
      <c r="E316" s="32">
        <f>IF(ISNUMBER(F_Udlaan_Bred_Smal[[#This Row],[BNP]]),F_Udlaan_Bred_Smal[[#This Row],[Udlån, smal definition]]/F_Udlaan_Bred_Smal[[#This Row],[BNP]]*100,NA())</f>
        <v>158.82374893826423</v>
      </c>
      <c r="F316" s="32">
        <f>IF(ISNUMBER(F_Udlaan_Bred_Smal[[#This Row],[Udlån, bred definition]]),F_Udlaan_Bred_Smal[[#This Row],[Udlån, bred definition]]/F_Udlaan_Bred_Smal[[#This Row],[BNP]]*100,NA())</f>
        <v>228.73624057111152</v>
      </c>
    </row>
    <row r="317" spans="1:6" hidden="1" x14ac:dyDescent="0.25">
      <c r="A317" s="3">
        <v>39021</v>
      </c>
      <c r="B317" s="4">
        <v>2662.411808806</v>
      </c>
      <c r="C317" s="4"/>
      <c r="D317" s="4"/>
      <c r="E317" s="32"/>
      <c r="F317" s="32"/>
    </row>
    <row r="318" spans="1:6" hidden="1" x14ac:dyDescent="0.25">
      <c r="A318" s="3">
        <v>39051</v>
      </c>
      <c r="B318" s="4">
        <v>2697.6991691969997</v>
      </c>
      <c r="C318" s="4"/>
      <c r="D318" s="4"/>
      <c r="E318" s="32"/>
      <c r="F318" s="32"/>
    </row>
    <row r="319" spans="1:6" x14ac:dyDescent="0.25">
      <c r="A319" s="3">
        <v>39082</v>
      </c>
      <c r="B319" s="4">
        <v>2742.1300854669998</v>
      </c>
      <c r="C319" s="4">
        <v>3960.1468740724831</v>
      </c>
      <c r="D319" s="4">
        <v>1685.1999999999998</v>
      </c>
      <c r="E319" s="32">
        <f>IF(ISNUMBER(F_Udlaan_Bred_Smal[[#This Row],[BNP]]),F_Udlaan_Bred_Smal[[#This Row],[Udlån, smal definition]]/F_Udlaan_Bred_Smal[[#This Row],[BNP]]*100,NA())</f>
        <v>162.71837677824593</v>
      </c>
      <c r="F319" s="32">
        <f>IF(ISNUMBER(F_Udlaan_Bred_Smal[[#This Row],[Udlån, bred definition]]),F_Udlaan_Bred_Smal[[#This Row],[Udlån, bred definition]]/F_Udlaan_Bred_Smal[[#This Row],[BNP]]*100,NA())</f>
        <v>234.99566069739396</v>
      </c>
    </row>
    <row r="320" spans="1:6" hidden="1" x14ac:dyDescent="0.25">
      <c r="A320" s="3">
        <v>39113</v>
      </c>
      <c r="B320" s="4">
        <v>2745.7707051379994</v>
      </c>
      <c r="C320" s="4"/>
      <c r="D320" s="4"/>
      <c r="E320" s="32"/>
      <c r="F320" s="32"/>
    </row>
    <row r="321" spans="1:6" hidden="1" x14ac:dyDescent="0.25">
      <c r="A321" s="3">
        <v>39141</v>
      </c>
      <c r="B321" s="4">
        <v>2777.194071074</v>
      </c>
      <c r="C321" s="4"/>
      <c r="D321" s="4"/>
      <c r="E321" s="32"/>
      <c r="F321" s="32"/>
    </row>
    <row r="322" spans="1:6" x14ac:dyDescent="0.25">
      <c r="A322" s="3">
        <v>39172</v>
      </c>
      <c r="B322" s="4">
        <v>2822.1315760550001</v>
      </c>
      <c r="C322" s="4">
        <v>4036.9714605421186</v>
      </c>
      <c r="D322" s="4">
        <v>1702.7</v>
      </c>
      <c r="E322" s="32">
        <f>IF(ISNUMBER(F_Udlaan_Bred_Smal[[#This Row],[BNP]]),F_Udlaan_Bred_Smal[[#This Row],[Udlån, smal definition]]/F_Udlaan_Bred_Smal[[#This Row],[BNP]]*100,NA())</f>
        <v>165.74449850560876</v>
      </c>
      <c r="F322" s="32">
        <f>IF(ISNUMBER(F_Udlaan_Bred_Smal[[#This Row],[Udlån, bred definition]]),F_Udlaan_Bred_Smal[[#This Row],[Udlån, bred definition]]/F_Udlaan_Bred_Smal[[#This Row],[BNP]]*100,NA())</f>
        <v>237.09235100382443</v>
      </c>
    </row>
    <row r="323" spans="1:6" hidden="1" x14ac:dyDescent="0.25">
      <c r="A323" s="3">
        <v>39202</v>
      </c>
      <c r="B323" s="4">
        <v>2837.9625115450003</v>
      </c>
      <c r="C323" s="4"/>
      <c r="D323" s="4"/>
      <c r="E323" s="32"/>
      <c r="F323" s="32"/>
    </row>
    <row r="324" spans="1:6" hidden="1" x14ac:dyDescent="0.25">
      <c r="A324" s="3">
        <v>39233</v>
      </c>
      <c r="B324" s="4">
        <v>2857.9949164320001</v>
      </c>
      <c r="C324" s="4"/>
      <c r="D324" s="4"/>
      <c r="E324" s="32"/>
      <c r="F324" s="32"/>
    </row>
    <row r="325" spans="1:6" x14ac:dyDescent="0.25">
      <c r="A325" s="3">
        <v>39263</v>
      </c>
      <c r="B325" s="4">
        <v>2909.8174138900004</v>
      </c>
      <c r="C325" s="4">
        <v>4088.3264922545404</v>
      </c>
      <c r="D325" s="4">
        <v>1705</v>
      </c>
      <c r="E325" s="32">
        <f>IF(ISNUMBER(F_Udlaan_Bred_Smal[[#This Row],[BNP]]),F_Udlaan_Bred_Smal[[#This Row],[Udlån, smal definition]]/F_Udlaan_Bred_Smal[[#This Row],[BNP]]*100,NA())</f>
        <v>170.66377794076249</v>
      </c>
      <c r="F325" s="32">
        <f>IF(ISNUMBER(F_Udlaan_Bred_Smal[[#This Row],[Udlån, bred definition]]),F_Udlaan_Bred_Smal[[#This Row],[Udlån, bred definition]]/F_Udlaan_Bred_Smal[[#This Row],[BNP]]*100,NA())</f>
        <v>239.78454500026629</v>
      </c>
    </row>
    <row r="326" spans="1:6" hidden="1" x14ac:dyDescent="0.25">
      <c r="A326" s="3">
        <v>39294</v>
      </c>
      <c r="B326" s="4">
        <v>2912.6190942000003</v>
      </c>
      <c r="C326" s="4"/>
      <c r="D326" s="4"/>
      <c r="E326" s="32"/>
      <c r="F326" s="32"/>
    </row>
    <row r="327" spans="1:6" hidden="1" x14ac:dyDescent="0.25">
      <c r="A327" s="3">
        <v>39325</v>
      </c>
      <c r="B327" s="4">
        <v>2940.9412733859995</v>
      </c>
      <c r="C327" s="4"/>
      <c r="D327" s="4"/>
      <c r="E327" s="32"/>
      <c r="F327" s="32"/>
    </row>
    <row r="328" spans="1:6" x14ac:dyDescent="0.25">
      <c r="A328" s="3">
        <v>39355</v>
      </c>
      <c r="B328" s="4">
        <v>2980.6046746070001</v>
      </c>
      <c r="C328" s="4">
        <v>4177.3156780048021</v>
      </c>
      <c r="D328" s="4">
        <v>1717.2</v>
      </c>
      <c r="E328" s="32">
        <f>IF(ISNUMBER(F_Udlaan_Bred_Smal[[#This Row],[BNP]]),F_Udlaan_Bred_Smal[[#This Row],[Udlån, smal definition]]/F_Udlaan_Bred_Smal[[#This Row],[BNP]]*100,NA())</f>
        <v>173.57353101601444</v>
      </c>
      <c r="F328" s="32">
        <f>IF(ISNUMBER(F_Udlaan_Bred_Smal[[#This Row],[Udlån, bred definition]]),F_Udlaan_Bred_Smal[[#This Row],[Udlån, bred definition]]/F_Udlaan_Bred_Smal[[#This Row],[BNP]]*100,NA())</f>
        <v>243.26320044286058</v>
      </c>
    </row>
    <row r="329" spans="1:6" hidden="1" x14ac:dyDescent="0.25">
      <c r="A329" s="3">
        <v>39386</v>
      </c>
      <c r="B329" s="4">
        <v>2992.2338113820001</v>
      </c>
      <c r="C329" s="4"/>
      <c r="D329" s="4"/>
      <c r="E329" s="32"/>
      <c r="F329" s="32"/>
    </row>
    <row r="330" spans="1:6" hidden="1" x14ac:dyDescent="0.25">
      <c r="A330" s="3">
        <v>39416</v>
      </c>
      <c r="B330" s="4">
        <v>3031.6431051460004</v>
      </c>
      <c r="C330" s="4"/>
      <c r="D330" s="4"/>
      <c r="E330" s="32"/>
      <c r="F330" s="32"/>
    </row>
    <row r="331" spans="1:6" x14ac:dyDescent="0.25">
      <c r="A331" s="3">
        <v>39447</v>
      </c>
      <c r="B331" s="4">
        <v>3094.9481751980002</v>
      </c>
      <c r="C331" s="4">
        <v>4333.3904345302426</v>
      </c>
      <c r="D331" s="4">
        <v>1743.1</v>
      </c>
      <c r="E331" s="32">
        <f>IF(ISNUMBER(F_Udlaan_Bred_Smal[[#This Row],[BNP]]),F_Udlaan_Bred_Smal[[#This Row],[Udlån, smal definition]]/F_Udlaan_Bred_Smal[[#This Row],[BNP]]*100,NA())</f>
        <v>177.55425249257073</v>
      </c>
      <c r="F331" s="32">
        <f>IF(ISNUMBER(F_Udlaan_Bred_Smal[[#This Row],[Udlån, bred definition]]),F_Udlaan_Bred_Smal[[#This Row],[Udlån, bred definition]]/F_Udlaan_Bred_Smal[[#This Row],[BNP]]*100,NA())</f>
        <v>248.6025147455822</v>
      </c>
    </row>
    <row r="332" spans="1:6" hidden="1" x14ac:dyDescent="0.25">
      <c r="A332" s="3">
        <v>39478</v>
      </c>
      <c r="B332" s="4">
        <v>3091.4678769969996</v>
      </c>
      <c r="C332" s="4"/>
      <c r="D332" s="4"/>
      <c r="E332" s="32"/>
      <c r="F332" s="32"/>
    </row>
    <row r="333" spans="1:6" hidden="1" x14ac:dyDescent="0.25">
      <c r="A333" s="3">
        <v>39507</v>
      </c>
      <c r="B333" s="4">
        <v>3112.0462662619993</v>
      </c>
      <c r="C333" s="4"/>
      <c r="D333" s="4"/>
      <c r="E333" s="32"/>
      <c r="F333" s="32"/>
    </row>
    <row r="334" spans="1:6" x14ac:dyDescent="0.25">
      <c r="A334" s="3">
        <v>39538</v>
      </c>
      <c r="B334" s="4">
        <v>3154.9964152819998</v>
      </c>
      <c r="C334" s="4">
        <v>4430.1196345660155</v>
      </c>
      <c r="D334" s="4">
        <v>1759.8999999999999</v>
      </c>
      <c r="E334" s="32">
        <f>IF(ISNUMBER(F_Udlaan_Bred_Smal[[#This Row],[BNP]]),F_Udlaan_Bred_Smal[[#This Row],[Udlån, smal definition]]/F_Udlaan_Bred_Smal[[#This Row],[BNP]]*100,NA())</f>
        <v>179.27134583112678</v>
      </c>
      <c r="F334" s="32">
        <f>IF(ISNUMBER(F_Udlaan_Bred_Smal[[#This Row],[Udlån, bred definition]]),F_Udlaan_Bred_Smal[[#This Row],[Udlån, bred definition]]/F_Udlaan_Bred_Smal[[#This Row],[BNP]]*100,NA())</f>
        <v>251.7256454665615</v>
      </c>
    </row>
    <row r="335" spans="1:6" hidden="1" x14ac:dyDescent="0.25">
      <c r="A335" s="3">
        <v>39568</v>
      </c>
      <c r="B335" s="4">
        <v>3157.7830908290002</v>
      </c>
      <c r="C335" s="4"/>
      <c r="D335" s="4"/>
      <c r="E335" s="32"/>
      <c r="F335" s="32"/>
    </row>
    <row r="336" spans="1:6" hidden="1" x14ac:dyDescent="0.25">
      <c r="A336" s="3">
        <v>39599</v>
      </c>
      <c r="B336" s="4">
        <v>3188.842803949</v>
      </c>
      <c r="C336" s="4"/>
      <c r="D336" s="4"/>
      <c r="E336" s="32"/>
      <c r="F336" s="32"/>
    </row>
    <row r="337" spans="1:6" x14ac:dyDescent="0.25">
      <c r="A337" s="3">
        <v>39629</v>
      </c>
      <c r="B337" s="4">
        <v>3231.2362663879994</v>
      </c>
      <c r="C337" s="4">
        <v>4515.836237005733</v>
      </c>
      <c r="D337" s="4">
        <v>1787.6</v>
      </c>
      <c r="E337" s="32">
        <f>IF(ISNUMBER(F_Udlaan_Bred_Smal[[#This Row],[BNP]]),F_Udlaan_Bred_Smal[[#This Row],[Udlån, smal definition]]/F_Udlaan_Bred_Smal[[#This Row],[BNP]]*100,NA())</f>
        <v>180.75835010002234</v>
      </c>
      <c r="F337" s="32">
        <f>IF(ISNUMBER(F_Udlaan_Bred_Smal[[#This Row],[Udlån, bred definition]]),F_Udlaan_Bred_Smal[[#This Row],[Udlån, bred definition]]/F_Udlaan_Bred_Smal[[#This Row],[BNP]]*100,NA())</f>
        <v>252.62006248633551</v>
      </c>
    </row>
    <row r="338" spans="1:6" hidden="1" x14ac:dyDescent="0.25">
      <c r="A338" s="3">
        <v>39660</v>
      </c>
      <c r="B338" s="4">
        <v>3221.7712217100002</v>
      </c>
      <c r="C338" s="4"/>
      <c r="D338" s="4"/>
      <c r="E338" s="32"/>
      <c r="F338" s="32"/>
    </row>
    <row r="339" spans="1:6" hidden="1" x14ac:dyDescent="0.25">
      <c r="A339" s="3">
        <v>39691</v>
      </c>
      <c r="B339" s="4">
        <v>3237.4134029339998</v>
      </c>
      <c r="C339" s="4"/>
      <c r="D339" s="4"/>
      <c r="E339" s="32"/>
      <c r="F339" s="32"/>
    </row>
    <row r="340" spans="1:6" x14ac:dyDescent="0.25">
      <c r="A340" s="3">
        <v>39721</v>
      </c>
      <c r="B340" s="4">
        <v>3272.3111244319998</v>
      </c>
      <c r="C340" s="4">
        <v>4583.963218538709</v>
      </c>
      <c r="D340" s="4">
        <v>1809.3999999999999</v>
      </c>
      <c r="E340" s="32">
        <f>IF(ISNUMBER(F_Udlaan_Bred_Smal[[#This Row],[BNP]]),F_Udlaan_Bred_Smal[[#This Row],[Udlån, smal definition]]/F_Udlaan_Bred_Smal[[#This Row],[BNP]]*100,NA())</f>
        <v>180.85062034000222</v>
      </c>
      <c r="F340" s="32">
        <f>IF(ISNUMBER(F_Udlaan_Bred_Smal[[#This Row],[Udlån, bred definition]]),F_Udlaan_Bred_Smal[[#This Row],[Udlån, bred definition]]/F_Udlaan_Bred_Smal[[#This Row],[BNP]]*100,NA())</f>
        <v>253.34161702988337</v>
      </c>
    </row>
    <row r="341" spans="1:6" hidden="1" x14ac:dyDescent="0.25">
      <c r="A341" s="3">
        <v>39752</v>
      </c>
      <c r="B341" s="4">
        <v>3282.7408368199999</v>
      </c>
      <c r="C341" s="4"/>
      <c r="D341" s="4"/>
      <c r="E341" s="32"/>
      <c r="F341" s="32"/>
    </row>
    <row r="342" spans="1:6" hidden="1" x14ac:dyDescent="0.25">
      <c r="A342" s="3">
        <v>39782</v>
      </c>
      <c r="B342" s="4">
        <v>3304.0918042749995</v>
      </c>
      <c r="C342" s="4"/>
      <c r="D342" s="4"/>
      <c r="E342" s="32"/>
      <c r="F342" s="32"/>
    </row>
    <row r="343" spans="1:6" x14ac:dyDescent="0.25">
      <c r="A343" s="3">
        <v>39813</v>
      </c>
      <c r="B343" s="4">
        <v>3316.1069524860004</v>
      </c>
      <c r="C343" s="4">
        <v>4619.062510181353</v>
      </c>
      <c r="D343" s="4">
        <v>1809.8000000000002</v>
      </c>
      <c r="E343" s="32">
        <f>IF(ISNUMBER(F_Udlaan_Bred_Smal[[#This Row],[BNP]]),F_Udlaan_Bred_Smal[[#This Row],[Udlån, smal definition]]/F_Udlaan_Bred_Smal[[#This Row],[BNP]]*100,NA())</f>
        <v>183.23057533904299</v>
      </c>
      <c r="F343" s="32">
        <f>IF(ISNUMBER(F_Udlaan_Bred_Smal[[#This Row],[Udlån, bred definition]]),F_Udlaan_Bred_Smal[[#This Row],[Udlån, bred definition]]/F_Udlaan_Bred_Smal[[#This Row],[BNP]]*100,NA())</f>
        <v>255.22502542719377</v>
      </c>
    </row>
    <row r="344" spans="1:6" hidden="1" x14ac:dyDescent="0.25">
      <c r="A344" s="3">
        <v>39844</v>
      </c>
      <c r="B344" s="4">
        <v>3304.093600614</v>
      </c>
      <c r="C344" s="4"/>
      <c r="D344" s="4"/>
      <c r="E344" s="32"/>
      <c r="F344" s="32"/>
    </row>
    <row r="345" spans="1:6" hidden="1" x14ac:dyDescent="0.25">
      <c r="A345" s="3">
        <v>39872</v>
      </c>
      <c r="B345" s="4">
        <v>3297.7380713719995</v>
      </c>
      <c r="C345" s="4"/>
      <c r="D345" s="4"/>
      <c r="E345" s="32"/>
      <c r="F345" s="32"/>
    </row>
    <row r="346" spans="1:6" x14ac:dyDescent="0.25">
      <c r="A346" s="3">
        <v>39903</v>
      </c>
      <c r="B346" s="4">
        <v>3309.7516088930001</v>
      </c>
      <c r="C346" s="4">
        <v>4687.9193382388912</v>
      </c>
      <c r="D346" s="4">
        <v>1798.5</v>
      </c>
      <c r="E346" s="32">
        <f>IF(ISNUMBER(F_Udlaan_Bred_Smal[[#This Row],[BNP]]),F_Udlaan_Bred_Smal[[#This Row],[Udlån, smal definition]]/F_Udlaan_Bred_Smal[[#This Row],[BNP]]*100,NA())</f>
        <v>184.02844642162916</v>
      </c>
      <c r="F346" s="32">
        <f>IF(ISNUMBER(F_Udlaan_Bred_Smal[[#This Row],[Udlån, bred definition]]),F_Udlaan_Bred_Smal[[#This Row],[Udlån, bred definition]]/F_Udlaan_Bred_Smal[[#This Row],[BNP]]*100,NA())</f>
        <v>260.65717755011906</v>
      </c>
    </row>
    <row r="347" spans="1:6" hidden="1" x14ac:dyDescent="0.25">
      <c r="A347" s="3">
        <v>39933</v>
      </c>
      <c r="B347" s="4">
        <v>3306.5153886429998</v>
      </c>
      <c r="C347" s="4"/>
      <c r="D347" s="4"/>
      <c r="E347" s="32"/>
      <c r="F347" s="32"/>
    </row>
    <row r="348" spans="1:6" hidden="1" x14ac:dyDescent="0.25">
      <c r="A348" s="3">
        <v>39964</v>
      </c>
      <c r="B348" s="4">
        <v>3293.4422705280003</v>
      </c>
      <c r="C348" s="4"/>
      <c r="D348" s="4"/>
      <c r="E348" s="32"/>
      <c r="F348" s="32"/>
    </row>
    <row r="349" spans="1:6" x14ac:dyDescent="0.25">
      <c r="A349" s="3">
        <v>39994</v>
      </c>
      <c r="B349" s="4">
        <v>3312.1840087830001</v>
      </c>
      <c r="C349" s="4">
        <v>4675.1765231653144</v>
      </c>
      <c r="D349" s="4">
        <v>1768.8000000000002</v>
      </c>
      <c r="E349" s="32">
        <f>IF(ISNUMBER(F_Udlaan_Bred_Smal[[#This Row],[BNP]]),F_Udlaan_Bred_Smal[[#This Row],[Udlån, smal definition]]/F_Udlaan_Bred_Smal[[#This Row],[BNP]]*100,NA())</f>
        <v>187.25599326000676</v>
      </c>
      <c r="F349" s="32">
        <f>IF(ISNUMBER(F_Udlaan_Bred_Smal[[#This Row],[Udlån, bred definition]]),F_Udlaan_Bred_Smal[[#This Row],[Udlån, bred definition]]/F_Udlaan_Bred_Smal[[#This Row],[BNP]]*100,NA())</f>
        <v>264.31346241323575</v>
      </c>
    </row>
    <row r="350" spans="1:6" hidden="1" x14ac:dyDescent="0.25">
      <c r="A350" s="3">
        <v>40025</v>
      </c>
      <c r="B350" s="4">
        <v>3295.7289975060003</v>
      </c>
      <c r="C350" s="4"/>
      <c r="D350" s="4"/>
      <c r="E350" s="32"/>
      <c r="F350" s="32"/>
    </row>
    <row r="351" spans="1:6" hidden="1" x14ac:dyDescent="0.25">
      <c r="A351" s="3">
        <v>40056</v>
      </c>
      <c r="B351" s="4">
        <v>3297.5775262379998</v>
      </c>
      <c r="C351" s="4"/>
      <c r="D351" s="4"/>
      <c r="E351" s="32"/>
      <c r="F351" s="32"/>
    </row>
    <row r="352" spans="1:6" x14ac:dyDescent="0.25">
      <c r="A352" s="3">
        <v>40086</v>
      </c>
      <c r="B352" s="4">
        <v>3304.7887035740005</v>
      </c>
      <c r="C352" s="4">
        <v>4734.9508271336645</v>
      </c>
      <c r="D352" s="4">
        <v>1743.5</v>
      </c>
      <c r="E352" s="32">
        <f>IF(ISNUMBER(F_Udlaan_Bred_Smal[[#This Row],[BNP]]),F_Udlaan_Bred_Smal[[#This Row],[Udlån, smal definition]]/F_Udlaan_Bred_Smal[[#This Row],[BNP]]*100,NA())</f>
        <v>189.54910832084892</v>
      </c>
      <c r="F352" s="32">
        <f>IF(ISNUMBER(F_Udlaan_Bred_Smal[[#This Row],[Udlån, bred definition]]),F_Udlaan_Bred_Smal[[#This Row],[Udlån, bred definition]]/F_Udlaan_Bred_Smal[[#This Row],[BNP]]*100,NA())</f>
        <v>271.57733450723629</v>
      </c>
    </row>
    <row r="353" spans="1:6" hidden="1" x14ac:dyDescent="0.25">
      <c r="A353" s="3">
        <v>40117</v>
      </c>
      <c r="B353" s="4">
        <v>3300.2577562020001</v>
      </c>
      <c r="C353" s="4"/>
      <c r="D353" s="4"/>
      <c r="E353" s="32"/>
      <c r="F353" s="32"/>
    </row>
    <row r="354" spans="1:6" hidden="1" x14ac:dyDescent="0.25">
      <c r="A354" s="3">
        <v>40147</v>
      </c>
      <c r="B354" s="4">
        <v>3316.0871022059996</v>
      </c>
      <c r="C354" s="4"/>
      <c r="D354" s="4"/>
      <c r="E354" s="32"/>
      <c r="F354" s="32"/>
    </row>
    <row r="355" spans="1:6" x14ac:dyDescent="0.25">
      <c r="A355" s="3">
        <v>40178</v>
      </c>
      <c r="B355" s="4">
        <v>3336.7940693019996</v>
      </c>
      <c r="C355" s="4">
        <v>4784.4808949470334</v>
      </c>
      <c r="D355" s="4">
        <v>1729.3999999999999</v>
      </c>
      <c r="E355" s="32">
        <f>IF(ISNUMBER(F_Udlaan_Bred_Smal[[#This Row],[BNP]]),F_Udlaan_Bred_Smal[[#This Row],[Udlån, smal definition]]/F_Udlaan_Bred_Smal[[#This Row],[BNP]]*100,NA())</f>
        <v>192.94518730785242</v>
      </c>
      <c r="F355" s="32">
        <f>IF(ISNUMBER(F_Udlaan_Bred_Smal[[#This Row],[Udlån, bred definition]]),F_Udlaan_Bred_Smal[[#This Row],[Udlån, bred definition]]/F_Udlaan_Bred_Smal[[#This Row],[BNP]]*100,NA())</f>
        <v>276.65553920128565</v>
      </c>
    </row>
    <row r="356" spans="1:6" hidden="1" x14ac:dyDescent="0.25">
      <c r="A356" s="3">
        <v>40209</v>
      </c>
      <c r="B356" s="4">
        <v>3323.6078474840001</v>
      </c>
      <c r="C356" s="4"/>
      <c r="D356" s="4"/>
      <c r="E356" s="32"/>
      <c r="F356" s="32"/>
    </row>
    <row r="357" spans="1:6" hidden="1" x14ac:dyDescent="0.25">
      <c r="A357" s="3">
        <v>40237</v>
      </c>
      <c r="B357" s="4">
        <v>3337.9484192569998</v>
      </c>
      <c r="C357" s="4"/>
      <c r="D357" s="4"/>
      <c r="E357" s="32"/>
      <c r="F357" s="32"/>
    </row>
    <row r="358" spans="1:6" x14ac:dyDescent="0.25">
      <c r="A358" s="3">
        <v>40268</v>
      </c>
      <c r="B358" s="4">
        <v>3348.1018238299994</v>
      </c>
      <c r="C358" s="4">
        <v>4831.3222381936812</v>
      </c>
      <c r="D358" s="4">
        <v>1739.2</v>
      </c>
      <c r="E358" s="32">
        <f>IF(ISNUMBER(F_Udlaan_Bred_Smal[[#This Row],[BNP]]),F_Udlaan_Bred_Smal[[#This Row],[Udlån, smal definition]]/F_Udlaan_Bred_Smal[[#This Row],[BNP]]*100,NA())</f>
        <v>192.50815454404321</v>
      </c>
      <c r="F358" s="32">
        <f>IF(ISNUMBER(F_Udlaan_Bred_Smal[[#This Row],[Udlån, bred definition]]),F_Udlaan_Bred_Smal[[#This Row],[Udlån, bred definition]]/F_Udlaan_Bred_Smal[[#This Row],[BNP]]*100,NA())</f>
        <v>277.78991709945268</v>
      </c>
    </row>
    <row r="359" spans="1:6" hidden="1" x14ac:dyDescent="0.25">
      <c r="A359" s="3">
        <v>40298</v>
      </c>
      <c r="B359" s="4">
        <v>3340.3941049580003</v>
      </c>
      <c r="C359" s="4"/>
      <c r="D359" s="4"/>
      <c r="E359" s="32"/>
      <c r="F359" s="32"/>
    </row>
    <row r="360" spans="1:6" hidden="1" x14ac:dyDescent="0.25">
      <c r="A360" s="3">
        <v>40329</v>
      </c>
      <c r="B360" s="4">
        <v>3344.8330566260001</v>
      </c>
      <c r="C360" s="4"/>
      <c r="D360" s="4"/>
      <c r="E360" s="32"/>
      <c r="F360" s="32"/>
    </row>
    <row r="361" spans="1:6" x14ac:dyDescent="0.25">
      <c r="A361" s="3">
        <v>40359</v>
      </c>
      <c r="B361" s="4">
        <v>3365.8003475459996</v>
      </c>
      <c r="C361" s="4">
        <v>4834.3907003197928</v>
      </c>
      <c r="D361" s="4">
        <v>1765.8999999999999</v>
      </c>
      <c r="E361" s="32">
        <f>IF(ISNUMBER(F_Udlaan_Bred_Smal[[#This Row],[BNP]]),F_Udlaan_Bred_Smal[[#This Row],[Udlån, smal definition]]/F_Udlaan_Bred_Smal[[#This Row],[BNP]]*100,NA())</f>
        <v>190.59971388787588</v>
      </c>
      <c r="F361" s="32">
        <f>IF(ISNUMBER(F_Udlaan_Bred_Smal[[#This Row],[Udlån, bred definition]]),F_Udlaan_Bred_Smal[[#This Row],[Udlån, bred definition]]/F_Udlaan_Bred_Smal[[#This Row],[BNP]]*100,NA())</f>
        <v>273.76355967607412</v>
      </c>
    </row>
    <row r="362" spans="1:6" hidden="1" x14ac:dyDescent="0.25">
      <c r="A362" s="3">
        <v>40390</v>
      </c>
      <c r="B362" s="4">
        <v>3345.6099805509998</v>
      </c>
      <c r="C362" s="4"/>
      <c r="D362" s="4"/>
      <c r="E362" s="32"/>
      <c r="F362" s="32"/>
    </row>
    <row r="363" spans="1:6" hidden="1" x14ac:dyDescent="0.25">
      <c r="A363" s="3">
        <v>40421</v>
      </c>
      <c r="B363" s="4">
        <v>3359.5368290189999</v>
      </c>
      <c r="C363" s="4"/>
      <c r="D363" s="4"/>
      <c r="E363" s="32"/>
      <c r="F363" s="32"/>
    </row>
    <row r="364" spans="1:6" x14ac:dyDescent="0.25">
      <c r="A364" s="3">
        <v>40451</v>
      </c>
      <c r="B364" s="4">
        <v>3361.6717527820001</v>
      </c>
      <c r="C364" s="4">
        <v>4816.0593569756047</v>
      </c>
      <c r="D364" s="4">
        <v>1791.6000000000001</v>
      </c>
      <c r="E364" s="32">
        <f>IF(ISNUMBER(F_Udlaan_Bred_Smal[[#This Row],[BNP]]),F_Udlaan_Bred_Smal[[#This Row],[Udlån, smal definition]]/F_Udlaan_Bred_Smal[[#This Row],[BNP]]*100,NA())</f>
        <v>187.63517262681401</v>
      </c>
      <c r="F364" s="32">
        <f>IF(ISNUMBER(F_Udlaan_Bred_Smal[[#This Row],[Udlån, bred definition]]),F_Udlaan_Bred_Smal[[#This Row],[Udlån, bred definition]]/F_Udlaan_Bred_Smal[[#This Row],[BNP]]*100,NA())</f>
        <v>268.81331530339384</v>
      </c>
    </row>
    <row r="365" spans="1:6" hidden="1" x14ac:dyDescent="0.25">
      <c r="A365" s="3">
        <v>40482</v>
      </c>
      <c r="B365" s="4">
        <v>3350.9031589449996</v>
      </c>
      <c r="C365" s="4"/>
      <c r="D365" s="4"/>
      <c r="E365" s="32"/>
      <c r="F365" s="32"/>
    </row>
    <row r="366" spans="1:6" hidden="1" x14ac:dyDescent="0.25">
      <c r="A366" s="3">
        <v>40512</v>
      </c>
      <c r="B366" s="4">
        <v>3355.2011089619996</v>
      </c>
      <c r="C366" s="4"/>
      <c r="D366" s="4"/>
      <c r="E366" s="32"/>
      <c r="F366" s="32"/>
    </row>
    <row r="367" spans="1:6" x14ac:dyDescent="0.25">
      <c r="A367" s="3">
        <v>40543</v>
      </c>
      <c r="B367" s="4">
        <v>3368.1273989790006</v>
      </c>
      <c r="C367" s="4">
        <v>4794.1795265745877</v>
      </c>
      <c r="D367" s="4">
        <v>1812.9</v>
      </c>
      <c r="E367" s="32">
        <f>IF(ISNUMBER(F_Udlaan_Bred_Smal[[#This Row],[BNP]]),F_Udlaan_Bred_Smal[[#This Row],[Udlån, smal definition]]/F_Udlaan_Bred_Smal[[#This Row],[BNP]]*100,NA())</f>
        <v>185.78671735776936</v>
      </c>
      <c r="F367" s="32">
        <f>IF(ISNUMBER(F_Udlaan_Bred_Smal[[#This Row],[Udlån, bred definition]]),F_Udlaan_Bred_Smal[[#This Row],[Udlån, bred definition]]/F_Udlaan_Bred_Smal[[#This Row],[BNP]]*100,NA())</f>
        <v>264.44809567955139</v>
      </c>
    </row>
    <row r="368" spans="1:6" hidden="1" x14ac:dyDescent="0.25">
      <c r="A368" s="3">
        <v>40574</v>
      </c>
      <c r="B368" s="4">
        <v>3355.4897190649999</v>
      </c>
      <c r="C368" s="4"/>
      <c r="D368" s="4"/>
      <c r="E368" s="32"/>
      <c r="F368" s="32"/>
    </row>
    <row r="369" spans="1:6" hidden="1" x14ac:dyDescent="0.25">
      <c r="A369" s="3">
        <v>40602</v>
      </c>
      <c r="B369" s="4">
        <v>3353.6178640150001</v>
      </c>
      <c r="C369" s="4"/>
      <c r="D369" s="4"/>
      <c r="E369" s="32"/>
      <c r="F369" s="32"/>
    </row>
    <row r="370" spans="1:6" x14ac:dyDescent="0.25">
      <c r="A370" s="3">
        <v>40633</v>
      </c>
      <c r="B370" s="4">
        <v>3361.222511121</v>
      </c>
      <c r="C370" s="4">
        <v>4832.4461899188864</v>
      </c>
      <c r="D370" s="4">
        <v>1831.3</v>
      </c>
      <c r="E370" s="32">
        <f>IF(ISNUMBER(F_Udlaan_Bred_Smal[[#This Row],[BNP]]),F_Udlaan_Bred_Smal[[#This Row],[Udlån, smal definition]]/F_Udlaan_Bred_Smal[[#This Row],[BNP]]*100,NA())</f>
        <v>183.54297554311145</v>
      </c>
      <c r="F370" s="32">
        <f>IF(ISNUMBER(F_Udlaan_Bred_Smal[[#This Row],[Udlån, bred definition]]),F_Udlaan_Bred_Smal[[#This Row],[Udlån, bred definition]]/F_Udlaan_Bred_Smal[[#This Row],[BNP]]*100,NA())</f>
        <v>263.88064161627733</v>
      </c>
    </row>
    <row r="371" spans="1:6" hidden="1" x14ac:dyDescent="0.25">
      <c r="A371" s="3">
        <v>40663</v>
      </c>
      <c r="B371" s="4">
        <v>3353.5277362249999</v>
      </c>
      <c r="C371" s="4"/>
      <c r="D371" s="4"/>
      <c r="E371" s="32"/>
      <c r="F371" s="32"/>
    </row>
    <row r="372" spans="1:6" hidden="1" x14ac:dyDescent="0.25">
      <c r="A372" s="3">
        <v>40694</v>
      </c>
      <c r="B372" s="4">
        <v>3340.0554619009999</v>
      </c>
      <c r="C372" s="4"/>
      <c r="D372" s="4"/>
      <c r="E372" s="32"/>
      <c r="F372" s="32"/>
    </row>
    <row r="373" spans="1:6" x14ac:dyDescent="0.25">
      <c r="A373" s="3">
        <v>40724</v>
      </c>
      <c r="B373" s="4">
        <v>3349.4751018419997</v>
      </c>
      <c r="C373" s="4">
        <v>4871.6887834924801</v>
      </c>
      <c r="D373" s="4">
        <v>1842.5</v>
      </c>
      <c r="E373" s="32">
        <f>IF(ISNUMBER(F_Udlaan_Bred_Smal[[#This Row],[BNP]]),F_Udlaan_Bred_Smal[[#This Row],[Udlån, smal definition]]/F_Udlaan_Bred_Smal[[#This Row],[BNP]]*100,NA())</f>
        <v>181.78969345139754</v>
      </c>
      <c r="F373" s="32">
        <f>IF(ISNUMBER(F_Udlaan_Bred_Smal[[#This Row],[Udlån, bred definition]]),F_Udlaan_Bred_Smal[[#This Row],[Udlån, bred definition]]/F_Udlaan_Bred_Smal[[#This Row],[BNP]]*100,NA())</f>
        <v>264.40644686526349</v>
      </c>
    </row>
    <row r="374" spans="1:6" hidden="1" x14ac:dyDescent="0.25">
      <c r="A374" s="3">
        <v>40755</v>
      </c>
      <c r="B374" s="4">
        <v>3335.6158412199998</v>
      </c>
      <c r="C374" s="4"/>
      <c r="D374" s="4"/>
      <c r="E374" s="32"/>
      <c r="F374" s="32"/>
    </row>
    <row r="375" spans="1:6" hidden="1" x14ac:dyDescent="0.25">
      <c r="A375" s="3">
        <v>40786</v>
      </c>
      <c r="B375" s="4">
        <v>3339.347691636</v>
      </c>
      <c r="C375" s="4"/>
      <c r="D375" s="4"/>
      <c r="E375" s="32"/>
      <c r="F375" s="32"/>
    </row>
    <row r="376" spans="1:6" x14ac:dyDescent="0.25">
      <c r="A376" s="3">
        <v>40816</v>
      </c>
      <c r="B376" s="4">
        <v>3349.1503111509996</v>
      </c>
      <c r="C376" s="4">
        <v>4995.6209695492016</v>
      </c>
      <c r="D376" s="4">
        <v>1842.5</v>
      </c>
      <c r="E376" s="32">
        <f>IF(ISNUMBER(F_Udlaan_Bred_Smal[[#This Row],[BNP]]),F_Udlaan_Bred_Smal[[#This Row],[Udlån, smal definition]]/F_Udlaan_Bred_Smal[[#This Row],[BNP]]*100,NA())</f>
        <v>181.77206573411124</v>
      </c>
      <c r="F376" s="32">
        <f>IF(ISNUMBER(F_Udlaan_Bred_Smal[[#This Row],[Udlån, bred definition]]),F_Udlaan_Bred_Smal[[#This Row],[Udlån, bred definition]]/F_Udlaan_Bred_Smal[[#This Row],[BNP]]*100,NA())</f>
        <v>271.13275275708014</v>
      </c>
    </row>
    <row r="377" spans="1:6" hidden="1" x14ac:dyDescent="0.25">
      <c r="A377" s="3">
        <v>40847</v>
      </c>
      <c r="B377" s="4">
        <v>3345.9144773909998</v>
      </c>
      <c r="C377" s="4"/>
      <c r="D377" s="4"/>
      <c r="E377" s="32"/>
      <c r="F377" s="32"/>
    </row>
    <row r="378" spans="1:6" hidden="1" x14ac:dyDescent="0.25">
      <c r="A378" s="3">
        <v>40877</v>
      </c>
      <c r="B378" s="4">
        <v>3347.5570294919999</v>
      </c>
      <c r="C378" s="4"/>
      <c r="D378" s="4"/>
      <c r="E378" s="32"/>
      <c r="F378" s="32"/>
    </row>
    <row r="379" spans="1:6" x14ac:dyDescent="0.25">
      <c r="A379" s="3">
        <v>40908</v>
      </c>
      <c r="B379" s="4">
        <v>3352.6911618360004</v>
      </c>
      <c r="C379" s="4">
        <v>5050.7986847277152</v>
      </c>
      <c r="D379" s="4">
        <v>1848.5</v>
      </c>
      <c r="E379" s="32">
        <f>IF(ISNUMBER(F_Udlaan_Bred_Smal[[#This Row],[BNP]]),F_Udlaan_Bred_Smal[[#This Row],[Udlån, smal definition]]/F_Udlaan_Bred_Smal[[#This Row],[BNP]]*100,NA())</f>
        <v>181.37360897138223</v>
      </c>
      <c r="F379" s="32">
        <f>IF(ISNUMBER(F_Udlaan_Bred_Smal[[#This Row],[Udlån, bred definition]]),F_Udlaan_Bred_Smal[[#This Row],[Udlån, bred definition]]/F_Udlaan_Bred_Smal[[#This Row],[BNP]]*100,NA())</f>
        <v>273.23768919273544</v>
      </c>
    </row>
    <row r="380" spans="1:6" hidden="1" x14ac:dyDescent="0.25">
      <c r="A380" s="3">
        <v>40939</v>
      </c>
      <c r="B380" s="4">
        <v>3344.363675046</v>
      </c>
      <c r="C380" s="4"/>
      <c r="D380" s="4"/>
      <c r="E380" s="32"/>
      <c r="F380" s="32"/>
    </row>
    <row r="381" spans="1:6" hidden="1" x14ac:dyDescent="0.25">
      <c r="A381" s="3">
        <v>40968</v>
      </c>
      <c r="B381" s="4">
        <v>3345.471503798</v>
      </c>
      <c r="C381" s="4"/>
      <c r="D381" s="4"/>
      <c r="E381" s="32"/>
      <c r="F381" s="32"/>
    </row>
    <row r="382" spans="1:6" x14ac:dyDescent="0.25">
      <c r="A382" s="3">
        <v>40999</v>
      </c>
      <c r="B382" s="4">
        <v>3359.2143663750003</v>
      </c>
      <c r="C382" s="4">
        <v>5118.1904702336678</v>
      </c>
      <c r="D382" s="4">
        <v>1854.9</v>
      </c>
      <c r="E382" s="32">
        <f>IF(ISNUMBER(F_Udlaan_Bred_Smal[[#This Row],[BNP]]),F_Udlaan_Bred_Smal[[#This Row],[Udlån, smal definition]]/F_Udlaan_Bred_Smal[[#This Row],[BNP]]*100,NA())</f>
        <v>181.09948603024421</v>
      </c>
      <c r="F382" s="32">
        <f>IF(ISNUMBER(F_Udlaan_Bred_Smal[[#This Row],[Udlån, bred definition]]),F_Udlaan_Bred_Smal[[#This Row],[Udlån, bred definition]]/F_Udlaan_Bred_Smal[[#This Row],[BNP]]*100,NA())</f>
        <v>275.92810772729888</v>
      </c>
    </row>
    <row r="383" spans="1:6" hidden="1" x14ac:dyDescent="0.25">
      <c r="A383" s="3">
        <v>41029</v>
      </c>
      <c r="B383" s="4">
        <v>3361.9272252639998</v>
      </c>
      <c r="C383" s="4"/>
      <c r="D383" s="4"/>
      <c r="E383" s="32"/>
      <c r="F383" s="32"/>
    </row>
    <row r="384" spans="1:6" hidden="1" x14ac:dyDescent="0.25">
      <c r="A384" s="3">
        <v>41060</v>
      </c>
      <c r="B384" s="4">
        <v>3352.8789468909999</v>
      </c>
      <c r="C384" s="4"/>
      <c r="D384" s="4"/>
      <c r="E384" s="32"/>
      <c r="F384" s="32"/>
    </row>
    <row r="385" spans="1:6" x14ac:dyDescent="0.25">
      <c r="A385" s="3">
        <v>41090</v>
      </c>
      <c r="B385" s="4">
        <v>3368.208983003</v>
      </c>
      <c r="C385" s="4">
        <v>5148.4522079995095</v>
      </c>
      <c r="D385" s="4">
        <v>1865.2</v>
      </c>
      <c r="E385" s="32">
        <f>IF(ISNUMBER(F_Udlaan_Bred_Smal[[#This Row],[BNP]]),F_Udlaan_Bred_Smal[[#This Row],[Udlån, smal definition]]/F_Udlaan_Bred_Smal[[#This Row],[BNP]]*100,NA())</f>
        <v>180.58165253072056</v>
      </c>
      <c r="F385" s="32">
        <f>IF(ISNUMBER(F_Udlaan_Bred_Smal[[#This Row],[Udlån, bred definition]]),F_Udlaan_Bred_Smal[[#This Row],[Udlån, bred definition]]/F_Udlaan_Bred_Smal[[#This Row],[BNP]]*100,NA())</f>
        <v>276.02681792834602</v>
      </c>
    </row>
    <row r="386" spans="1:6" hidden="1" x14ac:dyDescent="0.25">
      <c r="A386" s="3">
        <v>41121</v>
      </c>
      <c r="B386" s="4">
        <v>3349.3680815140001</v>
      </c>
      <c r="C386" s="4"/>
      <c r="D386" s="4"/>
      <c r="E386" s="32"/>
      <c r="F386" s="32"/>
    </row>
    <row r="387" spans="1:6" hidden="1" x14ac:dyDescent="0.25">
      <c r="A387" s="3">
        <v>41152</v>
      </c>
      <c r="B387" s="4">
        <v>3340.5521941880006</v>
      </c>
      <c r="C387" s="4"/>
      <c r="D387" s="4"/>
      <c r="E387" s="32"/>
      <c r="F387" s="32"/>
    </row>
    <row r="388" spans="1:6" x14ac:dyDescent="0.25">
      <c r="A388" s="3">
        <v>41182</v>
      </c>
      <c r="B388" s="4">
        <v>3348.4268771769994</v>
      </c>
      <c r="C388" s="4">
        <v>5131.706567641344</v>
      </c>
      <c r="D388" s="4">
        <v>1881.7</v>
      </c>
      <c r="E388" s="32">
        <f>IF(ISNUMBER(F_Udlaan_Bred_Smal[[#This Row],[BNP]]),F_Udlaan_Bred_Smal[[#This Row],[Udlån, smal definition]]/F_Udlaan_Bred_Smal[[#This Row],[BNP]]*100,NA())</f>
        <v>177.94690318206935</v>
      </c>
      <c r="F388" s="32">
        <f>IF(ISNUMBER(F_Udlaan_Bred_Smal[[#This Row],[Udlån, bred definition]]),F_Udlaan_Bred_Smal[[#This Row],[Udlån, bred definition]]/F_Udlaan_Bred_Smal[[#This Row],[BNP]]*100,NA())</f>
        <v>272.71650994533371</v>
      </c>
    </row>
    <row r="389" spans="1:6" hidden="1" x14ac:dyDescent="0.25">
      <c r="A389" s="3">
        <v>41213</v>
      </c>
      <c r="B389" s="4">
        <v>3334.659583737</v>
      </c>
      <c r="C389" s="4"/>
      <c r="D389" s="4"/>
      <c r="E389" s="32"/>
      <c r="F389" s="32"/>
    </row>
    <row r="390" spans="1:6" hidden="1" x14ac:dyDescent="0.25">
      <c r="A390" s="3">
        <v>41243</v>
      </c>
      <c r="B390" s="4">
        <v>3337.9528205649999</v>
      </c>
      <c r="C390" s="4"/>
      <c r="D390" s="4"/>
      <c r="E390" s="32"/>
      <c r="F390" s="32"/>
    </row>
    <row r="391" spans="1:6" x14ac:dyDescent="0.25">
      <c r="A391" s="3">
        <v>41274</v>
      </c>
      <c r="B391" s="4">
        <v>3339.283616622</v>
      </c>
      <c r="C391" s="4">
        <v>5216.3068622736118</v>
      </c>
      <c r="D391" s="4">
        <v>1893</v>
      </c>
      <c r="E391" s="32">
        <f>IF(ISNUMBER(F_Udlaan_Bred_Smal[[#This Row],[BNP]]),F_Udlaan_Bred_Smal[[#This Row],[Udlån, smal definition]]/F_Udlaan_Bred_Smal[[#This Row],[BNP]]*100,NA())</f>
        <v>176.40167018605388</v>
      </c>
      <c r="F391" s="32">
        <f>IF(ISNUMBER(F_Udlaan_Bred_Smal[[#This Row],[Udlån, bred definition]]),F_Udlaan_Bred_Smal[[#This Row],[Udlån, bred definition]]/F_Udlaan_Bred_Smal[[#This Row],[BNP]]*100,NA())</f>
        <v>275.55767893679939</v>
      </c>
    </row>
    <row r="392" spans="1:6" hidden="1" x14ac:dyDescent="0.25">
      <c r="A392" s="3">
        <v>41305</v>
      </c>
      <c r="B392" s="4">
        <v>3326.3539311300001</v>
      </c>
      <c r="C392" s="4"/>
      <c r="D392" s="4"/>
      <c r="E392" s="32"/>
      <c r="F392" s="32"/>
    </row>
    <row r="393" spans="1:6" hidden="1" x14ac:dyDescent="0.25">
      <c r="A393" s="3">
        <v>41333</v>
      </c>
      <c r="B393" s="4">
        <v>3332.6545918860002</v>
      </c>
      <c r="C393" s="4"/>
      <c r="D393" s="4"/>
      <c r="E393" s="32"/>
      <c r="F393" s="32"/>
    </row>
    <row r="394" spans="1:6" x14ac:dyDescent="0.25">
      <c r="A394" s="3">
        <v>41364</v>
      </c>
      <c r="B394" s="4">
        <v>3337.3337179749997</v>
      </c>
      <c r="C394" s="4">
        <v>5201.8878629475694</v>
      </c>
      <c r="D394" s="4">
        <v>1901.5</v>
      </c>
      <c r="E394" s="32">
        <f>IF(ISNUMBER(F_Udlaan_Bred_Smal[[#This Row],[BNP]]),F_Udlaan_Bred_Smal[[#This Row],[Udlån, smal definition]]/F_Udlaan_Bred_Smal[[#This Row],[BNP]]*100,NA())</f>
        <v>175.51058206547461</v>
      </c>
      <c r="F394" s="32">
        <f>IF(ISNUMBER(F_Udlaan_Bred_Smal[[#This Row],[Udlån, bred definition]]),F_Udlaan_Bred_Smal[[#This Row],[Udlån, bred definition]]/F_Udlaan_Bred_Smal[[#This Row],[BNP]]*100,NA())</f>
        <v>273.56759731514961</v>
      </c>
    </row>
    <row r="395" spans="1:6" hidden="1" x14ac:dyDescent="0.25">
      <c r="A395" s="3">
        <v>41394</v>
      </c>
      <c r="B395" s="4">
        <v>3330.2785608989998</v>
      </c>
      <c r="C395" s="4"/>
      <c r="D395" s="4"/>
      <c r="E395" s="32"/>
      <c r="F395" s="32"/>
    </row>
    <row r="396" spans="1:6" hidden="1" x14ac:dyDescent="0.25">
      <c r="A396" s="3">
        <v>41425</v>
      </c>
      <c r="B396" s="4">
        <v>3336.0826599060001</v>
      </c>
      <c r="C396" s="4"/>
      <c r="D396" s="4"/>
      <c r="E396" s="32"/>
      <c r="F396" s="32"/>
    </row>
    <row r="397" spans="1:6" x14ac:dyDescent="0.25">
      <c r="A397" s="3">
        <v>41455</v>
      </c>
      <c r="B397" s="4">
        <v>3338.1412481850002</v>
      </c>
      <c r="C397" s="4">
        <v>5179.6782607818741</v>
      </c>
      <c r="D397" s="4">
        <v>1913.2999999999997</v>
      </c>
      <c r="E397" s="32">
        <f>IF(ISNUMBER(F_Udlaan_Bred_Smal[[#This Row],[BNP]]),F_Udlaan_Bred_Smal[[#This Row],[Udlån, smal definition]]/F_Udlaan_Bred_Smal[[#This Row],[BNP]]*100,NA())</f>
        <v>174.47035217608325</v>
      </c>
      <c r="F397" s="32">
        <f>IF(ISNUMBER(F_Udlaan_Bred_Smal[[#This Row],[Udlån, bred definition]]),F_Udlaan_Bred_Smal[[#This Row],[Udlån, bred definition]]/F_Udlaan_Bred_Smal[[#This Row],[BNP]]*100,NA())</f>
        <v>270.7196080479734</v>
      </c>
    </row>
    <row r="398" spans="1:6" hidden="1" x14ac:dyDescent="0.25">
      <c r="A398" s="3">
        <v>41486</v>
      </c>
      <c r="B398" s="4">
        <v>3325.2022333190002</v>
      </c>
      <c r="C398" s="4"/>
      <c r="D398" s="4"/>
      <c r="E398" s="32"/>
      <c r="F398" s="32"/>
    </row>
    <row r="399" spans="1:6" hidden="1" x14ac:dyDescent="0.25">
      <c r="A399" s="3">
        <v>41517</v>
      </c>
      <c r="B399" s="4">
        <v>3332.0455375830002</v>
      </c>
      <c r="C399" s="4"/>
      <c r="D399" s="4"/>
      <c r="E399" s="32"/>
      <c r="F399" s="32"/>
    </row>
    <row r="400" spans="1:6" x14ac:dyDescent="0.25">
      <c r="A400" s="3">
        <v>41547</v>
      </c>
      <c r="B400" s="4">
        <v>3341.9001638079999</v>
      </c>
      <c r="C400" s="4">
        <v>5178.3715432816443</v>
      </c>
      <c r="D400" s="4">
        <v>1923.8999999999999</v>
      </c>
      <c r="E400" s="32">
        <f>IF(ISNUMBER(F_Udlaan_Bred_Smal[[#This Row],[BNP]]),F_Udlaan_Bred_Smal[[#This Row],[Udlån, smal definition]]/F_Udlaan_Bred_Smal[[#This Row],[BNP]]*100,NA())</f>
        <v>173.70446300784866</v>
      </c>
      <c r="F400" s="32">
        <f>IF(ISNUMBER(F_Udlaan_Bred_Smal[[#This Row],[Udlån, bred definition]]),F_Udlaan_Bred_Smal[[#This Row],[Udlån, bred definition]]/F_Udlaan_Bred_Smal[[#This Row],[BNP]]*100,NA())</f>
        <v>269.1601197194056</v>
      </c>
    </row>
    <row r="401" spans="1:6" hidden="1" x14ac:dyDescent="0.25">
      <c r="A401" s="3">
        <v>41578</v>
      </c>
      <c r="B401" s="4">
        <v>3328.323522346941</v>
      </c>
      <c r="C401" s="4"/>
      <c r="D401" s="4"/>
      <c r="E401" s="32"/>
      <c r="F401" s="32"/>
    </row>
    <row r="402" spans="1:6" hidden="1" x14ac:dyDescent="0.25">
      <c r="A402" s="3">
        <v>41608</v>
      </c>
      <c r="B402" s="4">
        <v>3337.125483999871</v>
      </c>
      <c r="C402" s="4"/>
      <c r="D402" s="4"/>
      <c r="E402" s="32"/>
      <c r="F402" s="32"/>
    </row>
    <row r="403" spans="1:6" x14ac:dyDescent="0.25">
      <c r="A403" s="3">
        <v>41639</v>
      </c>
      <c r="B403" s="4">
        <v>3340.5813706953131</v>
      </c>
      <c r="C403" s="4">
        <v>5075.3933875259299</v>
      </c>
      <c r="D403" s="4">
        <v>1935.5</v>
      </c>
      <c r="E403" s="32">
        <f>IF(ISNUMBER(F_Udlaan_Bred_Smal[[#This Row],[BNP]]),F_Udlaan_Bred_Smal[[#This Row],[Udlån, smal definition]]/F_Udlaan_Bred_Smal[[#This Row],[BNP]]*100,NA())</f>
        <v>172.59526585870901</v>
      </c>
      <c r="F403" s="32">
        <f>IF(ISNUMBER(F_Udlaan_Bred_Smal[[#This Row],[Udlån, bred definition]]),F_Udlaan_Bred_Smal[[#This Row],[Udlån, bred definition]]/F_Udlaan_Bred_Smal[[#This Row],[BNP]]*100,NA())</f>
        <v>262.22647313489693</v>
      </c>
    </row>
    <row r="404" spans="1:6" hidden="1" x14ac:dyDescent="0.25">
      <c r="A404" s="3">
        <v>41670</v>
      </c>
      <c r="B404" s="4">
        <v>3323.452710164323</v>
      </c>
      <c r="C404" s="4"/>
      <c r="D404" s="4"/>
      <c r="E404" s="32"/>
      <c r="F404" s="32"/>
    </row>
    <row r="405" spans="1:6" hidden="1" x14ac:dyDescent="0.25">
      <c r="A405" s="3">
        <v>41698</v>
      </c>
      <c r="B405" s="4">
        <v>3322.6092664114021</v>
      </c>
      <c r="C405" s="4"/>
      <c r="D405" s="4"/>
      <c r="E405" s="32"/>
      <c r="F405" s="32"/>
    </row>
    <row r="406" spans="1:6" x14ac:dyDescent="0.25">
      <c r="A406" s="3">
        <v>41729</v>
      </c>
      <c r="B406" s="4">
        <v>3342.3053361848688</v>
      </c>
      <c r="C406" s="4">
        <v>5105.7577100112612</v>
      </c>
      <c r="D406" s="4">
        <v>1950.7</v>
      </c>
      <c r="E406" s="32">
        <f>IF(ISNUMBER(F_Udlaan_Bred_Smal[[#This Row],[BNP]]),F_Udlaan_Bred_Smal[[#This Row],[Udlån, smal definition]]/F_Udlaan_Bred_Smal[[#This Row],[BNP]]*100,NA())</f>
        <v>171.33876742630176</v>
      </c>
      <c r="F406" s="32">
        <f>IF(ISNUMBER(F_Udlaan_Bred_Smal[[#This Row],[Udlån, bred definition]]),F_Udlaan_Bred_Smal[[#This Row],[Udlån, bred definition]]/F_Udlaan_Bred_Smal[[#This Row],[BNP]]*100,NA())</f>
        <v>261.7397708520665</v>
      </c>
    </row>
    <row r="407" spans="1:6" hidden="1" x14ac:dyDescent="0.25">
      <c r="A407" s="3">
        <v>41759</v>
      </c>
      <c r="B407" s="4">
        <v>3329.2372550138402</v>
      </c>
      <c r="C407" s="4"/>
      <c r="D407" s="4"/>
      <c r="E407" s="32"/>
      <c r="F407" s="32"/>
    </row>
    <row r="408" spans="1:6" hidden="1" x14ac:dyDescent="0.25">
      <c r="A408" s="3">
        <v>41790</v>
      </c>
      <c r="B408" s="4">
        <v>3325.7245599562489</v>
      </c>
      <c r="C408" s="4"/>
      <c r="D408" s="4"/>
      <c r="E408" s="32"/>
      <c r="F408" s="32"/>
    </row>
    <row r="409" spans="1:6" x14ac:dyDescent="0.25">
      <c r="A409" s="3">
        <v>41820</v>
      </c>
      <c r="B409" s="4">
        <v>3331.3239180074497</v>
      </c>
      <c r="C409" s="4">
        <v>5079.8515333845789</v>
      </c>
      <c r="D409" s="4">
        <v>1957</v>
      </c>
      <c r="E409" s="32">
        <f>IF(ISNUMBER(F_Udlaan_Bred_Smal[[#This Row],[BNP]]),F_Udlaan_Bred_Smal[[#This Row],[Udlån, smal definition]]/F_Udlaan_Bred_Smal[[#This Row],[BNP]]*100,NA())</f>
        <v>170.22605610666579</v>
      </c>
      <c r="F409" s="32">
        <f>IF(ISNUMBER(F_Udlaan_Bred_Smal[[#This Row],[Udlån, bred definition]]),F_Udlaan_Bred_Smal[[#This Row],[Udlån, bred definition]]/F_Udlaan_Bred_Smal[[#This Row],[BNP]]*100,NA())</f>
        <v>259.57340487402035</v>
      </c>
    </row>
    <row r="410" spans="1:6" hidden="1" x14ac:dyDescent="0.25">
      <c r="A410" s="3">
        <v>41851</v>
      </c>
      <c r="B410" s="4">
        <v>3320.86662788473</v>
      </c>
      <c r="C410" s="4"/>
      <c r="D410" s="4"/>
      <c r="E410" s="32"/>
      <c r="F410" s="32"/>
    </row>
    <row r="411" spans="1:6" hidden="1" x14ac:dyDescent="0.25">
      <c r="A411" s="3">
        <v>41882</v>
      </c>
      <c r="B411" s="4">
        <v>3328.0256080147801</v>
      </c>
      <c r="C411" s="4"/>
      <c r="D411" s="4"/>
      <c r="E411" s="32"/>
      <c r="F411" s="32"/>
    </row>
    <row r="412" spans="1:6" x14ac:dyDescent="0.25">
      <c r="A412" s="3">
        <v>41912</v>
      </c>
      <c r="B412" s="4">
        <v>3339.3655040141462</v>
      </c>
      <c r="C412" s="4">
        <v>5218.482624035727</v>
      </c>
      <c r="D412" s="4">
        <v>1966.3999999999999</v>
      </c>
      <c r="E412" s="32">
        <f>IF(ISNUMBER(F_Udlaan_Bred_Smal[[#This Row],[BNP]]),F_Udlaan_Bred_Smal[[#This Row],[Udlån, smal definition]]/F_Udlaan_Bred_Smal[[#This Row],[BNP]]*100,NA())</f>
        <v>169.82127258005221</v>
      </c>
      <c r="F412" s="32">
        <f>IF(ISNUMBER(F_Udlaan_Bred_Smal[[#This Row],[Udlån, bred definition]]),F_Udlaan_Bred_Smal[[#This Row],[Udlån, bred definition]]/F_Udlaan_Bred_Smal[[#This Row],[BNP]]*100,NA())</f>
        <v>265.38255817919685</v>
      </c>
    </row>
    <row r="413" spans="1:6" hidden="1" x14ac:dyDescent="0.25">
      <c r="A413" s="3">
        <v>41943</v>
      </c>
      <c r="B413" s="4">
        <v>3336.0026244441142</v>
      </c>
      <c r="C413" s="4"/>
      <c r="D413" s="4"/>
      <c r="E413" s="32"/>
      <c r="F413" s="32"/>
    </row>
    <row r="414" spans="1:6" hidden="1" x14ac:dyDescent="0.25">
      <c r="A414" s="3">
        <v>41973</v>
      </c>
      <c r="B414" s="4">
        <v>3337.5401838173257</v>
      </c>
      <c r="C414" s="4"/>
      <c r="D414" s="4"/>
      <c r="E414" s="32"/>
      <c r="F414" s="32"/>
    </row>
    <row r="415" spans="1:6" x14ac:dyDescent="0.25">
      <c r="A415" s="3">
        <v>42004</v>
      </c>
      <c r="B415" s="4">
        <v>3352.8969257531598</v>
      </c>
      <c r="C415" s="4">
        <v>5239.7275818738744</v>
      </c>
      <c r="D415" s="4">
        <v>1980.3000000000002</v>
      </c>
      <c r="E415" s="32">
        <f>IF(ISNUMBER(F_Udlaan_Bred_Smal[[#This Row],[BNP]]),F_Udlaan_Bred_Smal[[#This Row],[Udlån, smal definition]]/F_Udlaan_Bred_Smal[[#This Row],[BNP]]*100,NA())</f>
        <v>169.31257515291418</v>
      </c>
      <c r="F415" s="32">
        <f>IF(ISNUMBER(F_Udlaan_Bred_Smal[[#This Row],[Udlån, bred definition]]),F_Udlaan_Bred_Smal[[#This Row],[Udlån, bred definition]]/F_Udlaan_Bred_Smal[[#This Row],[BNP]]*100,NA())</f>
        <v>264.59261636488782</v>
      </c>
    </row>
    <row r="416" spans="1:6" hidden="1" x14ac:dyDescent="0.25">
      <c r="A416" s="3">
        <v>42035</v>
      </c>
      <c r="B416" s="4">
        <v>3334.6133328729584</v>
      </c>
      <c r="C416" s="4"/>
      <c r="D416" s="4"/>
      <c r="E416" s="32"/>
      <c r="F416" s="32"/>
    </row>
    <row r="417" spans="1:6" hidden="1" x14ac:dyDescent="0.25">
      <c r="A417" s="3">
        <v>42063</v>
      </c>
      <c r="B417" s="4">
        <v>3334.4706141211882</v>
      </c>
      <c r="C417" s="4"/>
      <c r="D417" s="4"/>
      <c r="E417" s="32"/>
      <c r="F417" s="32"/>
    </row>
    <row r="418" spans="1:6" x14ac:dyDescent="0.25">
      <c r="A418" s="3">
        <v>42094</v>
      </c>
      <c r="B418" s="4">
        <v>3355.7522869381069</v>
      </c>
      <c r="C418" s="4">
        <v>5287.4947908985669</v>
      </c>
      <c r="D418" s="4">
        <v>1992.9</v>
      </c>
      <c r="E418" s="32">
        <f>IF(ISNUMBER(F_Udlaan_Bred_Smal[[#This Row],[BNP]]),F_Udlaan_Bred_Smal[[#This Row],[Udlån, smal definition]]/F_Udlaan_Bred_Smal[[#This Row],[BNP]]*100,NA())</f>
        <v>168.38538245461922</v>
      </c>
      <c r="F418" s="32">
        <f>IF(ISNUMBER(F_Udlaan_Bred_Smal[[#This Row],[Udlån, bred definition]]),F_Udlaan_Bred_Smal[[#This Row],[Udlån, bred definition]]/F_Udlaan_Bred_Smal[[#This Row],[BNP]]*100,NA())</f>
        <v>265.31661352293474</v>
      </c>
    </row>
    <row r="419" spans="1:6" hidden="1" x14ac:dyDescent="0.25">
      <c r="A419" s="3">
        <v>42124</v>
      </c>
      <c r="B419" s="4">
        <v>3353.4778470477268</v>
      </c>
      <c r="C419" s="4"/>
      <c r="D419" s="4"/>
      <c r="E419" s="32"/>
      <c r="F419" s="32"/>
    </row>
    <row r="420" spans="1:6" hidden="1" x14ac:dyDescent="0.25">
      <c r="A420" s="3">
        <v>42155</v>
      </c>
      <c r="B420" s="4">
        <v>3356.2650480628968</v>
      </c>
      <c r="C420" s="4"/>
      <c r="D420" s="4"/>
      <c r="E420" s="32"/>
      <c r="F420" s="32"/>
    </row>
    <row r="421" spans="1:6" x14ac:dyDescent="0.25">
      <c r="A421" s="3">
        <v>42185</v>
      </c>
      <c r="B421" s="4">
        <v>3366.5077382644831</v>
      </c>
      <c r="C421" s="4">
        <v>5270.3406117902541</v>
      </c>
      <c r="D421" s="4">
        <v>2009.9</v>
      </c>
      <c r="E421" s="32">
        <f>IF(ISNUMBER(F_Udlaan_Bred_Smal[[#This Row],[BNP]]),F_Udlaan_Bred_Smal[[#This Row],[Udlån, smal definition]]/F_Udlaan_Bred_Smal[[#This Row],[BNP]]*100,NA())</f>
        <v>167.49628032561236</v>
      </c>
      <c r="F421" s="32">
        <f>IF(ISNUMBER(F_Udlaan_Bred_Smal[[#This Row],[Udlån, bred definition]]),F_Udlaan_Bred_Smal[[#This Row],[Udlån, bred definition]]/F_Udlaan_Bred_Smal[[#This Row],[BNP]]*100,NA())</f>
        <v>262.21904631027684</v>
      </c>
    </row>
    <row r="422" spans="1:6" hidden="1" x14ac:dyDescent="0.25">
      <c r="A422" s="3">
        <v>42216</v>
      </c>
      <c r="B422" s="4">
        <v>3358.7819506301234</v>
      </c>
      <c r="C422" s="4"/>
      <c r="D422" s="4"/>
      <c r="E422" s="32"/>
      <c r="F422" s="32"/>
    </row>
    <row r="423" spans="1:6" hidden="1" x14ac:dyDescent="0.25">
      <c r="A423" s="3">
        <v>42247</v>
      </c>
      <c r="B423" s="4">
        <v>3366.9829573654242</v>
      </c>
      <c r="C423" s="4"/>
      <c r="D423" s="4"/>
      <c r="E423" s="32"/>
      <c r="F423" s="32"/>
    </row>
    <row r="424" spans="1:6" x14ac:dyDescent="0.25">
      <c r="A424" s="3">
        <v>42277</v>
      </c>
      <c r="B424" s="4">
        <v>3372.6157403625507</v>
      </c>
      <c r="C424" s="4">
        <v>5357.955071690586</v>
      </c>
      <c r="D424" s="4">
        <v>2020.1999999999998</v>
      </c>
      <c r="E424" s="32">
        <f>IF(ISNUMBER(F_Udlaan_Bred_Smal[[#This Row],[BNP]]),F_Udlaan_Bred_Smal[[#This Row],[Udlån, smal definition]]/F_Udlaan_Bred_Smal[[#This Row],[BNP]]*100,NA())</f>
        <v>166.94464609259236</v>
      </c>
      <c r="F424" s="32">
        <f>IF(ISNUMBER(F_Udlaan_Bred_Smal[[#This Row],[Udlån, bred definition]]),F_Udlaan_Bred_Smal[[#This Row],[Udlån, bred definition]]/F_Udlaan_Bred_Smal[[#This Row],[BNP]]*100,NA())</f>
        <v>265.21904126772529</v>
      </c>
    </row>
    <row r="425" spans="1:6" hidden="1" x14ac:dyDescent="0.25">
      <c r="A425" s="3">
        <v>42308</v>
      </c>
      <c r="B425" s="4">
        <v>3369.1765665131006</v>
      </c>
      <c r="C425" s="4"/>
      <c r="D425" s="4"/>
      <c r="E425" s="32"/>
      <c r="F425" s="32"/>
    </row>
    <row r="426" spans="1:6" hidden="1" x14ac:dyDescent="0.25">
      <c r="A426" s="3">
        <v>42338</v>
      </c>
      <c r="B426" s="4">
        <v>3372.0587176147706</v>
      </c>
      <c r="C426" s="4"/>
      <c r="D426" s="4"/>
      <c r="E426" s="32"/>
      <c r="F426" s="32"/>
    </row>
    <row r="427" spans="1:6" x14ac:dyDescent="0.25">
      <c r="A427" s="3">
        <v>42369</v>
      </c>
      <c r="B427" s="4">
        <v>3374.1960108965759</v>
      </c>
      <c r="C427" s="4">
        <v>5354.743278488555</v>
      </c>
      <c r="D427" s="4">
        <v>2030.1999999999998</v>
      </c>
      <c r="E427" s="32">
        <f>IF(ISNUMBER(F_Udlaan_Bred_Smal[[#This Row],[BNP]]),F_Udlaan_Bred_Smal[[#This Row],[Udlån, smal definition]]/F_Udlaan_Bred_Smal[[#This Row],[BNP]]*100,NA())</f>
        <v>166.20017785915556</v>
      </c>
      <c r="F427" s="32">
        <f>IF(ISNUMBER(F_Udlaan_Bred_Smal[[#This Row],[Udlån, bred definition]]),F_Udlaan_Bred_Smal[[#This Row],[Udlån, bred definition]]/F_Udlaan_Bred_Smal[[#This Row],[BNP]]*100,NA())</f>
        <v>263.75447140619428</v>
      </c>
    </row>
    <row r="428" spans="1:6" hidden="1" x14ac:dyDescent="0.25">
      <c r="A428" s="3">
        <v>42400</v>
      </c>
      <c r="B428" s="4">
        <v>3369.5749962323262</v>
      </c>
      <c r="C428" s="4"/>
      <c r="D428" s="4"/>
      <c r="E428" s="32"/>
      <c r="F428" s="32"/>
    </row>
    <row r="429" spans="1:6" hidden="1" x14ac:dyDescent="0.25">
      <c r="A429" s="3">
        <v>42429</v>
      </c>
      <c r="B429" s="4">
        <v>3374.5873315978956</v>
      </c>
      <c r="C429" s="4"/>
      <c r="D429" s="4"/>
      <c r="E429" s="32"/>
      <c r="F429" s="32"/>
    </row>
    <row r="430" spans="1:6" x14ac:dyDescent="0.25">
      <c r="A430" s="3">
        <v>42460</v>
      </c>
      <c r="B430" s="4">
        <v>3389.0946509806936</v>
      </c>
      <c r="C430" s="4">
        <v>5371.2206586065276</v>
      </c>
      <c r="D430" s="4">
        <v>2040.1999999999998</v>
      </c>
      <c r="E430" s="32">
        <f>IF(ISNUMBER(F_Udlaan_Bred_Smal[[#This Row],[BNP]]),F_Udlaan_Bred_Smal[[#This Row],[Udlån, smal definition]]/F_Udlaan_Bred_Smal[[#This Row],[BNP]]*100,NA())</f>
        <v>166.11580487112508</v>
      </c>
      <c r="F430" s="32">
        <f>IF(ISNUMBER(F_Udlaan_Bred_Smal[[#This Row],[Udlån, bred definition]]),F_Udlaan_Bred_Smal[[#This Row],[Udlån, bred definition]]/F_Udlaan_Bred_Smal[[#This Row],[BNP]]*100,NA())</f>
        <v>263.26931960624097</v>
      </c>
    </row>
    <row r="431" spans="1:6" hidden="1" x14ac:dyDescent="0.25">
      <c r="A431" s="3">
        <v>42490</v>
      </c>
      <c r="B431" s="4">
        <v>3384.9673067231415</v>
      </c>
      <c r="C431" s="4"/>
      <c r="D431" s="4"/>
      <c r="E431" s="32"/>
      <c r="F431" s="32"/>
    </row>
    <row r="432" spans="1:6" hidden="1" x14ac:dyDescent="0.25">
      <c r="A432" s="3">
        <v>42521</v>
      </c>
      <c r="B432" s="4">
        <v>3387.4231730836814</v>
      </c>
      <c r="C432" s="4"/>
      <c r="D432" s="4"/>
      <c r="E432" s="32"/>
      <c r="F432" s="32"/>
    </row>
    <row r="433" spans="1:6" x14ac:dyDescent="0.25">
      <c r="A433" s="3">
        <v>42551</v>
      </c>
      <c r="B433" s="4">
        <v>3402.4685187335122</v>
      </c>
      <c r="C433" s="4">
        <v>5434.330699250344</v>
      </c>
      <c r="D433" s="4">
        <v>2059.9</v>
      </c>
      <c r="E433" s="32">
        <f>IF(ISNUMBER(F_Udlaan_Bred_Smal[[#This Row],[BNP]]),F_Udlaan_Bred_Smal[[#This Row],[Udlån, smal definition]]/F_Udlaan_Bred_Smal[[#This Row],[BNP]]*100,NA())</f>
        <v>165.17639296730482</v>
      </c>
      <c r="F433" s="32">
        <f>IF(ISNUMBER(F_Udlaan_Bred_Smal[[#This Row],[Udlån, bred definition]]),F_Udlaan_Bred_Smal[[#This Row],[Udlån, bred definition]]/F_Udlaan_Bred_Smal[[#This Row],[BNP]]*100,NA())</f>
        <v>263.81526769505047</v>
      </c>
    </row>
    <row r="434" spans="1:6" hidden="1" x14ac:dyDescent="0.25">
      <c r="A434" s="3">
        <v>42582</v>
      </c>
      <c r="B434" s="4">
        <v>3391.9510114472919</v>
      </c>
      <c r="C434" s="4"/>
      <c r="D434" s="4"/>
      <c r="E434" s="32"/>
      <c r="F434" s="32"/>
    </row>
    <row r="435" spans="1:6" hidden="1" x14ac:dyDescent="0.25">
      <c r="A435" s="3">
        <v>42613</v>
      </c>
      <c r="B435" s="4">
        <v>3399.3583008721221</v>
      </c>
      <c r="C435" s="4"/>
      <c r="D435" s="4"/>
      <c r="E435" s="32"/>
      <c r="F435" s="32"/>
    </row>
    <row r="436" spans="1:6" x14ac:dyDescent="0.25">
      <c r="A436" s="3">
        <v>42643</v>
      </c>
      <c r="B436" s="4">
        <v>3416.7202670046654</v>
      </c>
      <c r="C436" s="4">
        <v>5520.421623838738</v>
      </c>
      <c r="D436" s="4">
        <v>2076.3000000000002</v>
      </c>
      <c r="E436" s="32">
        <f>IF(ISNUMBER(F_Udlaan_Bred_Smal[[#This Row],[BNP]]),F_Udlaan_Bred_Smal[[#This Row],[Udlån, smal definition]]/F_Udlaan_Bred_Smal[[#This Row],[BNP]]*100,NA())</f>
        <v>164.55812103283077</v>
      </c>
      <c r="F436" s="32">
        <f>IF(ISNUMBER(F_Udlaan_Bred_Smal[[#This Row],[Udlån, bred definition]]),F_Udlaan_Bred_Smal[[#This Row],[Udlån, bred definition]]/F_Udlaan_Bred_Smal[[#This Row],[BNP]]*100,NA())</f>
        <v>265.87784153728927</v>
      </c>
    </row>
    <row r="437" spans="1:6" hidden="1" x14ac:dyDescent="0.25">
      <c r="A437" s="3">
        <v>42674</v>
      </c>
      <c r="B437" s="4">
        <v>3411.1317534644859</v>
      </c>
      <c r="C437" s="4"/>
      <c r="D437" s="4"/>
      <c r="E437" s="32"/>
      <c r="F437" s="32"/>
    </row>
    <row r="438" spans="1:6" hidden="1" x14ac:dyDescent="0.25">
      <c r="A438" s="3">
        <v>42704</v>
      </c>
      <c r="B438" s="4">
        <v>3419.1235057738959</v>
      </c>
      <c r="C438" s="4"/>
      <c r="D438" s="4"/>
      <c r="E438" s="32"/>
      <c r="F438" s="32"/>
    </row>
    <row r="439" spans="1:6" x14ac:dyDescent="0.25">
      <c r="A439" s="3">
        <v>42735</v>
      </c>
      <c r="B439" s="4">
        <v>3428.0553418828358</v>
      </c>
      <c r="C439" s="4">
        <v>5489.408354597691</v>
      </c>
      <c r="D439" s="4">
        <v>2101.5</v>
      </c>
      <c r="E439" s="32">
        <f>IF(ISNUMBER(F_Udlaan_Bred_Smal[[#This Row],[BNP]]),F_Udlaan_Bred_Smal[[#This Row],[Udlån, smal definition]]/F_Udlaan_Bred_Smal[[#This Row],[BNP]]*100,NA())</f>
        <v>163.12421327065601</v>
      </c>
      <c r="F439" s="32">
        <f>IF(ISNUMBER(F_Udlaan_Bred_Smal[[#This Row],[Udlån, bred definition]]),F_Udlaan_Bred_Smal[[#This Row],[Udlån, bred definition]]/F_Udlaan_Bred_Smal[[#This Row],[BNP]]*100,NA())</f>
        <v>261.21381654045638</v>
      </c>
    </row>
    <row r="440" spans="1:6" hidden="1" x14ac:dyDescent="0.25">
      <c r="A440" s="3">
        <v>42766</v>
      </c>
      <c r="B440" s="4">
        <v>3417.7558032742772</v>
      </c>
      <c r="C440" s="4"/>
      <c r="D440" s="4"/>
      <c r="E440" s="32"/>
      <c r="F440" s="32"/>
    </row>
    <row r="441" spans="1:6" hidden="1" x14ac:dyDescent="0.25">
      <c r="A441" s="3">
        <v>42794</v>
      </c>
      <c r="B441" s="4">
        <v>3425.1168849702362</v>
      </c>
      <c r="C441" s="4"/>
      <c r="D441" s="4"/>
      <c r="E441" s="32"/>
      <c r="F441" s="32"/>
    </row>
    <row r="442" spans="1:6" x14ac:dyDescent="0.25">
      <c r="A442" s="3">
        <v>42825</v>
      </c>
      <c r="B442" s="4">
        <v>3462.9535858131967</v>
      </c>
      <c r="C442" s="4">
        <v>5485.6149999999998</v>
      </c>
      <c r="D442" s="4">
        <v>2126.8999999999996</v>
      </c>
      <c r="E442" s="32">
        <f>IF(ISNUMBER(F_Udlaan_Bred_Smal[[#This Row],[BNP]]),F_Udlaan_Bred_Smal[[#This Row],[Udlån, smal definition]]/F_Udlaan_Bred_Smal[[#This Row],[BNP]]*100,NA())</f>
        <v>162.81694418229335</v>
      </c>
      <c r="F442" s="32">
        <f>IF(ISNUMBER(F_Udlaan_Bred_Smal[[#This Row],[Udlån, bred definition]]),F_Udlaan_Bred_Smal[[#This Row],[Udlån, bred definition]]/F_Udlaan_Bred_Smal[[#This Row],[BNP]]*100,NA())</f>
        <v>257.9159810052189</v>
      </c>
    </row>
    <row r="443" spans="1:6" hidden="1" x14ac:dyDescent="0.25">
      <c r="A443" s="3">
        <v>42855</v>
      </c>
      <c r="B443" s="4">
        <v>3462.5172772981964</v>
      </c>
      <c r="C443" s="4"/>
      <c r="D443" s="4"/>
      <c r="E443" s="32"/>
      <c r="F443" s="32"/>
    </row>
    <row r="444" spans="1:6" hidden="1" x14ac:dyDescent="0.25">
      <c r="A444" s="3">
        <v>42886</v>
      </c>
      <c r="B444" s="4">
        <v>3460.2814785011965</v>
      </c>
      <c r="C444" s="4"/>
      <c r="D444" s="4"/>
      <c r="E444" s="32"/>
      <c r="F444" s="32"/>
    </row>
    <row r="445" spans="1:6" x14ac:dyDescent="0.25">
      <c r="A445" s="3">
        <v>42916</v>
      </c>
      <c r="B445" s="4">
        <v>3471.8333849917899</v>
      </c>
      <c r="C445" s="4">
        <v>5499.0769999999993</v>
      </c>
      <c r="D445" s="4">
        <v>2152.1</v>
      </c>
      <c r="E445" s="32">
        <f>IF(ISNUMBER(F_Udlaan_Bred_Smal[[#This Row],[BNP]]),F_Udlaan_Bred_Smal[[#This Row],[Udlån, smal definition]]/F_Udlaan_Bred_Smal[[#This Row],[BNP]]*100,NA())</f>
        <v>161.3230512054175</v>
      </c>
      <c r="F445" s="32">
        <f>IF(ISNUMBER(F_Udlaan_Bred_Smal[[#This Row],[Udlån, bred definition]]),F_Udlaan_Bred_Smal[[#This Row],[Udlån, bred definition]]/F_Udlaan_Bred_Smal[[#This Row],[BNP]]*100,NA())</f>
        <v>255.5214441708099</v>
      </c>
    </row>
    <row r="446" spans="1:6" hidden="1" x14ac:dyDescent="0.25">
      <c r="A446" s="3">
        <v>42947</v>
      </c>
      <c r="B446" s="4">
        <v>3460.9376700167904</v>
      </c>
      <c r="C446" s="4"/>
      <c r="D446" s="4"/>
      <c r="E446" s="32"/>
      <c r="F446" s="32"/>
    </row>
    <row r="447" spans="1:6" hidden="1" x14ac:dyDescent="0.25">
      <c r="A447" s="3">
        <v>42978</v>
      </c>
      <c r="B447" s="4">
        <v>3477.15836337479</v>
      </c>
      <c r="C447" s="4"/>
      <c r="D447" s="4"/>
      <c r="E447" s="32"/>
      <c r="F447" s="32"/>
    </row>
    <row r="448" spans="1:6" x14ac:dyDescent="0.25">
      <c r="A448" s="3">
        <v>43008</v>
      </c>
      <c r="B448" s="4">
        <v>3481.7594936364521</v>
      </c>
      <c r="C448" s="4">
        <v>5472.8710000000001</v>
      </c>
      <c r="D448" s="4">
        <v>2172.4</v>
      </c>
      <c r="E448" s="32">
        <f>IF(ISNUMBER(F_Udlaan_Bred_Smal[[#This Row],[BNP]]),F_Udlaan_Bred_Smal[[#This Row],[Udlån, smal definition]]/F_Udlaan_Bred_Smal[[#This Row],[BNP]]*100,NA())</f>
        <v>160.27248635778182</v>
      </c>
      <c r="F448" s="32">
        <f>IF(ISNUMBER(F_Udlaan_Bred_Smal[[#This Row],[Udlån, bred definition]]),F_Udlaan_Bred_Smal[[#This Row],[Udlån, bred definition]]/F_Udlaan_Bred_Smal[[#This Row],[BNP]]*100,NA())</f>
        <v>251.92740747560299</v>
      </c>
    </row>
    <row r="449" spans="1:6" hidden="1" x14ac:dyDescent="0.25">
      <c r="A449" s="3">
        <v>43039</v>
      </c>
      <c r="B449" s="4">
        <v>3478.4977203434514</v>
      </c>
      <c r="C449" s="4"/>
      <c r="D449" s="4"/>
      <c r="E449" s="32"/>
      <c r="F449" s="32"/>
    </row>
    <row r="450" spans="1:6" hidden="1" x14ac:dyDescent="0.25">
      <c r="A450" s="3">
        <v>43069</v>
      </c>
      <c r="B450" s="4">
        <v>3487.5187346654516</v>
      </c>
      <c r="C450" s="4"/>
      <c r="D450" s="4"/>
      <c r="E450" s="32"/>
      <c r="F450" s="32"/>
    </row>
    <row r="451" spans="1:6" x14ac:dyDescent="0.25">
      <c r="A451" s="3">
        <v>43100</v>
      </c>
      <c r="B451" s="4">
        <v>3473.5560860508303</v>
      </c>
      <c r="C451" s="4">
        <v>5519.7549999999992</v>
      </c>
      <c r="D451" s="4">
        <v>2189.6</v>
      </c>
      <c r="E451" s="32">
        <f>IF(ISNUMBER(F_Udlaan_Bred_Smal[[#This Row],[BNP]]),F_Udlaan_Bred_Smal[[#This Row],[Udlån, smal definition]]/F_Udlaan_Bred_Smal[[#This Row],[BNP]]*100,NA())</f>
        <v>158.63884207393269</v>
      </c>
      <c r="F451" s="32">
        <f>IF(ISNUMBER(F_Udlaan_Bred_Smal[[#This Row],[Udlån, bred definition]]),F_Udlaan_Bred_Smal[[#This Row],[Udlån, bred definition]]/F_Udlaan_Bred_Smal[[#This Row],[BNP]]*100,NA())</f>
        <v>252.08965107782242</v>
      </c>
    </row>
    <row r="452" spans="1:6" hidden="1" x14ac:dyDescent="0.25">
      <c r="A452" s="3">
        <v>43131</v>
      </c>
      <c r="B452" s="4">
        <v>3477.0033976418308</v>
      </c>
      <c r="C452" s="4"/>
      <c r="D452" s="4"/>
      <c r="E452" s="32"/>
      <c r="F452" s="32"/>
    </row>
    <row r="453" spans="1:6" hidden="1" x14ac:dyDescent="0.25">
      <c r="A453" s="3">
        <v>43159</v>
      </c>
      <c r="B453" s="4">
        <v>3493.5529115858303</v>
      </c>
      <c r="C453" s="4"/>
      <c r="D453" s="4"/>
      <c r="E453" s="32"/>
      <c r="F453" s="32"/>
    </row>
    <row r="454" spans="1:6" x14ac:dyDescent="0.25">
      <c r="A454" s="3">
        <v>43190</v>
      </c>
      <c r="B454" s="4">
        <v>3506.5256829470627</v>
      </c>
      <c r="C454" s="4">
        <v>5551.7450000000008</v>
      </c>
      <c r="D454" s="4">
        <v>2197.6</v>
      </c>
      <c r="E454" s="32">
        <f>IF(ISNUMBER(F_Udlaan_Bred_Smal[[#This Row],[BNP]]),F_Udlaan_Bred_Smal[[#This Row],[Udlån, smal definition]]/F_Udlaan_Bred_Smal[[#This Row],[BNP]]*100,NA())</f>
        <v>159.56159824112953</v>
      </c>
      <c r="F454" s="32">
        <f>IF(ISNUMBER(F_Udlaan_Bred_Smal[[#This Row],[Udlån, bred definition]]),F_Udlaan_Bred_Smal[[#This Row],[Udlån, bred definition]]/F_Udlaan_Bred_Smal[[#This Row],[BNP]]*100,NA())</f>
        <v>252.6276392428104</v>
      </c>
    </row>
    <row r="455" spans="1:6" hidden="1" x14ac:dyDescent="0.25">
      <c r="A455" s="3">
        <v>43220</v>
      </c>
      <c r="B455" s="4">
        <v>3518.6158887600627</v>
      </c>
      <c r="C455" s="4"/>
      <c r="D455" s="4"/>
      <c r="E455" s="32"/>
      <c r="F455" s="32"/>
    </row>
    <row r="456" spans="1:6" hidden="1" x14ac:dyDescent="0.25">
      <c r="A456" s="3">
        <v>43251</v>
      </c>
      <c r="B456" s="4">
        <v>3519.2305838120628</v>
      </c>
      <c r="C456" s="4"/>
      <c r="D456" s="4"/>
      <c r="E456" s="32"/>
      <c r="F456" s="32"/>
    </row>
    <row r="457" spans="1:6" x14ac:dyDescent="0.25">
      <c r="A457" s="3">
        <v>43281</v>
      </c>
      <c r="B457" s="4">
        <v>3531.3613151345576</v>
      </c>
      <c r="C457" s="4">
        <v>5620.61</v>
      </c>
      <c r="D457" s="4">
        <v>2208.4</v>
      </c>
      <c r="E457" s="32">
        <f>IF(ISNUMBER(F_Udlaan_Bred_Smal[[#This Row],[BNP]]),F_Udlaan_Bred_Smal[[#This Row],[Udlån, smal definition]]/F_Udlaan_Bred_Smal[[#This Row],[BNP]]*100,NA())</f>
        <v>159.90587371556592</v>
      </c>
      <c r="F457" s="32">
        <f>IF(ISNUMBER(F_Udlaan_Bred_Smal[[#This Row],[Udlån, bred definition]]),F_Udlaan_Bred_Smal[[#This Row],[Udlån, bred definition]]/F_Udlaan_Bred_Smal[[#This Row],[BNP]]*100,NA())</f>
        <v>254.51050534323491</v>
      </c>
    </row>
    <row r="458" spans="1:6" hidden="1" x14ac:dyDescent="0.25">
      <c r="A458" s="3">
        <v>43312</v>
      </c>
      <c r="B458" s="4">
        <v>3530.9353974515575</v>
      </c>
      <c r="C458" s="4"/>
      <c r="D458" s="4"/>
      <c r="E458" s="32"/>
      <c r="F458" s="32"/>
    </row>
    <row r="459" spans="1:6" hidden="1" x14ac:dyDescent="0.25">
      <c r="A459" s="3">
        <v>43343</v>
      </c>
      <c r="B459" s="4">
        <v>3538.4546385135568</v>
      </c>
      <c r="C459" s="4"/>
      <c r="D459" s="4"/>
      <c r="E459" s="32"/>
      <c r="F459" s="32"/>
    </row>
    <row r="460" spans="1:6" x14ac:dyDescent="0.25">
      <c r="A460" s="3">
        <v>43373</v>
      </c>
      <c r="B460" s="4">
        <v>3544.0561857542302</v>
      </c>
      <c r="C460" s="4">
        <v>5655.8040000000001</v>
      </c>
      <c r="D460" s="4">
        <v>2226.3999999999996</v>
      </c>
      <c r="E460" s="32">
        <f>IF(ISNUMBER(F_Udlaan_Bred_Smal[[#This Row],[BNP]]),F_Udlaan_Bred_Smal[[#This Row],[Udlån, smal definition]]/F_Udlaan_Bred_Smal[[#This Row],[BNP]]*100,NA())</f>
        <v>159.18326382295322</v>
      </c>
      <c r="F460" s="32">
        <f>IF(ISNUMBER(F_Udlaan_Bred_Smal[[#This Row],[Udlån, bred definition]]),F_Udlaan_Bred_Smal[[#This Row],[Udlån, bred definition]]/F_Udlaan_Bred_Smal[[#This Row],[BNP]]*100,NA())</f>
        <v>254.03359683794471</v>
      </c>
    </row>
    <row r="461" spans="1:6" hidden="1" x14ac:dyDescent="0.25">
      <c r="A461" s="3">
        <v>43404</v>
      </c>
      <c r="B461" s="4">
        <v>3555.4805639420006</v>
      </c>
      <c r="C461" s="4"/>
      <c r="D461" s="4"/>
      <c r="E461" s="32"/>
      <c r="F461" s="32"/>
    </row>
    <row r="462" spans="1:6" hidden="1" x14ac:dyDescent="0.25">
      <c r="A462" s="3">
        <v>43434</v>
      </c>
      <c r="B462" s="4">
        <v>3566.5520721942303</v>
      </c>
      <c r="C462" s="4"/>
      <c r="D462" s="4"/>
      <c r="E462" s="32"/>
      <c r="F462" s="32"/>
    </row>
    <row r="463" spans="1:6" x14ac:dyDescent="0.25">
      <c r="A463" s="3">
        <v>43465</v>
      </c>
      <c r="B463" s="4">
        <v>3559.563671256039</v>
      </c>
      <c r="C463" s="4">
        <v>5656.7150000000001</v>
      </c>
      <c r="D463" s="4">
        <v>2243.6000000000004</v>
      </c>
      <c r="E463" s="32">
        <f>IF(ISNUMBER(F_Udlaan_Bred_Smal[[#This Row],[BNP]]),F_Udlaan_Bred_Smal[[#This Row],[Udlån, smal definition]]/F_Udlaan_Bred_Smal[[#This Row],[BNP]]*100,NA())</f>
        <v>158.65411264289705</v>
      </c>
      <c r="F463" s="32">
        <f>IF(ISNUMBER(F_Udlaan_Bred_Smal[[#This Row],[Udlån, bred definition]]),F_Udlaan_Bred_Smal[[#This Row],[Udlån, bred definition]]/F_Udlaan_Bred_Smal[[#This Row],[BNP]]*100,NA())</f>
        <v>252.12671599215543</v>
      </c>
    </row>
    <row r="464" spans="1:6" hidden="1" x14ac:dyDescent="0.25">
      <c r="A464" s="3">
        <v>43496</v>
      </c>
      <c r="B464" s="4">
        <v>3557.2207237730386</v>
      </c>
      <c r="C464" s="4"/>
      <c r="D464" s="4"/>
      <c r="E464" s="32"/>
      <c r="F464" s="32"/>
    </row>
    <row r="465" spans="1:6" hidden="1" x14ac:dyDescent="0.25">
      <c r="A465" s="3">
        <v>43524</v>
      </c>
      <c r="B465" s="4">
        <v>3566.2046485800388</v>
      </c>
      <c r="C465" s="4"/>
      <c r="D465" s="4"/>
      <c r="E465" s="32"/>
      <c r="F465" s="32"/>
    </row>
    <row r="466" spans="1:6" x14ac:dyDescent="0.25">
      <c r="A466" s="3">
        <v>43555</v>
      </c>
      <c r="B466" s="4">
        <v>3582.7594358005672</v>
      </c>
      <c r="C466" s="4">
        <v>5784.5969999999998</v>
      </c>
      <c r="D466" s="4">
        <v>2259.5</v>
      </c>
      <c r="E466" s="32">
        <f>IF(ISNUMBER(F_Udlaan_Bred_Smal[[#This Row],[BNP]]),F_Udlaan_Bred_Smal[[#This Row],[Udlån, smal definition]]/F_Udlaan_Bred_Smal[[#This Row],[BNP]]*100,NA())</f>
        <v>158.56425916355684</v>
      </c>
      <c r="F466" s="32">
        <f>IF(ISNUMBER(F_Udlaan_Bred_Smal[[#This Row],[Udlån, bred definition]]),F_Udlaan_Bred_Smal[[#This Row],[Udlån, bred definition]]/F_Udlaan_Bred_Smal[[#This Row],[BNP]]*100,NA())</f>
        <v>256.01225934941357</v>
      </c>
    </row>
    <row r="467" spans="1:6" hidden="1" x14ac:dyDescent="0.25">
      <c r="A467" s="3">
        <v>43585</v>
      </c>
      <c r="B467" s="4">
        <v>3584.1548290355668</v>
      </c>
      <c r="C467" s="4"/>
      <c r="D467" s="4"/>
      <c r="E467" s="32"/>
      <c r="F467" s="32"/>
    </row>
    <row r="468" spans="1:6" hidden="1" x14ac:dyDescent="0.25">
      <c r="A468" s="3">
        <v>43616</v>
      </c>
      <c r="B468" s="4">
        <v>3593.7801236895675</v>
      </c>
      <c r="C468" s="4"/>
      <c r="D468" s="4"/>
      <c r="E468" s="32"/>
      <c r="F468" s="32"/>
    </row>
    <row r="469" spans="1:6" x14ac:dyDescent="0.25">
      <c r="A469" s="3">
        <v>43646</v>
      </c>
      <c r="B469" s="4">
        <v>3591.3115980105658</v>
      </c>
      <c r="C469" s="4">
        <v>5874.9930000000004</v>
      </c>
      <c r="D469" s="4">
        <v>2273</v>
      </c>
      <c r="E469" s="32">
        <f>IF(ISNUMBER(F_Udlaan_Bred_Smal[[#This Row],[BNP]]),F_Udlaan_Bred_Smal[[#This Row],[Udlån, smal definition]]/F_Udlaan_Bred_Smal[[#This Row],[BNP]]*100,NA())</f>
        <v>157.99875046240942</v>
      </c>
      <c r="F469" s="32">
        <f>IF(ISNUMBER(F_Udlaan_Bred_Smal[[#This Row],[Udlån, bred definition]]),F_Udlaan_Bred_Smal[[#This Row],[Udlån, bred definition]]/F_Udlaan_Bred_Smal[[#This Row],[BNP]]*100,NA())</f>
        <v>258.46867575890894</v>
      </c>
    </row>
    <row r="470" spans="1:6" hidden="1" x14ac:dyDescent="0.25">
      <c r="A470" s="3">
        <v>43677</v>
      </c>
      <c r="B470" s="4">
        <v>3592.1220178795652</v>
      </c>
      <c r="C470" s="4"/>
      <c r="D470" s="4"/>
      <c r="E470" s="32"/>
      <c r="F470" s="32"/>
    </row>
    <row r="471" spans="1:6" hidden="1" x14ac:dyDescent="0.25">
      <c r="A471" s="3">
        <v>43708</v>
      </c>
      <c r="B471" s="4">
        <v>3607.8924597075647</v>
      </c>
      <c r="C471" s="4"/>
      <c r="D471" s="4"/>
      <c r="E471" s="32"/>
      <c r="F471" s="32"/>
    </row>
    <row r="472" spans="1:6" x14ac:dyDescent="0.25">
      <c r="A472" s="3">
        <v>43738</v>
      </c>
      <c r="B472" s="4">
        <v>3620.9446454896756</v>
      </c>
      <c r="C472" s="4">
        <v>5973.9629999999997</v>
      </c>
      <c r="D472" s="4">
        <v>2287.8000000000002</v>
      </c>
      <c r="E472" s="32">
        <f>IF(ISNUMBER(F_Udlaan_Bred_Smal[[#This Row],[BNP]]),F_Udlaan_Bred_Smal[[#This Row],[Udlån, smal definition]]/F_Udlaan_Bred_Smal[[#This Row],[BNP]]*100,NA())</f>
        <v>158.27190512674514</v>
      </c>
      <c r="F472" s="32">
        <f>IF(ISNUMBER(F_Udlaan_Bred_Smal[[#This Row],[Udlån, bred definition]]),F_Udlaan_Bred_Smal[[#This Row],[Udlån, bred definition]]/F_Udlaan_Bred_Smal[[#This Row],[BNP]]*100,NA())</f>
        <v>261.12260687122995</v>
      </c>
    </row>
    <row r="473" spans="1:6" hidden="1" x14ac:dyDescent="0.25">
      <c r="A473" s="3">
        <v>43769</v>
      </c>
      <c r="B473" s="4">
        <v>3630.0564670666754</v>
      </c>
      <c r="C473" s="4"/>
      <c r="D473" s="4"/>
      <c r="E473" s="32"/>
      <c r="F473" s="32"/>
    </row>
    <row r="474" spans="1:6" hidden="1" x14ac:dyDescent="0.25">
      <c r="A474" s="3">
        <v>43799</v>
      </c>
      <c r="B474" s="4">
        <v>3642.3588512286756</v>
      </c>
      <c r="C474" s="4"/>
      <c r="D474" s="4"/>
      <c r="E474" s="32"/>
      <c r="F474" s="32"/>
    </row>
    <row r="475" spans="1:6" x14ac:dyDescent="0.25">
      <c r="A475" s="3">
        <v>43830</v>
      </c>
      <c r="B475" s="4">
        <v>3644.3751523187598</v>
      </c>
      <c r="C475" s="4">
        <v>6045.7489999999998</v>
      </c>
      <c r="D475" s="4">
        <v>2303.5</v>
      </c>
      <c r="E475" s="32">
        <f>IF(ISNUMBER(F_Udlaan_Bred_Smal[[#This Row],[BNP]]),F_Udlaan_Bred_Smal[[#This Row],[Udlån, smal definition]]/F_Udlaan_Bred_Smal[[#This Row],[BNP]]*100,NA())</f>
        <v>158.21033871581332</v>
      </c>
      <c r="F475" s="32">
        <f>IF(ISNUMBER(F_Udlaan_Bred_Smal[[#This Row],[Udlån, bred definition]]),F_Udlaan_Bred_Smal[[#This Row],[Udlån, bred definition]]/F_Udlaan_Bred_Smal[[#This Row],[BNP]]*100,NA())</f>
        <v>262.45925765140004</v>
      </c>
    </row>
    <row r="476" spans="1:6" hidden="1" x14ac:dyDescent="0.25">
      <c r="A476" s="3">
        <v>43861</v>
      </c>
      <c r="B476" s="4">
        <v>3650.7686525707595</v>
      </c>
      <c r="C476" s="4"/>
      <c r="D476" s="4"/>
      <c r="E476" s="32"/>
      <c r="F476" s="32"/>
    </row>
    <row r="477" spans="1:6" hidden="1" x14ac:dyDescent="0.25">
      <c r="A477" s="3">
        <v>43890</v>
      </c>
      <c r="B477" s="4">
        <v>3656.9822345577595</v>
      </c>
      <c r="C477" s="4"/>
      <c r="D477" s="4"/>
      <c r="E477" s="32"/>
      <c r="F477" s="32"/>
    </row>
    <row r="478" spans="1:6" x14ac:dyDescent="0.25">
      <c r="A478" s="3">
        <v>43921</v>
      </c>
      <c r="B478" s="4">
        <v>3664.7585737554082</v>
      </c>
      <c r="C478" s="4">
        <v>6110.9539999999997</v>
      </c>
      <c r="D478" s="4">
        <v>2321.9</v>
      </c>
      <c r="E478" s="32">
        <f>IF(ISNUMBER(F_Udlaan_Bred_Smal[[#This Row],[BNP]]),F_Udlaan_Bred_Smal[[#This Row],[Udlån, smal definition]]/F_Udlaan_Bred_Smal[[#This Row],[BNP]]*100,NA())</f>
        <v>157.83447063850329</v>
      </c>
      <c r="F478" s="32">
        <f>IF(ISNUMBER(F_Udlaan_Bred_Smal[[#This Row],[Udlån, bred definition]]),F_Udlaan_Bred_Smal[[#This Row],[Udlån, bred definition]]/F_Udlaan_Bred_Smal[[#This Row],[BNP]]*100,NA())</f>
        <v>263.18764804685816</v>
      </c>
    </row>
    <row r="479" spans="1:6" hidden="1" x14ac:dyDescent="0.25">
      <c r="A479" s="3">
        <v>43951</v>
      </c>
      <c r="B479" s="4">
        <v>3659.8409023584081</v>
      </c>
      <c r="C479" s="4"/>
      <c r="D479" s="4"/>
      <c r="E479" s="32"/>
      <c r="F479" s="32"/>
    </row>
    <row r="480" spans="1:6" hidden="1" x14ac:dyDescent="0.25">
      <c r="A480" s="3">
        <v>43982</v>
      </c>
      <c r="B480" s="4">
        <v>3656.0507151694082</v>
      </c>
      <c r="C480" s="4"/>
      <c r="D480" s="4"/>
      <c r="E480" s="32"/>
      <c r="F480" s="32"/>
    </row>
    <row r="481" spans="1:6" x14ac:dyDescent="0.25">
      <c r="A481" s="3">
        <v>44012</v>
      </c>
      <c r="B481" s="4">
        <v>3649.8820988248099</v>
      </c>
      <c r="C481" s="4">
        <v>6165.4250000000002</v>
      </c>
      <c r="D481" s="4">
        <v>2297.9</v>
      </c>
      <c r="E481" s="32">
        <f>IF(ISNUMBER(F_Udlaan_Bred_Smal[[#This Row],[BNP]]),F_Udlaan_Bred_Smal[[#This Row],[Udlån, smal definition]]/F_Udlaan_Bred_Smal[[#This Row],[BNP]]*100,NA())</f>
        <v>158.83554979872099</v>
      </c>
      <c r="F481" s="32">
        <f>IF(ISNUMBER(F_Udlaan_Bred_Smal[[#This Row],[Udlån, bred definition]]),F_Udlaan_Bred_Smal[[#This Row],[Udlån, bred definition]]/F_Udlaan_Bred_Smal[[#This Row],[BNP]]*100,NA())</f>
        <v>268.30693241655428</v>
      </c>
    </row>
    <row r="482" spans="1:6" hidden="1" x14ac:dyDescent="0.25">
      <c r="A482" s="3">
        <v>44043</v>
      </c>
      <c r="B482" s="4">
        <v>3659.8621014478103</v>
      </c>
      <c r="C482" s="4"/>
      <c r="D482" s="4"/>
      <c r="E482" s="32"/>
      <c r="F482" s="32"/>
    </row>
    <row r="483" spans="1:6" hidden="1" x14ac:dyDescent="0.25">
      <c r="A483" s="3">
        <v>44074</v>
      </c>
      <c r="B483" s="4">
        <v>3684.4425291488101</v>
      </c>
      <c r="C483" s="4"/>
      <c r="D483" s="4"/>
      <c r="E483" s="32"/>
      <c r="F483" s="32"/>
    </row>
    <row r="484" spans="1:6" x14ac:dyDescent="0.25">
      <c r="A484" s="3">
        <v>44104</v>
      </c>
      <c r="B484" s="4">
        <v>3670.7966420003695</v>
      </c>
      <c r="C484" s="4">
        <v>5817.1460000000006</v>
      </c>
      <c r="D484" s="4">
        <v>2307.9</v>
      </c>
      <c r="E484" s="32">
        <f>IF(ISNUMBER(F_Udlaan_Bred_Smal[[#This Row],[BNP]]),F_Udlaan_Bred_Smal[[#This Row],[Udlån, smal definition]]/F_Udlaan_Bred_Smal[[#This Row],[BNP]]*100,NA())</f>
        <v>159.05353966811253</v>
      </c>
      <c r="F484" s="32">
        <f>IF(ISNUMBER(F_Udlaan_Bred_Smal[[#This Row],[Udlån, bred definition]]),F_Udlaan_Bred_Smal[[#This Row],[Udlån, bred definition]]/F_Udlaan_Bred_Smal[[#This Row],[BNP]]*100,NA())</f>
        <v>252.05364183890117</v>
      </c>
    </row>
    <row r="485" spans="1:6" hidden="1" x14ac:dyDescent="0.25">
      <c r="A485" s="3">
        <v>44135</v>
      </c>
      <c r="B485" s="4">
        <v>3674.838778223369</v>
      </c>
      <c r="C485" s="4"/>
      <c r="D485" s="4"/>
      <c r="E485" s="32"/>
      <c r="F485" s="32"/>
    </row>
    <row r="486" spans="1:6" hidden="1" x14ac:dyDescent="0.25">
      <c r="A486" s="3">
        <v>44165</v>
      </c>
      <c r="B486" s="4">
        <v>3688.1297270613691</v>
      </c>
      <c r="C486" s="4"/>
      <c r="D486" s="4"/>
      <c r="E486" s="32"/>
      <c r="F486" s="32"/>
    </row>
    <row r="487" spans="1:6" x14ac:dyDescent="0.25">
      <c r="A487" s="3">
        <v>44196</v>
      </c>
      <c r="B487" s="4">
        <v>3695.9854655869422</v>
      </c>
      <c r="C487" s="4">
        <v>5834.8309999999992</v>
      </c>
      <c r="D487" s="4">
        <v>2326.6</v>
      </c>
      <c r="E487" s="32">
        <f>IF(ISNUMBER(F_Udlaan_Bred_Smal[[#This Row],[BNP]]),F_Udlaan_Bred_Smal[[#This Row],[Udlån, smal definition]]/F_Udlaan_Bred_Smal[[#This Row],[BNP]]*100,NA())</f>
        <v>158.85779530589454</v>
      </c>
      <c r="F487" s="32">
        <f>IF(ISNUMBER(F_Udlaan_Bred_Smal[[#This Row],[Udlån, bred definition]]),F_Udlaan_Bred_Smal[[#This Row],[Udlån, bred definition]]/F_Udlaan_Bred_Smal[[#This Row],[BNP]]*100,NA())</f>
        <v>250.78788790509753</v>
      </c>
    </row>
    <row r="488" spans="1:6" hidden="1" x14ac:dyDescent="0.25">
      <c r="A488" s="3">
        <v>44227</v>
      </c>
      <c r="B488" s="4">
        <v>3694.4735158039421</v>
      </c>
      <c r="C488" s="4"/>
      <c r="D488" s="4"/>
      <c r="E488" s="32"/>
      <c r="F488" s="32"/>
    </row>
    <row r="489" spans="1:6" hidden="1" x14ac:dyDescent="0.25">
      <c r="A489" s="3">
        <v>44255</v>
      </c>
      <c r="B489" s="4">
        <v>3699.8594287439423</v>
      </c>
      <c r="C489" s="4"/>
      <c r="D489" s="4"/>
      <c r="E489" s="32"/>
      <c r="F489" s="32"/>
    </row>
    <row r="490" spans="1:6" x14ac:dyDescent="0.25">
      <c r="A490" s="3">
        <v>44286</v>
      </c>
      <c r="B490" s="4">
        <v>3721.0582250084581</v>
      </c>
      <c r="C490" s="4">
        <v>5592.7470000000003</v>
      </c>
      <c r="D490" s="4">
        <v>2346.9</v>
      </c>
      <c r="E490" s="32">
        <f>IF(ISNUMBER(F_Udlaan_Bred_Smal[[#This Row],[BNP]]),F_Udlaan_Bred_Smal[[#This Row],[Udlån, smal definition]]/F_Udlaan_Bred_Smal[[#This Row],[BNP]]*100,NA())</f>
        <v>158.55205696912768</v>
      </c>
      <c r="F490" s="32">
        <f>IF(ISNUMBER(F_Udlaan_Bred_Smal[[#This Row],[Udlån, bred definition]]),F_Udlaan_Bred_Smal[[#This Row],[Udlån, bred definition]]/F_Udlaan_Bred_Smal[[#This Row],[BNP]]*100,NA())</f>
        <v>238.30359197238914</v>
      </c>
    </row>
    <row r="491" spans="1:6" hidden="1" x14ac:dyDescent="0.25">
      <c r="A491" s="3">
        <v>44316</v>
      </c>
      <c r="B491" s="4">
        <v>3726.690262815458</v>
      </c>
      <c r="C491" s="4"/>
      <c r="D491" s="4"/>
      <c r="E491" s="32"/>
      <c r="F491" s="32"/>
    </row>
    <row r="492" spans="1:6" hidden="1" x14ac:dyDescent="0.25">
      <c r="A492" s="3">
        <v>44347</v>
      </c>
      <c r="B492" s="4">
        <v>3740.228501037458</v>
      </c>
      <c r="C492" s="4"/>
      <c r="D492" s="4"/>
      <c r="E492" s="32"/>
      <c r="F492" s="32"/>
    </row>
    <row r="493" spans="1:6" x14ac:dyDescent="0.25">
      <c r="A493" s="3">
        <v>44377</v>
      </c>
      <c r="B493" s="4">
        <v>3744.7845276542189</v>
      </c>
      <c r="C493" s="4">
        <v>5668.1530000000002</v>
      </c>
      <c r="D493" s="4">
        <v>2427.4</v>
      </c>
      <c r="E493" s="32">
        <f>IF(ISNUMBER(F_Udlaan_Bred_Smal[[#This Row],[BNP]]),F_Udlaan_Bred_Smal[[#This Row],[Udlån, smal definition]]/F_Udlaan_Bred_Smal[[#This Row],[BNP]]*100,NA())</f>
        <v>154.27142323697035</v>
      </c>
      <c r="F493" s="32">
        <f>IF(ISNUMBER(F_Udlaan_Bred_Smal[[#This Row],[Udlån, bred definition]]),F_Udlaan_Bred_Smal[[#This Row],[Udlån, bred definition]]/F_Udlaan_Bred_Smal[[#This Row],[BNP]]*100,NA())</f>
        <v>233.5071681634671</v>
      </c>
    </row>
    <row r="494" spans="1:6" hidden="1" x14ac:dyDescent="0.25">
      <c r="A494" s="3">
        <v>44408</v>
      </c>
      <c r="B494" s="4">
        <v>3755.7220574082194</v>
      </c>
      <c r="C494" s="4"/>
      <c r="D494" s="4"/>
      <c r="E494" s="32"/>
      <c r="F494" s="32"/>
    </row>
    <row r="495" spans="1:6" hidden="1" x14ac:dyDescent="0.25">
      <c r="A495" s="3">
        <v>44439</v>
      </c>
      <c r="B495" s="4">
        <v>3767.6539825182194</v>
      </c>
      <c r="C495" s="4"/>
      <c r="D495" s="4"/>
      <c r="E495" s="32"/>
      <c r="F495" s="32"/>
    </row>
    <row r="496" spans="1:6" x14ac:dyDescent="0.25">
      <c r="A496" s="3">
        <v>44469</v>
      </c>
      <c r="B496" s="4">
        <v>3794.0735086896011</v>
      </c>
      <c r="C496" s="4">
        <v>5763.4530000000004</v>
      </c>
      <c r="D496" s="4">
        <v>2484.1999999999998</v>
      </c>
      <c r="E496" s="32">
        <f>IF(ISNUMBER(F_Udlaan_Bred_Smal[[#This Row],[BNP]]),F_Udlaan_Bred_Smal[[#This Row],[Udlån, smal definition]]/F_Udlaan_Bred_Smal[[#This Row],[BNP]]*100,NA())</f>
        <v>152.72818246073592</v>
      </c>
      <c r="F496" s="32">
        <f>IF(ISNUMBER(F_Udlaan_Bred_Smal[[#This Row],[Udlån, bred definition]]),F_Udlaan_Bred_Smal[[#This Row],[Udlån, bred definition]]/F_Udlaan_Bred_Smal[[#This Row],[BNP]]*100,NA())</f>
        <v>232.0043877304565</v>
      </c>
    </row>
    <row r="497" spans="1:6" hidden="1" x14ac:dyDescent="0.25">
      <c r="A497" s="3">
        <v>44500</v>
      </c>
      <c r="B497" s="4">
        <v>3803.1911712156011</v>
      </c>
      <c r="C497" s="4"/>
      <c r="D497" s="4"/>
      <c r="E497" s="32"/>
      <c r="F497" s="32"/>
    </row>
    <row r="498" spans="1:6" hidden="1" x14ac:dyDescent="0.25">
      <c r="A498" s="3">
        <v>44530</v>
      </c>
      <c r="B498" s="4">
        <v>3826.1391046286012</v>
      </c>
      <c r="C498" s="4"/>
      <c r="D498" s="4"/>
      <c r="E498" s="32"/>
      <c r="F498" s="32"/>
    </row>
    <row r="499" spans="1:6" x14ac:dyDescent="0.25">
      <c r="A499" s="3">
        <v>44561</v>
      </c>
      <c r="B499" s="4">
        <v>3848.4614788542772</v>
      </c>
      <c r="C499" s="4">
        <v>5851.7860000000001</v>
      </c>
      <c r="D499" s="4">
        <v>2567.5</v>
      </c>
      <c r="E499" s="32">
        <f>IF(ISNUMBER(F_Udlaan_Bred_Smal[[#This Row],[BNP]]),F_Udlaan_Bred_Smal[[#This Row],[Udlån, smal definition]]/F_Udlaan_Bred_Smal[[#This Row],[BNP]]*100,NA())</f>
        <v>149.89139158147137</v>
      </c>
      <c r="F499" s="32">
        <f>IF(ISNUMBER(F_Udlaan_Bred_Smal[[#This Row],[Udlån, bred definition]]),F_Udlaan_Bred_Smal[[#This Row],[Udlån, bred definition]]/F_Udlaan_Bred_Smal[[#This Row],[BNP]]*100,NA())</f>
        <v>227.91766309639726</v>
      </c>
    </row>
    <row r="500" spans="1:6" hidden="1" x14ac:dyDescent="0.25">
      <c r="A500" s="3">
        <v>44592</v>
      </c>
      <c r="B500" s="4">
        <v>3873.2336916222775</v>
      </c>
      <c r="C500" s="4"/>
      <c r="D500" s="4"/>
      <c r="E500" s="32"/>
      <c r="F500" s="32"/>
    </row>
    <row r="501" spans="1:6" hidden="1" x14ac:dyDescent="0.25">
      <c r="A501" s="3">
        <v>44620</v>
      </c>
      <c r="B501" s="4">
        <v>3897.0927212652778</v>
      </c>
      <c r="C501" s="4"/>
      <c r="D501" s="4"/>
      <c r="E501" s="32"/>
      <c r="F501" s="32"/>
    </row>
    <row r="502" spans="1:6" x14ac:dyDescent="0.25">
      <c r="A502" s="3">
        <v>44651</v>
      </c>
      <c r="B502" s="4">
        <v>3915.3503966748131</v>
      </c>
      <c r="C502" s="4">
        <v>5900.4459999999999</v>
      </c>
      <c r="D502" s="4">
        <v>2639.4</v>
      </c>
      <c r="E502" s="32">
        <f>IF(ISNUMBER(F_Udlaan_Bred_Smal[[#This Row],[BNP]]),F_Udlaan_Bred_Smal[[#This Row],[Udlån, smal definition]]/F_Udlaan_Bred_Smal[[#This Row],[BNP]]*100,NA())</f>
        <v>148.3424413379864</v>
      </c>
      <c r="F502" s="32">
        <f>IF(ISNUMBER(F_Udlaan_Bred_Smal[[#This Row],[Udlån, bred definition]]),F_Udlaan_Bred_Smal[[#This Row],[Udlån, bred definition]]/F_Udlaan_Bred_Smal[[#This Row],[BNP]]*100,NA())</f>
        <v>223.5525498219292</v>
      </c>
    </row>
    <row r="503" spans="1:6" hidden="1" x14ac:dyDescent="0.25">
      <c r="A503" s="3">
        <v>44681</v>
      </c>
      <c r="B503" s="4">
        <v>3937.2799034768132</v>
      </c>
      <c r="C503" s="4"/>
      <c r="D503" s="4"/>
      <c r="E503" s="32"/>
      <c r="F503" s="32"/>
    </row>
    <row r="504" spans="1:6" hidden="1" x14ac:dyDescent="0.25">
      <c r="A504" s="3">
        <v>44712</v>
      </c>
      <c r="B504" s="4">
        <v>3939.7438899998133</v>
      </c>
      <c r="C504" s="4"/>
      <c r="D504" s="4"/>
      <c r="E504" s="32"/>
      <c r="F504" s="32"/>
    </row>
    <row r="505" spans="1:6" x14ac:dyDescent="0.25">
      <c r="A505" s="3">
        <v>44742</v>
      </c>
      <c r="B505" s="4">
        <v>3939.0376844609032</v>
      </c>
      <c r="C505" s="4">
        <v>5966.5530000000008</v>
      </c>
      <c r="D505" s="4">
        <v>2718.3</v>
      </c>
      <c r="E505" s="32">
        <f>IF(ISNUMBER(F_Udlaan_Bred_Smal[[#This Row],[BNP]]),F_Udlaan_Bred_Smal[[#This Row],[Udlån, smal definition]]/F_Udlaan_Bred_Smal[[#This Row],[BNP]]*100,NA())</f>
        <v>144.90812950965321</v>
      </c>
      <c r="F505" s="32">
        <f>IF(ISNUMBER(F_Udlaan_Bred_Smal[[#This Row],[Udlån, bred definition]]),F_Udlaan_Bred_Smal[[#This Row],[Udlån, bred definition]]/F_Udlaan_Bred_Smal[[#This Row],[BNP]]*100,NA())</f>
        <v>219.49575102085865</v>
      </c>
    </row>
    <row r="506" spans="1:6" hidden="1" x14ac:dyDescent="0.25">
      <c r="A506" s="3">
        <v>44773</v>
      </c>
      <c r="B506" s="4">
        <v>3944.1653451519032</v>
      </c>
      <c r="C506" s="4"/>
      <c r="D506" s="4"/>
      <c r="E506" s="32"/>
      <c r="F506" s="32"/>
    </row>
    <row r="507" spans="1:6" hidden="1" x14ac:dyDescent="0.25">
      <c r="A507" s="3">
        <v>44804</v>
      </c>
      <c r="B507" s="4">
        <v>3976.0877659539033</v>
      </c>
      <c r="C507" s="4"/>
      <c r="D507" s="4"/>
      <c r="E507" s="32"/>
      <c r="F507" s="32"/>
    </row>
    <row r="508" spans="1:6" x14ac:dyDescent="0.25">
      <c r="A508" s="3">
        <v>44834</v>
      </c>
      <c r="B508" s="4">
        <v>3967.0851393180446</v>
      </c>
      <c r="C508" s="4">
        <v>6129.8369999999995</v>
      </c>
      <c r="D508" s="4">
        <v>2802.7</v>
      </c>
      <c r="E508" s="32">
        <f>IF(ISNUMBER(F_Udlaan_Bred_Smal[[#This Row],[BNP]]),F_Udlaan_Bred_Smal[[#This Row],[Udlån, smal definition]]/F_Udlaan_Bred_Smal[[#This Row],[BNP]]*100,NA())</f>
        <v>141.54512217925733</v>
      </c>
      <c r="F508" s="32">
        <f>IF(ISNUMBER(F_Udlaan_Bred_Smal[[#This Row],[Udlån, bred definition]]),F_Udlaan_Bred_Smal[[#This Row],[Udlån, bred definition]]/F_Udlaan_Bred_Smal[[#This Row],[BNP]]*100,NA())</f>
        <v>218.71184928818641</v>
      </c>
    </row>
    <row r="509" spans="1:6" hidden="1" x14ac:dyDescent="0.25">
      <c r="A509" s="3">
        <v>44865</v>
      </c>
      <c r="B509" s="4">
        <v>3955.0858246240455</v>
      </c>
      <c r="C509" s="4"/>
      <c r="D509" s="4"/>
      <c r="E509" s="32"/>
      <c r="F509" s="32"/>
    </row>
    <row r="510" spans="1:6" hidden="1" x14ac:dyDescent="0.25">
      <c r="A510" s="3">
        <v>44895</v>
      </c>
      <c r="B510" s="4">
        <v>3955.7575343820454</v>
      </c>
      <c r="C510" s="4"/>
      <c r="D510" s="4"/>
      <c r="E510" s="32"/>
      <c r="F510" s="32"/>
    </row>
    <row r="511" spans="1:6" x14ac:dyDescent="0.25">
      <c r="A511" s="3">
        <v>44926</v>
      </c>
      <c r="B511" s="4">
        <v>3954.1938308482268</v>
      </c>
      <c r="C511" s="4">
        <v>6190.8990000000003</v>
      </c>
      <c r="D511" s="4">
        <v>2844.2</v>
      </c>
      <c r="E511" s="32">
        <f>IF(ISNUMBER(F_Udlaan_Bred_Smal[[#This Row],[BNP]]),F_Udlaan_Bred_Smal[[#This Row],[Udlån, smal definition]]/F_Udlaan_Bred_Smal[[#This Row],[BNP]]*100,NA())</f>
        <v>139.02657446200081</v>
      </c>
      <c r="F511" s="32">
        <f>IF(ISNUMBER(F_Udlaan_Bred_Smal[[#This Row],[Udlån, bred definition]]),F_Udlaan_Bred_Smal[[#This Row],[Udlån, bred definition]]/F_Udlaan_Bred_Smal[[#This Row],[BNP]]*100,NA())</f>
        <v>217.66749876942549</v>
      </c>
    </row>
    <row r="512" spans="1:6" hidden="1" x14ac:dyDescent="0.25">
      <c r="A512" s="3">
        <v>44957</v>
      </c>
      <c r="B512" s="4">
        <v>3958.1061487522265</v>
      </c>
      <c r="C512" s="4"/>
      <c r="D512" s="4"/>
      <c r="E512" s="32"/>
      <c r="F512" s="32"/>
    </row>
    <row r="513" spans="1:6" hidden="1" x14ac:dyDescent="0.25">
      <c r="A513" s="3">
        <v>44985</v>
      </c>
      <c r="B513" s="4">
        <v>3963.7901402262269</v>
      </c>
      <c r="C513" s="4"/>
      <c r="D513" s="4"/>
      <c r="E513" s="32"/>
      <c r="F513" s="32"/>
    </row>
    <row r="514" spans="1:6" x14ac:dyDescent="0.25">
      <c r="A514" s="3">
        <v>45016</v>
      </c>
      <c r="B514" s="4">
        <v>3975.33464147837</v>
      </c>
      <c r="C514" s="4">
        <v>6155.2479999999996</v>
      </c>
      <c r="D514" s="4">
        <v>2875.3</v>
      </c>
      <c r="E514" s="32">
        <f>IF(ISNUMBER(F_Udlaan_Bred_Smal[[#This Row],[BNP]]),F_Udlaan_Bred_Smal[[#This Row],[Udlån, smal definition]]/F_Udlaan_Bred_Smal[[#This Row],[BNP]]*100,NA())</f>
        <v>138.2580823384819</v>
      </c>
      <c r="F514" s="32">
        <f>IF(ISNUMBER(F_Udlaan_Bred_Smal[[#This Row],[Udlån, bred definition]]),F_Udlaan_Bred_Smal[[#This Row],[Udlån, bred definition]]/F_Udlaan_Bred_Smal[[#This Row],[BNP]]*100,NA())</f>
        <v>214.07324453100546</v>
      </c>
    </row>
    <row r="515" spans="1:6" hidden="1" x14ac:dyDescent="0.25">
      <c r="A515" s="3">
        <v>45046</v>
      </c>
      <c r="B515" s="4">
        <v>3975.2861029423698</v>
      </c>
      <c r="C515" s="4"/>
      <c r="D515" s="4"/>
      <c r="E515" s="32"/>
      <c r="F515" s="32"/>
    </row>
    <row r="516" spans="1:6" hidden="1" x14ac:dyDescent="0.25">
      <c r="A516" s="3">
        <v>45077</v>
      </c>
      <c r="B516" s="4">
        <v>3978.3240948483708</v>
      </c>
      <c r="C516" s="4"/>
      <c r="D516" s="4"/>
      <c r="E516" s="32"/>
      <c r="F516" s="32"/>
    </row>
    <row r="517" spans="1:6" x14ac:dyDescent="0.25">
      <c r="A517" s="3">
        <v>45107</v>
      </c>
      <c r="B517" s="4">
        <v>3982.4907902966015</v>
      </c>
      <c r="C517" s="4">
        <v>5964.9420000000009</v>
      </c>
      <c r="D517" s="4">
        <v>2864.8</v>
      </c>
      <c r="E517" s="32">
        <f>IF(ISNUMBER(F_Udlaan_Bred_Smal[[#This Row],[BNP]]),F_Udlaan_Bred_Smal[[#This Row],[Udlån, smal definition]]/F_Udlaan_Bred_Smal[[#This Row],[BNP]]*100,NA())</f>
        <v>139.01461848284703</v>
      </c>
      <c r="F517" s="32">
        <f>IF(ISNUMBER(F_Udlaan_Bred_Smal[[#This Row],[Udlån, bred definition]]),F_Udlaan_Bred_Smal[[#This Row],[Udlån, bred definition]]/F_Udlaan_Bred_Smal[[#This Row],[BNP]]*100,NA())</f>
        <v>208.21495392348507</v>
      </c>
    </row>
    <row r="518" spans="1:6" hidden="1" x14ac:dyDescent="0.25">
      <c r="A518" s="3">
        <v>45138</v>
      </c>
      <c r="B518" s="4">
        <v>3969.5538914546019</v>
      </c>
      <c r="C518" s="4"/>
      <c r="D518" s="4"/>
      <c r="E518" s="32"/>
      <c r="F518" s="32"/>
    </row>
    <row r="519" spans="1:6" hidden="1" x14ac:dyDescent="0.25">
      <c r="A519" s="3">
        <v>45169</v>
      </c>
      <c r="B519" s="4">
        <v>3981.7278515066018</v>
      </c>
      <c r="C519" s="4"/>
      <c r="D519" s="4"/>
      <c r="E519" s="32"/>
      <c r="F519" s="32"/>
    </row>
    <row r="520" spans="1:6" x14ac:dyDescent="0.25">
      <c r="A520" s="3">
        <v>45199</v>
      </c>
      <c r="B520" s="4">
        <v>3980.508504340612</v>
      </c>
      <c r="C520" s="4">
        <v>6006.7919999999995</v>
      </c>
      <c r="D520" s="4">
        <v>2822</v>
      </c>
      <c r="E520" s="32">
        <f>IF(ISNUMBER(F_Udlaan_Bred_Smal[[#This Row],[BNP]]),F_Udlaan_Bred_Smal[[#This Row],[Udlån, smal definition]]/F_Udlaan_Bred_Smal[[#This Row],[BNP]]*100,NA())</f>
        <v>141.0527464330479</v>
      </c>
      <c r="F520" s="32">
        <f>IF(ISNUMBER(F_Udlaan_Bred_Smal[[#This Row],[Udlån, bred definition]]),F_Udlaan_Bred_Smal[[#This Row],[Udlån, bred definition]]/F_Udlaan_Bred_Smal[[#This Row],[BNP]]*100,NA())</f>
        <v>212.85584691708007</v>
      </c>
    </row>
    <row r="521" spans="1:6" hidden="1" x14ac:dyDescent="0.25">
      <c r="A521" s="3">
        <v>45230</v>
      </c>
      <c r="B521" s="4">
        <v>3980.455319663612</v>
      </c>
      <c r="C521" s="4"/>
      <c r="D521" s="4"/>
      <c r="E521" s="32"/>
      <c r="F521" s="32"/>
    </row>
    <row r="522" spans="1:6" hidden="1" x14ac:dyDescent="0.25">
      <c r="A522" s="3">
        <v>45260</v>
      </c>
      <c r="B522" s="4">
        <v>3993.0888621316117</v>
      </c>
      <c r="C522" s="4"/>
      <c r="D522" s="4"/>
      <c r="E522" s="32"/>
      <c r="F522" s="32"/>
    </row>
    <row r="523" spans="1:6" x14ac:dyDescent="0.25">
      <c r="A523" s="3">
        <v>45291</v>
      </c>
      <c r="B523" s="4">
        <v>3999.9009720344961</v>
      </c>
      <c r="C523" s="4">
        <v>6134.8819999999996</v>
      </c>
      <c r="D523" s="4">
        <v>2804.8</v>
      </c>
      <c r="E523" s="32">
        <f>IF(ISNUMBER(F_Udlaan_Bred_Smal[[#This Row],[BNP]]),F_Udlaan_Bred_Smal[[#This Row],[Udlån, smal definition]]/F_Udlaan_Bred_Smal[[#This Row],[BNP]]*100,NA())</f>
        <v>142.60913334407073</v>
      </c>
      <c r="F523" s="32">
        <f>IF(ISNUMBER(F_Udlaan_Bred_Smal[[#This Row],[Udlån, bred definition]]),F_Udlaan_Bred_Smal[[#This Row],[Udlån, bred definition]]/F_Udlaan_Bred_Smal[[#This Row],[BNP]]*100,NA())</f>
        <v>218.72796634341128</v>
      </c>
    </row>
    <row r="524" spans="1:6" hidden="1" x14ac:dyDescent="0.25">
      <c r="A524" s="3">
        <v>45322</v>
      </c>
      <c r="B524" s="4">
        <v>3992.6691756794962</v>
      </c>
      <c r="C524" s="4"/>
      <c r="D524" s="4"/>
      <c r="E524" s="32"/>
      <c r="F524" s="32"/>
    </row>
    <row r="525" spans="1:6" hidden="1" x14ac:dyDescent="0.25">
      <c r="A525" s="3">
        <v>45351</v>
      </c>
      <c r="B525" s="4">
        <v>4001.4911883884961</v>
      </c>
      <c r="C525" s="4"/>
      <c r="D525" s="4"/>
      <c r="E525" s="32"/>
      <c r="F525" s="32"/>
    </row>
    <row r="526" spans="1:6" x14ac:dyDescent="0.25">
      <c r="A526" s="3">
        <v>45382</v>
      </c>
      <c r="B526" s="4">
        <v>3998.6077507330001</v>
      </c>
      <c r="C526" s="4">
        <v>6132.4689999999991</v>
      </c>
      <c r="D526" s="4">
        <v>2796.4</v>
      </c>
      <c r="E526" s="32">
        <f>IF(ISNUMBER(F_Udlaan_Bred_Smal[[#This Row],[BNP]]),F_Udlaan_Bred_Smal[[#This Row],[Udlån, smal definition]]/F_Udlaan_Bred_Smal[[#This Row],[BNP]]*100,NA())</f>
        <v>142.99126558192677</v>
      </c>
      <c r="F526" s="32">
        <f>IF(ISNUMBER(F_Udlaan_Bred_Smal[[#This Row],[Udlån, bred definition]]),F_Udlaan_Bred_Smal[[#This Row],[Udlån, bred definition]]/F_Udlaan_Bred_Smal[[#This Row],[BNP]]*100,NA())</f>
        <v>219.2987054784723</v>
      </c>
    </row>
    <row r="527" spans="1:6" hidden="1" x14ac:dyDescent="0.25">
      <c r="A527" s="3">
        <v>45412</v>
      </c>
      <c r="B527" s="4">
        <v>4011.045762537</v>
      </c>
      <c r="C527" s="4"/>
      <c r="D527" s="4"/>
      <c r="E527" s="32"/>
      <c r="F527" s="32"/>
    </row>
    <row r="528" spans="1:6" hidden="1" x14ac:dyDescent="0.25">
      <c r="A528" s="3">
        <v>45443</v>
      </c>
      <c r="B528" s="4">
        <v>4019.2555115350001</v>
      </c>
      <c r="C528" s="4"/>
      <c r="D528" s="4"/>
      <c r="E528" s="32"/>
      <c r="F528" s="32"/>
    </row>
    <row r="529" spans="1:6" x14ac:dyDescent="0.25">
      <c r="A529" s="3">
        <v>45473</v>
      </c>
      <c r="B529" s="4">
        <v>4021.9459029969998</v>
      </c>
      <c r="C529" s="4">
        <v>6158.6309999999994</v>
      </c>
      <c r="D529" s="4">
        <v>2824.9</v>
      </c>
      <c r="E529" s="32">
        <f>IF(ISNUMBER(F_Udlaan_Bred_Smal[[#This Row],[BNP]]),F_Udlaan_Bred_Smal[[#This Row],[Udlån, smal definition]]/F_Udlaan_Bred_Smal[[#This Row],[BNP]]*100,NA())</f>
        <v>142.37480629392189</v>
      </c>
      <c r="F529" s="32">
        <f>IF(ISNUMBER(F_Udlaan_Bred_Smal[[#This Row],[Udlån, bred definition]]),F_Udlaan_Bred_Smal[[#This Row],[Udlån, bred definition]]/F_Udlaan_Bred_Smal[[#This Row],[BNP]]*100,NA())</f>
        <v>218.01235441962544</v>
      </c>
    </row>
    <row r="530" spans="1:6" hidden="1" x14ac:dyDescent="0.25">
      <c r="A530" s="3">
        <v>45504</v>
      </c>
      <c r="B530" s="4">
        <v>4016.5385190730003</v>
      </c>
      <c r="C530" s="4"/>
      <c r="D530" s="4"/>
      <c r="E530" s="32"/>
      <c r="F530" s="32"/>
    </row>
    <row r="531" spans="1:6" hidden="1" x14ac:dyDescent="0.25">
      <c r="A531" s="3">
        <v>45535</v>
      </c>
      <c r="B531" s="4">
        <v>4032.0544985209999</v>
      </c>
      <c r="C531" s="4"/>
      <c r="D531" s="4"/>
      <c r="E531" s="32"/>
      <c r="F531" s="32"/>
    </row>
    <row r="532" spans="1:6" x14ac:dyDescent="0.25">
      <c r="A532" s="3">
        <v>45565</v>
      </c>
      <c r="B532" s="4">
        <v>4038.1233741259998</v>
      </c>
      <c r="C532" s="4">
        <v>6212.384</v>
      </c>
      <c r="D532" s="4">
        <v>2881.3</v>
      </c>
      <c r="E532" s="32">
        <f>IF(ISNUMBER(F_Udlaan_Bred_Smal[[#This Row],[BNP]]),F_Udlaan_Bred_Smal[[#This Row],[Udlån, smal definition]]/F_Udlaan_Bred_Smal[[#This Row],[BNP]]*100,NA())</f>
        <v>140.14935529538747</v>
      </c>
      <c r="F532" s="32">
        <f>IF(ISNUMBER(F_Udlaan_Bred_Smal[[#This Row],[Udlån, bred definition]]),F_Udlaan_Bred_Smal[[#This Row],[Udlån, bred definition]]/F_Udlaan_Bred_Smal[[#This Row],[BNP]]*100,NA())</f>
        <v>215.6104536146878</v>
      </c>
    </row>
    <row r="533" spans="1:6" hidden="1" x14ac:dyDescent="0.25">
      <c r="A533" s="3">
        <v>45596</v>
      </c>
      <c r="B533" s="4">
        <v>4041.36535022</v>
      </c>
      <c r="C533" s="4"/>
      <c r="D533" s="4"/>
      <c r="E533" s="32"/>
      <c r="F533" s="32"/>
    </row>
    <row r="534" spans="1:6" hidden="1" x14ac:dyDescent="0.25">
      <c r="A534" s="3">
        <v>45626</v>
      </c>
      <c r="B534" s="4">
        <v>4071.215182462</v>
      </c>
      <c r="C534" s="4"/>
      <c r="D534" s="4"/>
      <c r="E534" s="32"/>
      <c r="F534" s="32"/>
    </row>
    <row r="535" spans="1:6" x14ac:dyDescent="0.25">
      <c r="A535" s="3">
        <v>45657</v>
      </c>
      <c r="B535" s="4">
        <v>4096.4742949852134</v>
      </c>
      <c r="C535" s="4">
        <v>6256.57</v>
      </c>
      <c r="D535" s="4">
        <v>2960.8</v>
      </c>
      <c r="E535" s="32">
        <f>IF(ISNUMBER(F_Udlaan_Bred_Smal[[#This Row],[BNP]]),F_Udlaan_Bred_Smal[[#This Row],[Udlån, smal definition]]/F_Udlaan_Bred_Smal[[#This Row],[BNP]]*100,NA())</f>
        <v>138.35700807164324</v>
      </c>
      <c r="F535" s="32">
        <f>IF(ISNUMBER(F_Udlaan_Bred_Smal[[#This Row],[Udlån, bred definition]]),F_Udlaan_Bred_Smal[[#This Row],[Udlån, bred definition]]/F_Udlaan_Bred_Smal[[#This Row],[BNP]]*100,NA())</f>
        <v>211.31349635233718</v>
      </c>
    </row>
    <row r="536" spans="1:6" hidden="1" x14ac:dyDescent="0.25">
      <c r="A536" s="3">
        <v>45688</v>
      </c>
      <c r="B536" s="4">
        <v>4115.6933597982134</v>
      </c>
      <c r="C536" s="4"/>
      <c r="D536" s="4"/>
      <c r="E536" s="32"/>
      <c r="F536" s="32"/>
    </row>
    <row r="537" spans="1:6" hidden="1" x14ac:dyDescent="0.25">
      <c r="A537" s="3">
        <v>45716</v>
      </c>
      <c r="B537" s="4">
        <v>4111.4681705772127</v>
      </c>
      <c r="C537" s="4"/>
      <c r="D537" s="4"/>
      <c r="E537" s="32"/>
      <c r="F537" s="32"/>
    </row>
    <row r="538" spans="1:6" x14ac:dyDescent="0.25">
      <c r="A538" s="3">
        <v>45747</v>
      </c>
      <c r="B538" s="4">
        <v>4131.9062470912904</v>
      </c>
      <c r="C538" s="4"/>
      <c r="D538" s="4">
        <v>3011.8</v>
      </c>
      <c r="E538" s="32">
        <f>IF(ISNUMBER(F_Udlaan_Bred_Smal[[#This Row],[BNP]]),F_Udlaan_Bred_Smal[[#This Row],[Udlån, smal definition]]/F_Udlaan_Bred_Smal[[#This Row],[BNP]]*100,NA())</f>
        <v>137.19059190820406</v>
      </c>
      <c r="F538" s="32"/>
    </row>
    <row r="539" spans="1:6" x14ac:dyDescent="0.25">
      <c r="A539" s="3">
        <v>45777</v>
      </c>
      <c r="B539" s="4">
        <v>4151.3847850412903</v>
      </c>
      <c r="C539" s="4"/>
      <c r="D539" s="4"/>
      <c r="E539" s="32"/>
      <c r="F539" s="32"/>
    </row>
  </sheetData>
  <mergeCells count="5">
    <mergeCell ref="B3:E3"/>
    <mergeCell ref="A1:F1"/>
    <mergeCell ref="B6:C6"/>
    <mergeCell ref="E6:F6"/>
    <mergeCell ref="B2:F2"/>
  </mergeCells>
  <hyperlinks>
    <hyperlink ref="F4" location="Indhold!A1" display="Tilbage til Indhold" xr:uid="{00000000-0004-0000-1F00-000000000000}"/>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17"/>
  <dimension ref="A1:E212"/>
  <sheetViews>
    <sheetView workbookViewId="0">
      <selection sqref="A1:E1"/>
    </sheetView>
  </sheetViews>
  <sheetFormatPr defaultColWidth="9.140625" defaultRowHeight="13.5" x14ac:dyDescent="0.25"/>
  <cols>
    <col min="1" max="1" width="11" style="10" bestFit="1" customWidth="1"/>
    <col min="2" max="2" width="28.85546875" style="8" bestFit="1" customWidth="1"/>
    <col min="3" max="3" width="16.42578125" style="8" bestFit="1" customWidth="1"/>
    <col min="4" max="4" width="26" style="8" bestFit="1" customWidth="1"/>
    <col min="5" max="5" width="23" style="8" bestFit="1" customWidth="1"/>
    <col min="6" max="6" width="9.140625" style="8"/>
    <col min="7" max="7" width="13.28515625" style="8" bestFit="1" customWidth="1"/>
    <col min="8" max="16384" width="9.140625" style="8"/>
  </cols>
  <sheetData>
    <row r="1" spans="1:5" ht="26.25" customHeight="1" thickBot="1" x14ac:dyDescent="0.3">
      <c r="A1" s="117" t="s">
        <v>118</v>
      </c>
      <c r="B1" s="118"/>
      <c r="C1" s="118"/>
      <c r="D1" s="118"/>
      <c r="E1" s="118"/>
    </row>
    <row r="2" spans="1:5" ht="72.75" customHeight="1" x14ac:dyDescent="0.25">
      <c r="A2" s="24" t="s">
        <v>24</v>
      </c>
      <c r="B2" s="120" t="s">
        <v>43</v>
      </c>
      <c r="C2" s="120"/>
      <c r="D2" s="120"/>
      <c r="E2" s="120"/>
    </row>
    <row r="3" spans="1:5" ht="15" customHeight="1" x14ac:dyDescent="0.25">
      <c r="A3" s="25" t="s">
        <v>25</v>
      </c>
      <c r="B3" s="132" t="s">
        <v>40</v>
      </c>
      <c r="C3" s="132"/>
      <c r="D3" s="132"/>
      <c r="E3" s="132"/>
    </row>
    <row r="4" spans="1:5" ht="15" customHeight="1" x14ac:dyDescent="0.25">
      <c r="A4" s="25"/>
      <c r="B4" s="11"/>
      <c r="C4" s="11"/>
      <c r="D4" s="11"/>
      <c r="E4" s="13" t="s">
        <v>35</v>
      </c>
    </row>
    <row r="5" spans="1:5" ht="15" customHeight="1" x14ac:dyDescent="0.25">
      <c r="A5" s="25"/>
      <c r="B5" s="11"/>
      <c r="C5" s="11"/>
      <c r="D5" s="11"/>
      <c r="E5" s="13"/>
    </row>
    <row r="6" spans="1:5" x14ac:dyDescent="0.25">
      <c r="A6" s="87"/>
      <c r="B6" s="115" t="s">
        <v>60</v>
      </c>
      <c r="C6" s="115"/>
      <c r="D6" s="116"/>
      <c r="E6" s="88" t="s">
        <v>61</v>
      </c>
    </row>
    <row r="7" spans="1:5" x14ac:dyDescent="0.25">
      <c r="A7" s="3" t="s">
        <v>33</v>
      </c>
      <c r="B7" s="2" t="s">
        <v>159</v>
      </c>
      <c r="C7" s="2" t="s">
        <v>160</v>
      </c>
      <c r="D7" s="2" t="s">
        <v>161</v>
      </c>
      <c r="E7" s="26" t="s">
        <v>162</v>
      </c>
    </row>
    <row r="8" spans="1:5" x14ac:dyDescent="0.25">
      <c r="A8" s="3">
        <v>27029</v>
      </c>
      <c r="B8" s="4">
        <v>0.16710396024594468</v>
      </c>
      <c r="C8" s="4">
        <v>0.20289998649536928</v>
      </c>
      <c r="D8" s="4"/>
      <c r="E8" s="4">
        <v>4.1007310696722588</v>
      </c>
    </row>
    <row r="9" spans="1:5" x14ac:dyDescent="0.25">
      <c r="A9" s="3">
        <v>27119</v>
      </c>
      <c r="B9" s="4">
        <v>0.17409861089987663</v>
      </c>
      <c r="C9" s="4">
        <v>0.20197494238113139</v>
      </c>
      <c r="D9" s="4"/>
      <c r="E9" s="4">
        <v>-2.697740846276131</v>
      </c>
    </row>
    <row r="10" spans="1:5" x14ac:dyDescent="0.25">
      <c r="A10" s="3">
        <v>27210</v>
      </c>
      <c r="B10" s="4">
        <v>0.17834056054726</v>
      </c>
      <c r="C10" s="4">
        <v>0.19824728933648145</v>
      </c>
      <c r="D10" s="4"/>
      <c r="E10" s="4">
        <v>-9.2865391013191019</v>
      </c>
    </row>
    <row r="11" spans="1:5" x14ac:dyDescent="0.25">
      <c r="A11" s="3">
        <v>27302</v>
      </c>
      <c r="B11" s="4">
        <v>0.18355331994259888</v>
      </c>
      <c r="C11" s="4">
        <v>0.20039138433145559</v>
      </c>
      <c r="D11" s="4"/>
      <c r="E11" s="4">
        <v>-14.093334779544286</v>
      </c>
    </row>
    <row r="12" spans="1:5" x14ac:dyDescent="0.25">
      <c r="A12" s="3">
        <v>27394</v>
      </c>
      <c r="B12" s="4">
        <v>0.18895843779621888</v>
      </c>
      <c r="C12" s="4">
        <v>0.21271269808768786</v>
      </c>
      <c r="D12" s="4"/>
      <c r="E12" s="4">
        <v>-10.372365913777259</v>
      </c>
    </row>
    <row r="13" spans="1:5" x14ac:dyDescent="0.25">
      <c r="A13" s="3">
        <v>27484</v>
      </c>
      <c r="B13" s="4">
        <v>0.19723022810142132</v>
      </c>
      <c r="C13" s="4">
        <v>0.22653794270059532</v>
      </c>
      <c r="D13" s="4"/>
      <c r="E13" s="4">
        <v>-1.5023658998278178</v>
      </c>
    </row>
    <row r="14" spans="1:5" x14ac:dyDescent="0.25">
      <c r="A14" s="3">
        <v>27575</v>
      </c>
      <c r="B14" s="4">
        <v>0.20660093461967119</v>
      </c>
      <c r="C14" s="4">
        <v>0.23736868392150484</v>
      </c>
      <c r="D14" s="4"/>
      <c r="E14" s="4">
        <v>6.3599012527087995</v>
      </c>
    </row>
    <row r="15" spans="1:5" x14ac:dyDescent="0.25">
      <c r="A15" s="3">
        <v>27667</v>
      </c>
      <c r="B15" s="4">
        <v>0.21541603191254435</v>
      </c>
      <c r="C15" s="4">
        <v>0.24824317491265249</v>
      </c>
      <c r="D15" s="4"/>
      <c r="E15" s="4">
        <v>12.809119426385163</v>
      </c>
    </row>
    <row r="16" spans="1:5" x14ac:dyDescent="0.25">
      <c r="A16" s="3">
        <v>27759</v>
      </c>
      <c r="B16" s="4">
        <v>0.22491118351561648</v>
      </c>
      <c r="C16" s="4">
        <v>0.24664012591815843</v>
      </c>
      <c r="D16" s="4"/>
      <c r="E16" s="4">
        <v>9.3773767031364308</v>
      </c>
    </row>
    <row r="17" spans="1:5" x14ac:dyDescent="0.25">
      <c r="A17" s="3">
        <v>27850</v>
      </c>
      <c r="B17" s="4">
        <v>0.23253296375100399</v>
      </c>
      <c r="C17" s="4">
        <v>0.25431506037939711</v>
      </c>
      <c r="D17" s="4"/>
      <c r="E17" s="4">
        <v>4.2575996481808209</v>
      </c>
    </row>
    <row r="18" spans="1:5" x14ac:dyDescent="0.25">
      <c r="A18" s="3">
        <v>27941</v>
      </c>
      <c r="B18" s="4">
        <v>0.24110908798422004</v>
      </c>
      <c r="C18" s="4">
        <v>0.25886925079617884</v>
      </c>
      <c r="D18" s="4"/>
      <c r="E18" s="4">
        <v>-0.74968351643112108</v>
      </c>
    </row>
    <row r="19" spans="1:5" x14ac:dyDescent="0.25">
      <c r="A19" s="3">
        <v>28033</v>
      </c>
      <c r="B19" s="4">
        <v>0.25019102667114557</v>
      </c>
      <c r="C19" s="4">
        <v>0.26402359307071127</v>
      </c>
      <c r="D19" s="4"/>
      <c r="E19" s="4">
        <v>-2.7386016392353163</v>
      </c>
    </row>
    <row r="20" spans="1:5" x14ac:dyDescent="0.25">
      <c r="A20" s="3">
        <v>28125</v>
      </c>
      <c r="B20" s="4">
        <v>0.25953637551575648</v>
      </c>
      <c r="C20" s="4">
        <v>0.27336263637038705</v>
      </c>
      <c r="D20" s="4"/>
      <c r="E20" s="4">
        <v>-1.6807185905654443</v>
      </c>
    </row>
    <row r="21" spans="1:5" x14ac:dyDescent="0.25">
      <c r="A21" s="3">
        <v>28215</v>
      </c>
      <c r="B21" s="4">
        <v>0.26803529693071526</v>
      </c>
      <c r="C21" s="4">
        <v>0.27525107364604251</v>
      </c>
      <c r="D21" s="4"/>
      <c r="E21" s="4">
        <v>-2.3198836823090319</v>
      </c>
    </row>
    <row r="22" spans="1:5" x14ac:dyDescent="0.25">
      <c r="A22" s="3">
        <v>28306</v>
      </c>
      <c r="B22" s="4">
        <v>0.27554476694160268</v>
      </c>
      <c r="C22" s="4">
        <v>0.2928607296765024</v>
      </c>
      <c r="D22" s="4"/>
      <c r="E22" s="4">
        <v>4.222015533128709</v>
      </c>
    </row>
    <row r="23" spans="1:5" x14ac:dyDescent="0.25">
      <c r="A23" s="3">
        <v>28398</v>
      </c>
      <c r="B23" s="4">
        <v>0.28254624659279187</v>
      </c>
      <c r="C23" s="4">
        <v>0.304172565693061</v>
      </c>
      <c r="D23" s="4"/>
      <c r="E23" s="4">
        <v>5.4601347221819418</v>
      </c>
    </row>
    <row r="24" spans="1:5" x14ac:dyDescent="0.25">
      <c r="A24" s="3">
        <v>28490</v>
      </c>
      <c r="B24" s="4">
        <v>0.29011668381571232</v>
      </c>
      <c r="C24" s="4">
        <v>0.3185546558702152</v>
      </c>
      <c r="D24" s="4"/>
      <c r="E24" s="4">
        <v>6.6015722519846998</v>
      </c>
    </row>
    <row r="25" spans="1:5" x14ac:dyDescent="0.25">
      <c r="A25" s="3">
        <v>28580</v>
      </c>
      <c r="B25" s="4">
        <v>0.29854116413924581</v>
      </c>
      <c r="C25" s="4">
        <v>0.33058729425683298</v>
      </c>
      <c r="D25" s="4"/>
      <c r="E25" s="4">
        <v>10.377224822791508</v>
      </c>
    </row>
    <row r="26" spans="1:5" x14ac:dyDescent="0.25">
      <c r="A26" s="3">
        <v>28671</v>
      </c>
      <c r="B26" s="4">
        <v>0.30715699865675788</v>
      </c>
      <c r="C26" s="4">
        <v>0.34296966684158359</v>
      </c>
      <c r="D26" s="4"/>
      <c r="E26" s="4">
        <v>7.7581665343299022</v>
      </c>
    </row>
    <row r="27" spans="1:5" x14ac:dyDescent="0.25">
      <c r="A27" s="3">
        <v>28763</v>
      </c>
      <c r="B27" s="4">
        <v>0.31627119933440229</v>
      </c>
      <c r="C27" s="4">
        <v>0.35268382640781271</v>
      </c>
      <c r="D27" s="4"/>
      <c r="E27" s="4">
        <v>7.0359761985084868</v>
      </c>
    </row>
    <row r="28" spans="1:5" x14ac:dyDescent="0.25">
      <c r="A28" s="3">
        <v>28855</v>
      </c>
      <c r="B28" s="4">
        <v>0.32414689106094702</v>
      </c>
      <c r="C28" s="4">
        <v>0.35508630243646555</v>
      </c>
      <c r="D28" s="4"/>
      <c r="E28" s="4">
        <v>4.8871030206083521</v>
      </c>
    </row>
    <row r="29" spans="1:5" x14ac:dyDescent="0.25">
      <c r="A29" s="3">
        <v>28945</v>
      </c>
      <c r="B29" s="4">
        <v>0.33134880512918358</v>
      </c>
      <c r="C29" s="4">
        <v>0.3647029352838721</v>
      </c>
      <c r="D29" s="4"/>
      <c r="E29" s="4">
        <v>3.2889131578603514</v>
      </c>
    </row>
    <row r="30" spans="1:5" x14ac:dyDescent="0.25">
      <c r="A30" s="3">
        <v>29036</v>
      </c>
      <c r="B30" s="4">
        <v>0.33900452112912749</v>
      </c>
      <c r="C30" s="4">
        <v>0.3796567239079473</v>
      </c>
      <c r="D30" s="4"/>
      <c r="E30" s="4">
        <v>1.9889896255093964</v>
      </c>
    </row>
    <row r="31" spans="1:5" x14ac:dyDescent="0.25">
      <c r="A31" s="3">
        <v>29128</v>
      </c>
      <c r="B31" s="4">
        <v>0.3458424312320415</v>
      </c>
      <c r="C31" s="4">
        <v>0.38770997327960438</v>
      </c>
      <c r="D31" s="4"/>
      <c r="E31" s="4">
        <v>-1.0903285693076303</v>
      </c>
    </row>
    <row r="32" spans="1:5" x14ac:dyDescent="0.25">
      <c r="A32" s="3">
        <v>29220</v>
      </c>
      <c r="B32" s="4">
        <v>0.3542097521790224</v>
      </c>
      <c r="C32" s="4">
        <v>0.38606252237574779</v>
      </c>
      <c r="D32" s="4"/>
      <c r="E32" s="4">
        <v>-2.6337662506129789</v>
      </c>
    </row>
    <row r="33" spans="1:5" x14ac:dyDescent="0.25">
      <c r="A33" s="3">
        <v>29311</v>
      </c>
      <c r="B33" s="4">
        <v>0.36291228818131988</v>
      </c>
      <c r="C33" s="4">
        <v>0.37928031322516848</v>
      </c>
      <c r="D33" s="4"/>
      <c r="E33" s="4">
        <v>-7.5787616163455196</v>
      </c>
    </row>
    <row r="34" spans="1:5" x14ac:dyDescent="0.25">
      <c r="A34" s="3">
        <v>29402</v>
      </c>
      <c r="B34" s="4">
        <v>0.37120441483864863</v>
      </c>
      <c r="C34" s="4">
        <v>0.36559738608165238</v>
      </c>
      <c r="D34" s="4"/>
      <c r="E34" s="4">
        <v>-12.66928996020339</v>
      </c>
    </row>
    <row r="35" spans="1:5" x14ac:dyDescent="0.25">
      <c r="A35" s="3">
        <v>29494</v>
      </c>
      <c r="B35" s="4">
        <v>0.37987945910566423</v>
      </c>
      <c r="C35" s="4">
        <v>0.37549780252285492</v>
      </c>
      <c r="D35" s="4"/>
      <c r="E35" s="4">
        <v>-10.814235118168259</v>
      </c>
    </row>
    <row r="36" spans="1:5" x14ac:dyDescent="0.25">
      <c r="A36" s="3">
        <v>29586</v>
      </c>
      <c r="B36" s="4">
        <v>0.38597387886993584</v>
      </c>
      <c r="C36" s="4">
        <v>0.37524442714713918</v>
      </c>
      <c r="D36" s="4"/>
      <c r="E36" s="4">
        <v>-11.172269184696903</v>
      </c>
    </row>
    <row r="37" spans="1:5" x14ac:dyDescent="0.25">
      <c r="A37" s="3">
        <v>29676</v>
      </c>
      <c r="B37" s="4">
        <v>0.39208595694819359</v>
      </c>
      <c r="C37" s="4">
        <v>0.37170192002439251</v>
      </c>
      <c r="D37" s="4"/>
      <c r="E37" s="4">
        <v>-11.11324390889834</v>
      </c>
    </row>
    <row r="38" spans="1:5" x14ac:dyDescent="0.25">
      <c r="A38" s="3">
        <v>29767</v>
      </c>
      <c r="B38" s="4">
        <v>0.3988277924328319</v>
      </c>
      <c r="C38" s="4">
        <v>0.3546396999737087</v>
      </c>
      <c r="D38" s="4"/>
      <c r="E38" s="4">
        <v>-13.574138735206498</v>
      </c>
    </row>
    <row r="39" spans="1:5" x14ac:dyDescent="0.25">
      <c r="A39" s="3">
        <v>29859</v>
      </c>
      <c r="B39" s="4">
        <v>0.40700246201111012</v>
      </c>
      <c r="C39" s="4">
        <v>0.34659083600310925</v>
      </c>
      <c r="D39" s="4"/>
      <c r="E39" s="4">
        <v>-17.451379203494355</v>
      </c>
    </row>
    <row r="40" spans="1:5" x14ac:dyDescent="0.25">
      <c r="A40" s="3">
        <v>29951</v>
      </c>
      <c r="B40" s="4">
        <v>0.41974264264174427</v>
      </c>
      <c r="C40" s="4">
        <v>0.35226461256063824</v>
      </c>
      <c r="D40" s="4"/>
      <c r="E40" s="4">
        <v>-16.890419299725668</v>
      </c>
    </row>
    <row r="41" spans="1:5" x14ac:dyDescent="0.25">
      <c r="A41" s="3">
        <v>30041</v>
      </c>
      <c r="B41" s="4">
        <v>0.43369815045582788</v>
      </c>
      <c r="C41" s="4">
        <v>0.34688773801562339</v>
      </c>
      <c r="D41" s="4"/>
      <c r="E41" s="4">
        <v>-16.806303144905776</v>
      </c>
    </row>
    <row r="42" spans="1:5" x14ac:dyDescent="0.25">
      <c r="A42" s="3">
        <v>30132</v>
      </c>
      <c r="B42" s="4">
        <v>0.45065707804402227</v>
      </c>
      <c r="C42" s="4">
        <v>0.34806250796794058</v>
      </c>
      <c r="D42" s="4"/>
      <c r="E42" s="4">
        <v>-10.902993096460111</v>
      </c>
    </row>
    <row r="43" spans="1:5" x14ac:dyDescent="0.25">
      <c r="A43" s="3">
        <v>30224</v>
      </c>
      <c r="B43" s="4">
        <v>0.46760299204062961</v>
      </c>
      <c r="C43" s="4">
        <v>0.34506864246784674</v>
      </c>
      <c r="D43" s="4"/>
      <c r="E43" s="4">
        <v>-9.232860123969111</v>
      </c>
    </row>
    <row r="44" spans="1:5" x14ac:dyDescent="0.25">
      <c r="A44" s="3">
        <v>30316</v>
      </c>
      <c r="B44" s="4">
        <v>0.48281776360139866</v>
      </c>
      <c r="C44" s="4">
        <v>0.35285293270684892</v>
      </c>
      <c r="D44" s="4"/>
      <c r="E44" s="4">
        <v>-8.0155954332081443</v>
      </c>
    </row>
    <row r="45" spans="1:5" x14ac:dyDescent="0.25">
      <c r="A45" s="3">
        <v>30406</v>
      </c>
      <c r="B45" s="4">
        <v>0.49232007058762645</v>
      </c>
      <c r="C45" s="4">
        <v>0.37909130564815424</v>
      </c>
      <c r="D45" s="4"/>
      <c r="E45" s="4">
        <v>1.9363488676560348</v>
      </c>
    </row>
    <row r="46" spans="1:5" x14ac:dyDescent="0.25">
      <c r="A46" s="3">
        <v>30497</v>
      </c>
      <c r="B46" s="4">
        <v>0.49668230180741102</v>
      </c>
      <c r="C46" s="4">
        <v>0.42527251584277054</v>
      </c>
      <c r="D46" s="4"/>
      <c r="E46" s="4">
        <v>14.327434782315374</v>
      </c>
    </row>
    <row r="47" spans="1:5" x14ac:dyDescent="0.25">
      <c r="A47" s="3">
        <v>30589</v>
      </c>
      <c r="B47" s="4">
        <v>0.50002332176455688</v>
      </c>
      <c r="C47" s="4">
        <v>0.43724567497313654</v>
      </c>
      <c r="D47" s="4"/>
      <c r="E47" s="4">
        <v>19.04479488017332</v>
      </c>
    </row>
    <row r="48" spans="1:5" x14ac:dyDescent="0.25">
      <c r="A48" s="3">
        <v>30681</v>
      </c>
      <c r="B48" s="4">
        <v>0.50210729572535218</v>
      </c>
      <c r="C48" s="4">
        <v>0.4502708631774095</v>
      </c>
      <c r="D48" s="4"/>
      <c r="E48" s="4">
        <v>20.114766228730563</v>
      </c>
    </row>
    <row r="49" spans="1:5" x14ac:dyDescent="0.25">
      <c r="A49" s="3">
        <v>30772</v>
      </c>
      <c r="B49" s="4">
        <v>0.51180204485855285</v>
      </c>
      <c r="C49" s="4">
        <v>0.47020367371257993</v>
      </c>
      <c r="D49" s="4"/>
      <c r="E49" s="4">
        <v>16.060149438058204</v>
      </c>
    </row>
    <row r="50" spans="1:5" x14ac:dyDescent="0.25">
      <c r="A50" s="3">
        <v>30863</v>
      </c>
      <c r="B50" s="4">
        <v>0.52453887794151188</v>
      </c>
      <c r="C50" s="4">
        <v>0.47920172761948365</v>
      </c>
      <c r="D50" s="4"/>
      <c r="E50" s="4">
        <v>4.8828316292821361</v>
      </c>
    </row>
    <row r="51" spans="1:5" x14ac:dyDescent="0.25">
      <c r="A51" s="3">
        <v>30955</v>
      </c>
      <c r="B51" s="4">
        <v>0.5371882981858046</v>
      </c>
      <c r="C51" s="4">
        <v>0.48994571494357664</v>
      </c>
      <c r="D51" s="4"/>
      <c r="E51" s="4">
        <v>4.3950758271234625</v>
      </c>
    </row>
    <row r="52" spans="1:5" x14ac:dyDescent="0.25">
      <c r="A52" s="3">
        <v>31047</v>
      </c>
      <c r="B52" s="4">
        <v>0.54906384909630312</v>
      </c>
      <c r="C52" s="4">
        <v>0.5134401688376633</v>
      </c>
      <c r="D52" s="4"/>
      <c r="E52" s="4">
        <v>7.4176493208228056</v>
      </c>
    </row>
    <row r="53" spans="1:5" x14ac:dyDescent="0.25">
      <c r="A53" s="3">
        <v>31137</v>
      </c>
      <c r="B53" s="4">
        <v>0.55081470021907875</v>
      </c>
      <c r="C53" s="4">
        <v>0.52677742414060047</v>
      </c>
      <c r="D53" s="4"/>
      <c r="E53" s="4">
        <v>5.8550887634722271</v>
      </c>
    </row>
    <row r="54" spans="1:5" x14ac:dyDescent="0.25">
      <c r="A54" s="3">
        <v>31228</v>
      </c>
      <c r="B54" s="4">
        <v>0.5544917302741138</v>
      </c>
      <c r="C54" s="4">
        <v>0.55165332536770506</v>
      </c>
      <c r="D54" s="4"/>
      <c r="E54" s="4">
        <v>9.8810448521110992</v>
      </c>
    </row>
    <row r="55" spans="1:5" x14ac:dyDescent="0.25">
      <c r="A55" s="3">
        <v>31320</v>
      </c>
      <c r="B55" s="4">
        <v>0.55918407153901062</v>
      </c>
      <c r="C55" s="4">
        <v>0.59525614262726612</v>
      </c>
      <c r="D55" s="4"/>
      <c r="E55" s="4">
        <v>18.011181633820449</v>
      </c>
    </row>
    <row r="56" spans="1:5" x14ac:dyDescent="0.25">
      <c r="A56" s="3">
        <v>31412</v>
      </c>
      <c r="B56" s="4">
        <v>0.56574463731704161</v>
      </c>
      <c r="C56" s="4">
        <v>0.61159265198608304</v>
      </c>
      <c r="D56" s="4"/>
      <c r="E56" s="4">
        <v>17.493118924424643</v>
      </c>
    </row>
    <row r="57" spans="1:5" x14ac:dyDescent="0.25">
      <c r="A57" s="3">
        <v>31502</v>
      </c>
      <c r="B57" s="4">
        <v>0.58012729221446957</v>
      </c>
      <c r="C57" s="4">
        <v>0.63918706774238265</v>
      </c>
      <c r="D57" s="4"/>
      <c r="E57" s="4">
        <v>22.833351615334418</v>
      </c>
    </row>
    <row r="58" spans="1:5" x14ac:dyDescent="0.25">
      <c r="A58" s="3">
        <v>31593</v>
      </c>
      <c r="B58" s="4">
        <v>0.58991418259742778</v>
      </c>
      <c r="C58" s="4">
        <v>0.64387244517652897</v>
      </c>
      <c r="D58" s="4"/>
      <c r="E58" s="4">
        <v>16.510044814162672</v>
      </c>
    </row>
    <row r="59" spans="1:5" x14ac:dyDescent="0.25">
      <c r="A59" s="3">
        <v>31685</v>
      </c>
      <c r="B59" s="4">
        <v>0.59783778610007254</v>
      </c>
      <c r="C59" s="4">
        <v>0.62923087356328333</v>
      </c>
      <c r="D59" s="4"/>
      <c r="E59" s="4">
        <v>4.1614446339669486</v>
      </c>
    </row>
    <row r="60" spans="1:5" x14ac:dyDescent="0.25">
      <c r="A60" s="3">
        <v>31777</v>
      </c>
      <c r="B60" s="4">
        <v>0.60358037860368985</v>
      </c>
      <c r="C60" s="4">
        <v>0.6402496852798526</v>
      </c>
      <c r="D60" s="4"/>
      <c r="E60" s="4">
        <v>1.6591064952684587</v>
      </c>
    </row>
    <row r="61" spans="1:5" x14ac:dyDescent="0.25">
      <c r="A61" s="3">
        <v>31867</v>
      </c>
      <c r="B61" s="4">
        <v>0.60774112929777868</v>
      </c>
      <c r="C61" s="4">
        <v>0.5929573766721552</v>
      </c>
      <c r="D61" s="4"/>
      <c r="E61" s="4">
        <v>-11.320441294315808</v>
      </c>
    </row>
    <row r="62" spans="1:5" x14ac:dyDescent="0.25">
      <c r="A62" s="3">
        <v>31958</v>
      </c>
      <c r="B62" s="4">
        <v>0.61285952969302537</v>
      </c>
      <c r="C62" s="4">
        <v>0.59376932282731743</v>
      </c>
      <c r="D62" s="4"/>
      <c r="E62" s="4">
        <v>-11.538503910450547</v>
      </c>
    </row>
    <row r="63" spans="1:5" x14ac:dyDescent="0.25">
      <c r="A63" s="3">
        <v>32050</v>
      </c>
      <c r="B63" s="4">
        <v>0.61653291928996401</v>
      </c>
      <c r="C63" s="4">
        <v>0.59082146114224454</v>
      </c>
      <c r="D63" s="4"/>
      <c r="E63" s="4">
        <v>-10.42808422377054</v>
      </c>
    </row>
    <row r="64" spans="1:5" x14ac:dyDescent="0.25">
      <c r="A64" s="3">
        <v>32142</v>
      </c>
      <c r="B64" s="4">
        <v>0.62117680480226334</v>
      </c>
      <c r="C64" s="4">
        <v>0.58565831918502187</v>
      </c>
      <c r="D64" s="4"/>
      <c r="E64" s="4">
        <v>-12.329695307408151</v>
      </c>
    </row>
    <row r="65" spans="1:5" x14ac:dyDescent="0.25">
      <c r="A65" s="3">
        <v>32233</v>
      </c>
      <c r="B65" s="4">
        <v>0.62523721275479072</v>
      </c>
      <c r="C65" s="4">
        <v>0.59115753424871231</v>
      </c>
      <c r="D65" s="4"/>
      <c r="E65" s="4">
        <v>-5.4449637367768755</v>
      </c>
    </row>
    <row r="66" spans="1:5" x14ac:dyDescent="0.25">
      <c r="A66" s="3">
        <v>32324</v>
      </c>
      <c r="B66" s="4">
        <v>0.63252792052510975</v>
      </c>
      <c r="C66" s="4">
        <v>0.58992135909918886</v>
      </c>
      <c r="D66" s="4"/>
      <c r="E66" s="4">
        <v>-4.3377217283036007</v>
      </c>
    </row>
    <row r="67" spans="1:5" x14ac:dyDescent="0.25">
      <c r="A67" s="3">
        <v>32416</v>
      </c>
      <c r="B67" s="4">
        <v>0.64392439551895375</v>
      </c>
      <c r="C67" s="4">
        <v>0.60218978614051011</v>
      </c>
      <c r="D67" s="4"/>
      <c r="E67" s="4">
        <v>-1.4419915479656265</v>
      </c>
    </row>
    <row r="68" spans="1:5" x14ac:dyDescent="0.25">
      <c r="A68" s="3">
        <v>32508</v>
      </c>
      <c r="B68" s="4">
        <v>0.65790639080401681</v>
      </c>
      <c r="C68" s="4">
        <v>0.60706791869490884</v>
      </c>
      <c r="D68" s="4"/>
      <c r="E68" s="4">
        <v>-0.13297294984113694</v>
      </c>
    </row>
    <row r="69" spans="1:5" x14ac:dyDescent="0.25">
      <c r="A69" s="3">
        <v>32598</v>
      </c>
      <c r="B69" s="4">
        <v>0.67560286683373016</v>
      </c>
      <c r="C69" s="4">
        <v>0.60002826521238328</v>
      </c>
      <c r="D69" s="4"/>
      <c r="E69" s="4">
        <v>-2.541673758388252</v>
      </c>
    </row>
    <row r="70" spans="1:5" x14ac:dyDescent="0.25">
      <c r="A70" s="3">
        <v>32689</v>
      </c>
      <c r="B70" s="4">
        <v>0.69021671174247057</v>
      </c>
      <c r="C70" s="4">
        <v>0.60026145173368972</v>
      </c>
      <c r="D70" s="4"/>
      <c r="E70" s="4">
        <v>-3.3352804915112277</v>
      </c>
    </row>
    <row r="71" spans="1:5" x14ac:dyDescent="0.25">
      <c r="A71" s="3">
        <v>32781</v>
      </c>
      <c r="B71" s="4">
        <v>0.70018478814334439</v>
      </c>
      <c r="C71" s="4">
        <v>0.59098440320996515</v>
      </c>
      <c r="D71" s="4"/>
      <c r="E71" s="4">
        <v>-6.7817093233318744</v>
      </c>
    </row>
    <row r="72" spans="1:5" x14ac:dyDescent="0.25">
      <c r="A72" s="3">
        <v>32873</v>
      </c>
      <c r="B72" s="4">
        <v>0.70412614893167547</v>
      </c>
      <c r="C72" s="4">
        <v>0.58174538120393315</v>
      </c>
      <c r="D72" s="4"/>
      <c r="E72" s="4">
        <v>-8.2878026802963749</v>
      </c>
    </row>
    <row r="73" spans="1:5" x14ac:dyDescent="0.25">
      <c r="A73" s="3">
        <v>32963</v>
      </c>
      <c r="B73" s="4">
        <v>0.71343659959177341</v>
      </c>
      <c r="C73" s="4">
        <v>0.55502111250468766</v>
      </c>
      <c r="D73" s="4"/>
      <c r="E73" s="4">
        <v>-11.343260675295831</v>
      </c>
    </row>
    <row r="74" spans="1:5" x14ac:dyDescent="0.25">
      <c r="A74" s="3">
        <v>33054</v>
      </c>
      <c r="B74" s="4">
        <v>0.71938954362242546</v>
      </c>
      <c r="C74" s="4">
        <v>0.55537685198926479</v>
      </c>
      <c r="D74" s="4"/>
      <c r="E74" s="4">
        <v>-8.8326060855404727</v>
      </c>
    </row>
    <row r="75" spans="1:5" x14ac:dyDescent="0.25">
      <c r="A75" s="3">
        <v>33146</v>
      </c>
      <c r="B75" s="4">
        <v>0.72636800888334829</v>
      </c>
      <c r="C75" s="4">
        <v>0.54423378127050759</v>
      </c>
      <c r="D75" s="4"/>
      <c r="E75" s="4">
        <v>-7.6923614886405423</v>
      </c>
    </row>
    <row r="76" spans="1:5" x14ac:dyDescent="0.25">
      <c r="A76" s="3">
        <v>33238</v>
      </c>
      <c r="B76" s="4">
        <v>0.73690738613932583</v>
      </c>
      <c r="C76" s="4">
        <v>0.5400216583149875</v>
      </c>
      <c r="D76" s="4"/>
      <c r="E76" s="4">
        <v>-8.3480442287875434</v>
      </c>
    </row>
    <row r="77" spans="1:5" x14ac:dyDescent="0.25">
      <c r="A77" s="3">
        <v>33328</v>
      </c>
      <c r="B77" s="4">
        <v>0.74350971257460396</v>
      </c>
      <c r="C77" s="4">
        <v>0.55095937898958003</v>
      </c>
      <c r="D77" s="4"/>
      <c r="E77" s="4">
        <v>-1.8427028425459624</v>
      </c>
    </row>
    <row r="78" spans="1:5" x14ac:dyDescent="0.25">
      <c r="A78" s="3">
        <v>33419</v>
      </c>
      <c r="B78" s="4">
        <v>0.75256972482425744</v>
      </c>
      <c r="C78" s="4">
        <v>0.5555529477631912</v>
      </c>
      <c r="D78" s="4"/>
      <c r="E78" s="4">
        <v>-2.7816211462907914</v>
      </c>
    </row>
    <row r="79" spans="1:5" x14ac:dyDescent="0.25">
      <c r="A79" s="3">
        <v>33511</v>
      </c>
      <c r="B79" s="4">
        <v>0.76265977749354297</v>
      </c>
      <c r="C79" s="4">
        <v>0.55672148888272599</v>
      </c>
      <c r="D79" s="4"/>
      <c r="E79" s="4">
        <v>-1.3124401540872688</v>
      </c>
    </row>
    <row r="80" spans="1:5" x14ac:dyDescent="0.25">
      <c r="A80" s="3">
        <v>33603</v>
      </c>
      <c r="B80" s="4">
        <v>0.76925222866317944</v>
      </c>
      <c r="C80" s="4">
        <v>0.55970417992209154</v>
      </c>
      <c r="D80" s="4"/>
      <c r="E80" s="4">
        <v>1.7537963806261825</v>
      </c>
    </row>
    <row r="81" spans="1:5" x14ac:dyDescent="0.25">
      <c r="A81" s="3">
        <v>33694</v>
      </c>
      <c r="B81" s="4">
        <v>0.77395473810413928</v>
      </c>
      <c r="C81" s="4">
        <v>0.55554518181071633</v>
      </c>
      <c r="D81" s="4">
        <v>0.51936381559077027</v>
      </c>
      <c r="E81" s="4">
        <v>0.32008957541826977</v>
      </c>
    </row>
    <row r="82" spans="1:5" x14ac:dyDescent="0.25">
      <c r="A82" s="3">
        <v>33785</v>
      </c>
      <c r="B82" s="4">
        <v>0.77854150608423212</v>
      </c>
      <c r="C82" s="4">
        <v>0.55353492804856008</v>
      </c>
      <c r="D82" s="4">
        <v>0.5099033266905364</v>
      </c>
      <c r="E82" s="4">
        <v>-1.1488438783094024</v>
      </c>
    </row>
    <row r="83" spans="1:5" x14ac:dyDescent="0.25">
      <c r="A83" s="3">
        <v>33877</v>
      </c>
      <c r="B83" s="4">
        <v>0.78392193577374814</v>
      </c>
      <c r="C83" s="4">
        <v>0.54597241787867268</v>
      </c>
      <c r="D83" s="4">
        <v>0.49469963352736329</v>
      </c>
      <c r="E83" s="4">
        <v>-3.2578933840800683</v>
      </c>
    </row>
    <row r="84" spans="1:5" x14ac:dyDescent="0.25">
      <c r="A84" s="3">
        <v>33969</v>
      </c>
      <c r="B84" s="4">
        <v>0.79269175748431553</v>
      </c>
      <c r="C84" s="4">
        <v>0.53088851534595227</v>
      </c>
      <c r="D84" s="4">
        <v>0.47762684972504249</v>
      </c>
      <c r="E84" s="4">
        <v>-6.4510224283034656</v>
      </c>
    </row>
    <row r="85" spans="1:5" x14ac:dyDescent="0.25">
      <c r="A85" s="3">
        <v>34059</v>
      </c>
      <c r="B85" s="4">
        <v>0.80158979027083954</v>
      </c>
      <c r="C85" s="4">
        <v>0.52347755628935322</v>
      </c>
      <c r="D85" s="4">
        <v>0.46536741084817246</v>
      </c>
      <c r="E85" s="4">
        <v>-6.9354640571952508</v>
      </c>
    </row>
    <row r="86" spans="1:5" x14ac:dyDescent="0.25">
      <c r="A86" s="3">
        <v>34150</v>
      </c>
      <c r="B86" s="4">
        <v>0.80913005772033786</v>
      </c>
      <c r="C86" s="4">
        <v>0.51995378495029254</v>
      </c>
      <c r="D86" s="4">
        <v>0.46195282204960986</v>
      </c>
      <c r="E86" s="4">
        <v>-6.6816930029547805</v>
      </c>
    </row>
    <row r="87" spans="1:5" x14ac:dyDescent="0.25">
      <c r="A87" s="3">
        <v>34242</v>
      </c>
      <c r="B87" s="4">
        <v>0.81267163762756889</v>
      </c>
      <c r="C87" s="4">
        <v>0.54831781565262216</v>
      </c>
      <c r="D87" s="4">
        <v>0.48497337653967137</v>
      </c>
      <c r="E87" s="4">
        <v>-0.49810085097323764</v>
      </c>
    </row>
    <row r="88" spans="1:5" x14ac:dyDescent="0.25">
      <c r="A88" s="3">
        <v>34334</v>
      </c>
      <c r="B88" s="4">
        <v>0.80984726980973076</v>
      </c>
      <c r="C88" s="4">
        <v>0.57831887031861751</v>
      </c>
      <c r="D88" s="4">
        <v>0.50324423916602135</v>
      </c>
      <c r="E88" s="4">
        <v>7.4724884145141779</v>
      </c>
    </row>
    <row r="89" spans="1:5" x14ac:dyDescent="0.25">
      <c r="A89" s="3">
        <v>34424</v>
      </c>
      <c r="B89" s="4">
        <v>0.81129374516014674</v>
      </c>
      <c r="C89" s="4">
        <v>0.60960724281907097</v>
      </c>
      <c r="D89" s="4">
        <v>0.53569967346509817</v>
      </c>
      <c r="E89" s="4">
        <v>13.908307167067724</v>
      </c>
    </row>
    <row r="90" spans="1:5" x14ac:dyDescent="0.25">
      <c r="A90" s="3">
        <v>34515</v>
      </c>
      <c r="B90" s="4">
        <v>0.81542533034511622</v>
      </c>
      <c r="C90" s="4">
        <v>0.60868011607123396</v>
      </c>
      <c r="D90" s="4">
        <v>0.52544783599212452</v>
      </c>
      <c r="E90" s="4">
        <v>13.776069947404967</v>
      </c>
    </row>
    <row r="91" spans="1:5" x14ac:dyDescent="0.25">
      <c r="A91" s="3">
        <v>34607</v>
      </c>
      <c r="B91" s="4">
        <v>0.82561865486017894</v>
      </c>
      <c r="C91" s="4">
        <v>0.60506965922342004</v>
      </c>
      <c r="D91" s="4">
        <v>0.51658009889035994</v>
      </c>
      <c r="E91" s="4">
        <v>7.5815850068996049</v>
      </c>
    </row>
    <row r="92" spans="1:5" x14ac:dyDescent="0.25">
      <c r="A92" s="3">
        <v>34699</v>
      </c>
      <c r="B92" s="4">
        <v>0.84571469490775886</v>
      </c>
      <c r="C92" s="4">
        <v>0.60974955784999507</v>
      </c>
      <c r="D92" s="4">
        <v>0.51629629604012439</v>
      </c>
      <c r="E92" s="4">
        <v>2.5813395215941615</v>
      </c>
    </row>
    <row r="93" spans="1:5" x14ac:dyDescent="0.25">
      <c r="A93" s="3">
        <v>34789</v>
      </c>
      <c r="B93" s="4">
        <v>0.8606386517620811</v>
      </c>
      <c r="C93" s="4">
        <v>0.62360724164149872</v>
      </c>
      <c r="D93" s="4">
        <v>0.52650577582707581</v>
      </c>
      <c r="E93" s="4">
        <v>-0.25567821413060576</v>
      </c>
    </row>
    <row r="94" spans="1:5" x14ac:dyDescent="0.25">
      <c r="A94" s="3">
        <v>34880</v>
      </c>
      <c r="B94" s="4">
        <v>0.87849011437779256</v>
      </c>
      <c r="C94" s="4">
        <v>0.64733623281809294</v>
      </c>
      <c r="D94" s="4">
        <v>0.55042876848702549</v>
      </c>
      <c r="E94" s="4">
        <v>4.0770668164702428</v>
      </c>
    </row>
    <row r="95" spans="1:5" x14ac:dyDescent="0.25">
      <c r="A95" s="3">
        <v>34972</v>
      </c>
      <c r="B95" s="4">
        <v>0.89122162624135493</v>
      </c>
      <c r="C95" s="4">
        <v>0.66587518528547895</v>
      </c>
      <c r="D95" s="4">
        <v>0.56414094384857449</v>
      </c>
      <c r="E95" s="4">
        <v>8.1496752511705637</v>
      </c>
    </row>
    <row r="96" spans="1:5" x14ac:dyDescent="0.25">
      <c r="A96" s="3">
        <v>35064</v>
      </c>
      <c r="B96" s="4">
        <v>0.90104430190108442</v>
      </c>
      <c r="C96" s="4">
        <v>0.68222895930255134</v>
      </c>
      <c r="D96" s="4">
        <v>0.57725120506242777</v>
      </c>
      <c r="E96" s="4">
        <v>10.875595261597383</v>
      </c>
    </row>
    <row r="97" spans="1:5" x14ac:dyDescent="0.25">
      <c r="A97" s="3">
        <v>35155</v>
      </c>
      <c r="B97" s="4">
        <v>0.90859929609319345</v>
      </c>
      <c r="C97" s="4">
        <v>0.69445464714723859</v>
      </c>
      <c r="D97" s="4">
        <v>0.59077947309384404</v>
      </c>
      <c r="E97" s="4">
        <v>10.620230810257247</v>
      </c>
    </row>
    <row r="98" spans="1:5" x14ac:dyDescent="0.25">
      <c r="A98" s="3">
        <v>35246</v>
      </c>
      <c r="B98" s="4">
        <v>0.91183302310798653</v>
      </c>
      <c r="C98" s="4">
        <v>0.70865906442117388</v>
      </c>
      <c r="D98" s="4">
        <v>0.60393075240012972</v>
      </c>
      <c r="E98" s="4">
        <v>7.8930046776978235</v>
      </c>
    </row>
    <row r="99" spans="1:5" x14ac:dyDescent="0.25">
      <c r="A99" s="3">
        <v>35338</v>
      </c>
      <c r="B99" s="4">
        <v>0.91268911606623093</v>
      </c>
      <c r="C99" s="4">
        <v>0.73070177787990398</v>
      </c>
      <c r="D99" s="4">
        <v>0.62412456569104535</v>
      </c>
      <c r="E99" s="4">
        <v>7.5614004066673512</v>
      </c>
    </row>
    <row r="100" spans="1:5" x14ac:dyDescent="0.25">
      <c r="A100" s="3">
        <v>35430</v>
      </c>
      <c r="B100" s="4">
        <v>0.91615603586412164</v>
      </c>
      <c r="C100" s="4">
        <v>0.7618761205290111</v>
      </c>
      <c r="D100" s="4">
        <v>0.64491022873380843</v>
      </c>
      <c r="E100" s="4">
        <v>8.791425310848755</v>
      </c>
    </row>
    <row r="101" spans="1:5" x14ac:dyDescent="0.25">
      <c r="A101" s="3">
        <v>35520</v>
      </c>
      <c r="B101" s="4">
        <v>0.91565205692142815</v>
      </c>
      <c r="C101" s="4">
        <v>0.78374219055540717</v>
      </c>
      <c r="D101" s="4">
        <v>0.6644499930633907</v>
      </c>
      <c r="E101" s="4">
        <v>10.430195080958903</v>
      </c>
    </row>
    <row r="102" spans="1:5" x14ac:dyDescent="0.25">
      <c r="A102" s="3">
        <v>35611</v>
      </c>
      <c r="B102" s="4">
        <v>0.91880114613952268</v>
      </c>
      <c r="C102" s="4">
        <v>0.80144344536929435</v>
      </c>
      <c r="D102" s="4">
        <v>0.68283833807252103</v>
      </c>
      <c r="E102" s="4">
        <v>10.993011942600939</v>
      </c>
    </row>
    <row r="103" spans="1:5" x14ac:dyDescent="0.25">
      <c r="A103" s="3">
        <v>35703</v>
      </c>
      <c r="B103" s="4">
        <v>0.92845675989901599</v>
      </c>
      <c r="C103" s="4">
        <v>0.82234186439554147</v>
      </c>
      <c r="D103" s="4">
        <v>0.70323701667615834</v>
      </c>
      <c r="E103" s="4">
        <v>10.491172814973805</v>
      </c>
    </row>
    <row r="104" spans="1:5" x14ac:dyDescent="0.25">
      <c r="A104" s="3">
        <v>35795</v>
      </c>
      <c r="B104" s="4">
        <v>0.93246570302695986</v>
      </c>
      <c r="C104" s="4">
        <v>0.83056773777499682</v>
      </c>
      <c r="D104" s="4">
        <v>0.72238301870971444</v>
      </c>
      <c r="E104" s="4">
        <v>7.4139745882377373</v>
      </c>
    </row>
    <row r="105" spans="1:5" x14ac:dyDescent="0.25">
      <c r="A105" s="3">
        <v>35885</v>
      </c>
      <c r="B105" s="4">
        <v>0.94408591626863869</v>
      </c>
      <c r="C105" s="4">
        <v>0.8478655214357218</v>
      </c>
      <c r="D105" s="4">
        <v>0.74079143934399361</v>
      </c>
      <c r="E105" s="4">
        <v>6.1117763420307059</v>
      </c>
    </row>
    <row r="106" spans="1:5" x14ac:dyDescent="0.25">
      <c r="A106" s="3">
        <v>35976</v>
      </c>
      <c r="B106" s="4">
        <v>0.94936362168143262</v>
      </c>
      <c r="C106" s="4">
        <v>0.87623440143268005</v>
      </c>
      <c r="D106" s="4">
        <v>0.77171107410401718</v>
      </c>
      <c r="E106" s="4">
        <v>7.4409769658134284</v>
      </c>
    </row>
    <row r="107" spans="1:5" x14ac:dyDescent="0.25">
      <c r="A107" s="3">
        <v>36068</v>
      </c>
      <c r="B107" s="4">
        <v>0.95996841018979562</v>
      </c>
      <c r="C107" s="4">
        <v>0.88856317362113846</v>
      </c>
      <c r="D107" s="4">
        <v>0.79464565709637436</v>
      </c>
      <c r="E107" s="4">
        <v>6.5548241396235163</v>
      </c>
    </row>
    <row r="108" spans="1:5" x14ac:dyDescent="0.25">
      <c r="A108" s="3">
        <v>36160</v>
      </c>
      <c r="B108" s="4">
        <v>0.97281159818380813</v>
      </c>
      <c r="C108" s="4">
        <v>0.90661127992769486</v>
      </c>
      <c r="D108" s="4">
        <v>0.82591955854612253</v>
      </c>
      <c r="E108" s="4">
        <v>8.168290294118119</v>
      </c>
    </row>
    <row r="109" spans="1:5" x14ac:dyDescent="0.25">
      <c r="A109" s="3">
        <v>36250</v>
      </c>
      <c r="B109" s="4">
        <v>0.96804859376957086</v>
      </c>
      <c r="C109" s="4">
        <v>0.92099786937744332</v>
      </c>
      <c r="D109" s="4">
        <v>0.85191213384716336</v>
      </c>
      <c r="E109" s="4">
        <v>7.2478771717538581</v>
      </c>
    </row>
    <row r="110" spans="1:5" x14ac:dyDescent="0.25">
      <c r="A110" s="3">
        <v>36341</v>
      </c>
      <c r="B110" s="4">
        <v>0.96546002616996263</v>
      </c>
      <c r="C110" s="4">
        <v>0.93011138074428545</v>
      </c>
      <c r="D110" s="4">
        <v>0.87623918435497117</v>
      </c>
      <c r="E110" s="4">
        <v>4.9581496712906459</v>
      </c>
    </row>
    <row r="111" spans="1:5" x14ac:dyDescent="0.25">
      <c r="A111" s="3">
        <v>36433</v>
      </c>
      <c r="B111" s="4">
        <v>0.97182099583855153</v>
      </c>
      <c r="C111" s="4">
        <v>0.94623262298957678</v>
      </c>
      <c r="D111" s="4">
        <v>0.90851539743553467</v>
      </c>
      <c r="E111" s="4">
        <v>4.5370644198804655</v>
      </c>
    </row>
    <row r="112" spans="1:5" x14ac:dyDescent="0.25">
      <c r="A112" s="3">
        <v>36525</v>
      </c>
      <c r="B112" s="4">
        <v>0.97266621418250898</v>
      </c>
      <c r="C112" s="4">
        <v>0.95549259400887776</v>
      </c>
      <c r="D112" s="4">
        <v>0.92349264690226873</v>
      </c>
      <c r="E112" s="4">
        <v>1.9729770611027764</v>
      </c>
    </row>
    <row r="113" spans="1:5" x14ac:dyDescent="0.25">
      <c r="A113" s="3">
        <v>36616</v>
      </c>
      <c r="B113" s="4">
        <v>0.98413099732310449</v>
      </c>
      <c r="C113" s="4">
        <v>0.97134568766793206</v>
      </c>
      <c r="D113" s="4">
        <v>0.95951178257345959</v>
      </c>
      <c r="E113" s="4">
        <v>2.3498758546959708</v>
      </c>
    </row>
    <row r="114" spans="1:5" x14ac:dyDescent="0.25">
      <c r="A114" s="3">
        <v>36707</v>
      </c>
      <c r="B114" s="4">
        <v>1.0014757702847576</v>
      </c>
      <c r="C114" s="4">
        <v>0.990554897278347</v>
      </c>
      <c r="D114" s="4">
        <v>0.98395124121072197</v>
      </c>
      <c r="E114" s="4">
        <v>3.2762636784643639</v>
      </c>
    </row>
    <row r="115" spans="1:5" x14ac:dyDescent="0.25">
      <c r="A115" s="3">
        <v>36799</v>
      </c>
      <c r="B115" s="4">
        <v>1.0029207636900062</v>
      </c>
      <c r="C115" s="4">
        <v>1.0085163526463121</v>
      </c>
      <c r="D115" s="4">
        <v>1.0090904677610659</v>
      </c>
      <c r="E115" s="4">
        <v>3.7441315061125024</v>
      </c>
    </row>
    <row r="116" spans="1:5" x14ac:dyDescent="0.25">
      <c r="A116" s="3">
        <v>36891</v>
      </c>
      <c r="B116" s="4">
        <v>1.011472468702131</v>
      </c>
      <c r="C116" s="4">
        <v>1.0295830624074089</v>
      </c>
      <c r="D116" s="4">
        <v>1.0474465084547522</v>
      </c>
      <c r="E116" s="4">
        <v>5.3707378835890607</v>
      </c>
    </row>
    <row r="117" spans="1:5" x14ac:dyDescent="0.25">
      <c r="A117" s="3">
        <v>36981</v>
      </c>
      <c r="B117" s="4">
        <v>1.0303113225212646</v>
      </c>
      <c r="C117" s="4">
        <v>1.0491328640037456</v>
      </c>
      <c r="D117" s="4">
        <v>1.0834027347625963</v>
      </c>
      <c r="E117" s="4">
        <v>5.9032235273109412</v>
      </c>
    </row>
    <row r="118" spans="1:5" x14ac:dyDescent="0.25">
      <c r="A118" s="3">
        <v>37072</v>
      </c>
      <c r="B118" s="4">
        <v>1.0432500541810059</v>
      </c>
      <c r="C118" s="4">
        <v>1.0527744579486984</v>
      </c>
      <c r="D118" s="4">
        <v>1.1102663043511569</v>
      </c>
      <c r="E118" s="4">
        <v>3.6147654200945789</v>
      </c>
    </row>
    <row r="119" spans="1:5" x14ac:dyDescent="0.25">
      <c r="A119" s="3">
        <v>37164</v>
      </c>
      <c r="B119" s="4">
        <v>1.0566201223570479</v>
      </c>
      <c r="C119" s="4">
        <v>1.0624411922678401</v>
      </c>
      <c r="D119" s="4">
        <v>1.1450683016001963</v>
      </c>
      <c r="E119" s="4">
        <v>2.4958188175458584</v>
      </c>
    </row>
    <row r="120" spans="1:5" x14ac:dyDescent="0.25">
      <c r="A120" s="3">
        <v>37256</v>
      </c>
      <c r="B120" s="4">
        <v>1.0717746934017904</v>
      </c>
      <c r="C120" s="4">
        <v>1.0669440027865209</v>
      </c>
      <c r="D120" s="4">
        <v>1.1680355677803405</v>
      </c>
      <c r="E120" s="4">
        <v>1.6589016406672208</v>
      </c>
    </row>
    <row r="121" spans="1:5" x14ac:dyDescent="0.25">
      <c r="A121" s="3">
        <v>37346</v>
      </c>
      <c r="B121" s="4">
        <v>1.0784032273248416</v>
      </c>
      <c r="C121" s="4">
        <v>1.0744727632585394</v>
      </c>
      <c r="D121" s="4">
        <v>1.1953340380033761</v>
      </c>
      <c r="E121" s="4">
        <v>0.28161026038111547</v>
      </c>
    </row>
    <row r="122" spans="1:5" x14ac:dyDescent="0.25">
      <c r="A122" s="3">
        <v>37437</v>
      </c>
      <c r="B122" s="4">
        <v>1.0914349547688702</v>
      </c>
      <c r="C122" s="4">
        <v>1.0857647689383103</v>
      </c>
      <c r="D122" s="4">
        <v>1.2239462343381518</v>
      </c>
      <c r="E122" s="4">
        <v>1.2336554300968805</v>
      </c>
    </row>
    <row r="123" spans="1:5" x14ac:dyDescent="0.25">
      <c r="A123" s="3">
        <v>37529</v>
      </c>
      <c r="B123" s="4">
        <v>1.1062647262204013</v>
      </c>
      <c r="C123" s="4">
        <v>1.0891830342171649</v>
      </c>
      <c r="D123" s="4">
        <v>1.2456957936141984</v>
      </c>
      <c r="E123" s="4">
        <v>0.93220705847081309</v>
      </c>
    </row>
    <row r="124" spans="1:5" x14ac:dyDescent="0.25">
      <c r="A124" s="3">
        <v>37621</v>
      </c>
      <c r="B124" s="4">
        <v>1.1206885714536321</v>
      </c>
      <c r="C124" s="4">
        <v>1.1043209301846271</v>
      </c>
      <c r="D124" s="4">
        <v>1.2657012249109738</v>
      </c>
      <c r="E124" s="4">
        <v>1.4316657094341156</v>
      </c>
    </row>
    <row r="125" spans="1:5" x14ac:dyDescent="0.25">
      <c r="A125" s="3">
        <v>37711</v>
      </c>
      <c r="B125" s="4">
        <v>1.1387176657202684</v>
      </c>
      <c r="C125" s="4">
        <v>1.1046109367564083</v>
      </c>
      <c r="D125" s="4">
        <v>1.309211401836361</v>
      </c>
      <c r="E125" s="4">
        <v>0.67846668414912603</v>
      </c>
    </row>
    <row r="126" spans="1:5" x14ac:dyDescent="0.25">
      <c r="A126" s="3">
        <v>37802</v>
      </c>
      <c r="B126" s="4">
        <v>1.1498442226871535</v>
      </c>
      <c r="C126" s="4">
        <v>1.1137935535171988</v>
      </c>
      <c r="D126" s="4">
        <v>1.3173121764916713</v>
      </c>
      <c r="E126" s="4">
        <v>1.5232703284566718</v>
      </c>
    </row>
    <row r="127" spans="1:5" x14ac:dyDescent="0.25">
      <c r="A127" s="3">
        <v>37894</v>
      </c>
      <c r="B127" s="4">
        <v>1.1583041065769686</v>
      </c>
      <c r="C127" s="4">
        <v>1.1251783361340726</v>
      </c>
      <c r="D127" s="4">
        <v>1.334261636355504</v>
      </c>
      <c r="E127" s="4">
        <v>2.1950973754211622</v>
      </c>
    </row>
    <row r="128" spans="1:5" x14ac:dyDescent="0.25">
      <c r="A128" s="3">
        <v>37986</v>
      </c>
      <c r="B128" s="4">
        <v>1.1615602409210994</v>
      </c>
      <c r="C128" s="4">
        <v>1.141677944567381</v>
      </c>
      <c r="D128" s="4">
        <v>1.3332386897137658</v>
      </c>
      <c r="E128" s="4">
        <v>2.7170149425043588</v>
      </c>
    </row>
    <row r="129" spans="1:5" x14ac:dyDescent="0.25">
      <c r="A129" s="3">
        <v>38077</v>
      </c>
      <c r="B129" s="4">
        <v>1.1642919099882736</v>
      </c>
      <c r="C129" s="4">
        <v>1.1688503215912334</v>
      </c>
      <c r="D129" s="4">
        <v>1.3661124213801683</v>
      </c>
      <c r="E129" s="4">
        <v>5.0549174587577683</v>
      </c>
    </row>
    <row r="130" spans="1:5" x14ac:dyDescent="0.25">
      <c r="A130" s="3">
        <v>38168</v>
      </c>
      <c r="B130" s="4">
        <v>1.1685380249835799</v>
      </c>
      <c r="C130" s="4">
        <v>1.2009740293016711</v>
      </c>
      <c r="D130" s="4">
        <v>1.4074742658170505</v>
      </c>
      <c r="E130" s="4">
        <v>6.4091069695914937</v>
      </c>
    </row>
    <row r="131" spans="1:5" x14ac:dyDescent="0.25">
      <c r="A131" s="3">
        <v>38260</v>
      </c>
      <c r="B131" s="4">
        <v>1.1884803485622848</v>
      </c>
      <c r="C131" s="4">
        <v>1.2349621741210166</v>
      </c>
      <c r="D131" s="4">
        <v>1.4530571641672574</v>
      </c>
      <c r="E131" s="4">
        <v>8.5644353826833441</v>
      </c>
    </row>
    <row r="132" spans="1:5" x14ac:dyDescent="0.25">
      <c r="A132" s="3">
        <v>38352</v>
      </c>
      <c r="B132" s="4">
        <v>1.2043410682036499</v>
      </c>
      <c r="C132" s="4">
        <v>1.2772996427865371</v>
      </c>
      <c r="D132" s="4">
        <v>1.5327186984182004</v>
      </c>
      <c r="E132" s="4">
        <v>10.196882903484372</v>
      </c>
    </row>
    <row r="133" spans="1:5" x14ac:dyDescent="0.25">
      <c r="A133" s="3">
        <v>38442</v>
      </c>
      <c r="B133" s="4">
        <v>1.2258324385157768</v>
      </c>
      <c r="C133" s="4">
        <v>1.3272389366514659</v>
      </c>
      <c r="D133" s="4">
        <v>1.6120407382102335</v>
      </c>
      <c r="E133" s="4">
        <v>11.940442983611899</v>
      </c>
    </row>
    <row r="134" spans="1:5" x14ac:dyDescent="0.25">
      <c r="A134" s="3">
        <v>38533</v>
      </c>
      <c r="B134" s="4">
        <v>1.240888348195252</v>
      </c>
      <c r="C134" s="4">
        <v>1.3868579104598255</v>
      </c>
      <c r="D134" s="4">
        <v>1.712464945083493</v>
      </c>
      <c r="E134" s="4">
        <v>13.868416578341879</v>
      </c>
    </row>
    <row r="135" spans="1:5" x14ac:dyDescent="0.25">
      <c r="A135" s="3">
        <v>38625</v>
      </c>
      <c r="B135" s="4">
        <v>1.24062058509847</v>
      </c>
      <c r="C135" s="4">
        <v>1.4701737896957081</v>
      </c>
      <c r="D135" s="4">
        <v>1.8445266800185227</v>
      </c>
      <c r="E135" s="4">
        <v>17.320892004247156</v>
      </c>
    </row>
    <row r="136" spans="1:5" x14ac:dyDescent="0.25">
      <c r="A136" s="3">
        <v>38717</v>
      </c>
      <c r="B136" s="4">
        <v>1.2489656341753617</v>
      </c>
      <c r="C136" s="4">
        <v>1.5753665514016182</v>
      </c>
      <c r="D136" s="4">
        <v>1.9927206246654499</v>
      </c>
      <c r="E136" s="4">
        <v>20.205062399863749</v>
      </c>
    </row>
    <row r="137" spans="1:5" x14ac:dyDescent="0.25">
      <c r="A137" s="3">
        <v>38807</v>
      </c>
      <c r="B137" s="4">
        <v>1.2545534739005466</v>
      </c>
      <c r="C137" s="4">
        <v>1.6809320471044757</v>
      </c>
      <c r="D137" s="4">
        <v>2.1346577974501768</v>
      </c>
      <c r="E137" s="4">
        <v>24.500432230772983</v>
      </c>
    </row>
    <row r="138" spans="1:5" x14ac:dyDescent="0.25">
      <c r="A138" s="3">
        <v>38898</v>
      </c>
      <c r="B138" s="4">
        <v>1.2856453084439405</v>
      </c>
      <c r="C138" s="4">
        <v>1.7650273116534536</v>
      </c>
      <c r="D138" s="4">
        <v>2.2690258473372982</v>
      </c>
      <c r="E138" s="4">
        <v>23.934922698371519</v>
      </c>
    </row>
    <row r="139" spans="1:5" x14ac:dyDescent="0.25">
      <c r="A139" s="3">
        <v>38990</v>
      </c>
      <c r="B139" s="4">
        <v>1.2973798478053393</v>
      </c>
      <c r="C139" s="4">
        <v>1.8081725447200618</v>
      </c>
      <c r="D139" s="4">
        <v>2.2989906522716819</v>
      </c>
      <c r="E139" s="4">
        <v>19.379642124970211</v>
      </c>
    </row>
    <row r="140" spans="1:5" x14ac:dyDescent="0.25">
      <c r="A140" s="3">
        <v>39082</v>
      </c>
      <c r="B140" s="4">
        <v>1.3091200444268556</v>
      </c>
      <c r="C140" s="4">
        <v>1.8320358969755359</v>
      </c>
      <c r="D140" s="4">
        <v>2.275811758667504</v>
      </c>
      <c r="E140" s="4">
        <v>14.568840881469502</v>
      </c>
    </row>
    <row r="141" spans="1:5" x14ac:dyDescent="0.25">
      <c r="A141" s="3">
        <v>39172</v>
      </c>
      <c r="B141" s="4">
        <v>1.3091757579710872</v>
      </c>
      <c r="C141" s="4">
        <v>1.8531118595588514</v>
      </c>
      <c r="D141" s="4">
        <v>2.2033910442168834</v>
      </c>
      <c r="E141" s="4">
        <v>8.0189823455178768</v>
      </c>
    </row>
    <row r="142" spans="1:5" x14ac:dyDescent="0.25">
      <c r="A142" s="3">
        <v>39263</v>
      </c>
      <c r="B142" s="4">
        <v>1.3007215255278928</v>
      </c>
      <c r="C142" s="4">
        <v>1.8406312801901583</v>
      </c>
      <c r="D142" s="4">
        <v>2.1418809983113425</v>
      </c>
      <c r="E142" s="4">
        <v>2.6171467165998052</v>
      </c>
    </row>
    <row r="143" spans="1:5" x14ac:dyDescent="0.25">
      <c r="A143" s="3">
        <v>39355</v>
      </c>
      <c r="B143" s="4">
        <v>1.3065272206492149</v>
      </c>
      <c r="C143" s="4">
        <v>1.8421441543316865</v>
      </c>
      <c r="D143" s="4">
        <v>2.1060345031142704</v>
      </c>
      <c r="E143" s="4">
        <v>0.83197435766766414</v>
      </c>
    </row>
    <row r="144" spans="1:5" x14ac:dyDescent="0.25">
      <c r="A144" s="3">
        <v>39447</v>
      </c>
      <c r="B144" s="4">
        <v>1.3220094619068812</v>
      </c>
      <c r="C144" s="4">
        <v>1.83599479208709</v>
      </c>
      <c r="D144" s="4">
        <v>2.0554663627558427</v>
      </c>
      <c r="E144" s="4">
        <v>-1.9275409548991096</v>
      </c>
    </row>
    <row r="145" spans="1:5" x14ac:dyDescent="0.25">
      <c r="A145" s="3">
        <v>39538</v>
      </c>
      <c r="B145" s="4">
        <v>1.3452006848719291</v>
      </c>
      <c r="C145" s="4">
        <v>1.8192279199739592</v>
      </c>
      <c r="D145" s="4">
        <v>2.0356818835145556</v>
      </c>
      <c r="E145" s="4">
        <v>-4.602595859634329</v>
      </c>
    </row>
    <row r="146" spans="1:5" x14ac:dyDescent="0.25">
      <c r="A146" s="3">
        <v>39629</v>
      </c>
      <c r="B146" s="4">
        <v>1.3523334250749728</v>
      </c>
      <c r="C146" s="4">
        <v>1.80416224151474</v>
      </c>
      <c r="D146" s="4">
        <v>1.9680892643433312</v>
      </c>
      <c r="E146" s="4">
        <v>-4.5662675099915395</v>
      </c>
    </row>
    <row r="147" spans="1:5" x14ac:dyDescent="0.25">
      <c r="A147" s="3">
        <v>39721</v>
      </c>
      <c r="B147" s="4">
        <v>1.3629373182926643</v>
      </c>
      <c r="C147" s="4">
        <v>1.7448130947167846</v>
      </c>
      <c r="D147" s="4">
        <v>1.8923999447957272</v>
      </c>
      <c r="E147" s="4">
        <v>-8.7777908831751734</v>
      </c>
    </row>
    <row r="148" spans="1:5" x14ac:dyDescent="0.25">
      <c r="A148" s="3">
        <v>39813</v>
      </c>
      <c r="B148" s="4">
        <v>1.3521244919111317</v>
      </c>
      <c r="C148" s="4">
        <v>1.6385994648829532</v>
      </c>
      <c r="D148" s="4">
        <v>1.8169763177068627</v>
      </c>
      <c r="E148" s="4">
        <v>-13.411210039160204</v>
      </c>
    </row>
    <row r="149" spans="1:5" x14ac:dyDescent="0.25">
      <c r="A149" s="3">
        <v>39903</v>
      </c>
      <c r="B149" s="4">
        <v>1.3607753993918381</v>
      </c>
      <c r="C149" s="4">
        <v>1.5497186739915665</v>
      </c>
      <c r="D149" s="4">
        <v>1.6613309718953249</v>
      </c>
      <c r="E149" s="4">
        <v>-16.371346618357187</v>
      </c>
    </row>
    <row r="150" spans="1:5" x14ac:dyDescent="0.25">
      <c r="A150" s="3">
        <v>39994</v>
      </c>
      <c r="B150" s="4">
        <v>1.3597411139028694</v>
      </c>
      <c r="C150" s="4">
        <v>1.5241601114230539</v>
      </c>
      <c r="D150" s="4">
        <v>1.6644678153950569</v>
      </c>
      <c r="E150" s="4">
        <v>-16.787538418693448</v>
      </c>
    </row>
    <row r="151" spans="1:5" x14ac:dyDescent="0.25">
      <c r="A151" s="3">
        <v>40086</v>
      </c>
      <c r="B151" s="4">
        <v>1.3649644119020294</v>
      </c>
      <c r="C151" s="4">
        <v>1.5339221228484916</v>
      </c>
      <c r="D151" s="4">
        <v>1.6766805097652009</v>
      </c>
      <c r="E151" s="4">
        <v>-12.816165348176966</v>
      </c>
    </row>
    <row r="152" spans="1:5" x14ac:dyDescent="0.25">
      <c r="A152" s="3">
        <v>40178</v>
      </c>
      <c r="B152" s="4">
        <v>1.3992129668686675</v>
      </c>
      <c r="C152" s="4">
        <v>1.5531968241631935</v>
      </c>
      <c r="D152" s="4">
        <v>1.7130585515574872</v>
      </c>
      <c r="E152" s="4">
        <v>-6.1136090246151191</v>
      </c>
    </row>
    <row r="153" spans="1:5" x14ac:dyDescent="0.25">
      <c r="A153" s="3">
        <v>40268</v>
      </c>
      <c r="B153" s="4">
        <v>1.3916339811376326</v>
      </c>
      <c r="C153" s="4">
        <v>1.5648371903553384</v>
      </c>
      <c r="D153" s="4">
        <v>1.742939506100508</v>
      </c>
      <c r="E153" s="4">
        <v>-0.7270225961861887</v>
      </c>
    </row>
    <row r="154" spans="1:5" x14ac:dyDescent="0.25">
      <c r="A154" s="3">
        <v>40359</v>
      </c>
      <c r="B154" s="4">
        <v>1.4102808500856336</v>
      </c>
      <c r="C154" s="4">
        <v>1.5708342200406133</v>
      </c>
      <c r="D154" s="4">
        <v>1.7681166392192855</v>
      </c>
      <c r="E154" s="4">
        <v>0.43947091117837456</v>
      </c>
    </row>
    <row r="155" spans="1:5" x14ac:dyDescent="0.25">
      <c r="A155" s="3">
        <v>40451</v>
      </c>
      <c r="B155" s="4">
        <v>1.4481923488673434</v>
      </c>
      <c r="C155" s="4">
        <v>1.5786710346725401</v>
      </c>
      <c r="D155" s="4">
        <v>1.7875784753313928</v>
      </c>
      <c r="E155" s="4">
        <v>4.4467904481915177E-2</v>
      </c>
    </row>
    <row r="156" spans="1:5" x14ac:dyDescent="0.25">
      <c r="A156" s="3">
        <v>40543</v>
      </c>
      <c r="B156" s="4">
        <v>1.4693076540503673</v>
      </c>
      <c r="C156" s="4">
        <v>1.5940475776072482</v>
      </c>
      <c r="D156" s="4">
        <v>1.8121223514950775</v>
      </c>
      <c r="E156" s="4">
        <v>0.19062790128687723</v>
      </c>
    </row>
    <row r="157" spans="1:5" x14ac:dyDescent="0.25">
      <c r="A157" s="3">
        <v>40633</v>
      </c>
      <c r="B157" s="4">
        <v>1.5030061696334669</v>
      </c>
      <c r="C157" s="4">
        <v>1.5695604002315537</v>
      </c>
      <c r="D157" s="4">
        <v>1.81222332274303</v>
      </c>
      <c r="E157" s="4">
        <v>-2.9217387315353616</v>
      </c>
    </row>
    <row r="158" spans="1:5" x14ac:dyDescent="0.25">
      <c r="A158" s="3">
        <v>40724</v>
      </c>
      <c r="B158" s="4">
        <v>1.5339287133147186</v>
      </c>
      <c r="C158" s="4">
        <v>1.5541988596609404</v>
      </c>
      <c r="D158" s="4">
        <v>1.7894108356963867</v>
      </c>
      <c r="E158" s="4">
        <v>-3.3763777622731528</v>
      </c>
    </row>
    <row r="159" spans="1:5" x14ac:dyDescent="0.25">
      <c r="A159" s="3">
        <v>40816</v>
      </c>
      <c r="B159" s="4">
        <v>1.5359300411854402</v>
      </c>
      <c r="C159" s="4">
        <v>1.5185823981770767</v>
      </c>
      <c r="D159" s="4">
        <v>1.7296341028249622</v>
      </c>
      <c r="E159" s="4">
        <v>-5.2029383991602955</v>
      </c>
    </row>
    <row r="160" spans="1:5" x14ac:dyDescent="0.25">
      <c r="A160" s="3">
        <v>40908</v>
      </c>
      <c r="B160" s="4">
        <v>1.5294226828863222</v>
      </c>
      <c r="C160" s="4">
        <v>1.4846424689145576</v>
      </c>
      <c r="D160" s="4">
        <v>1.7221181930115512</v>
      </c>
      <c r="E160" s="4">
        <v>-8.6849854241647826</v>
      </c>
    </row>
    <row r="161" spans="1:5" x14ac:dyDescent="0.25">
      <c r="A161" s="3">
        <v>40999</v>
      </c>
      <c r="B161" s="4">
        <v>1.5414259684810796</v>
      </c>
      <c r="C161" s="4">
        <v>1.4751922279080734</v>
      </c>
      <c r="D161" s="4">
        <v>1.7280725134226707</v>
      </c>
      <c r="E161" s="4">
        <v>-7.8810044554720848</v>
      </c>
    </row>
    <row r="162" spans="1:5" x14ac:dyDescent="0.25">
      <c r="A162" s="3">
        <v>41090</v>
      </c>
      <c r="B162" s="4">
        <v>1.534942179657439</v>
      </c>
      <c r="C162" s="4">
        <v>1.460991324055207</v>
      </c>
      <c r="D162" s="4">
        <v>1.7156204475372026</v>
      </c>
      <c r="E162" s="4">
        <v>-8.1010439342307112</v>
      </c>
    </row>
    <row r="163" spans="1:5" x14ac:dyDescent="0.25">
      <c r="A163" s="3">
        <v>41182</v>
      </c>
      <c r="B163" s="4">
        <v>1.5458670285186604</v>
      </c>
      <c r="C163" s="4">
        <v>1.4718313434972479</v>
      </c>
      <c r="D163" s="4">
        <v>1.7777288374102127</v>
      </c>
      <c r="E163" s="4">
        <v>-5.6387421500088797</v>
      </c>
    </row>
    <row r="164" spans="1:5" x14ac:dyDescent="0.25">
      <c r="A164" s="3">
        <v>41274</v>
      </c>
      <c r="B164" s="4">
        <v>1.5541148544288108</v>
      </c>
      <c r="C164" s="4">
        <v>1.4854091408206533</v>
      </c>
      <c r="D164" s="4">
        <v>1.800092145903252</v>
      </c>
      <c r="E164" s="4">
        <v>-2.1754589369583299</v>
      </c>
    </row>
    <row r="165" spans="1:5" x14ac:dyDescent="0.25">
      <c r="A165" s="3">
        <v>41364</v>
      </c>
      <c r="B165" s="4">
        <v>1.5507772328764964</v>
      </c>
      <c r="C165" s="4">
        <v>1.4977644832718278</v>
      </c>
      <c r="D165" s="4">
        <v>1.8295420000541638</v>
      </c>
      <c r="E165" s="4">
        <v>0.85333112163987757</v>
      </c>
    </row>
    <row r="166" spans="1:5" x14ac:dyDescent="0.25">
      <c r="A166" s="3">
        <v>41455</v>
      </c>
      <c r="B166" s="4">
        <v>1.56075638232745</v>
      </c>
      <c r="C166" s="4">
        <v>1.4984125946643909</v>
      </c>
      <c r="D166" s="4">
        <v>1.8641920352003452</v>
      </c>
      <c r="E166" s="4">
        <v>2.0042376014673069</v>
      </c>
    </row>
    <row r="167" spans="1:5" x14ac:dyDescent="0.25">
      <c r="A167" s="3">
        <v>41547</v>
      </c>
      <c r="B167" s="4">
        <v>1.5669818436953338</v>
      </c>
      <c r="C167" s="4">
        <v>1.5056734921737041</v>
      </c>
      <c r="D167" s="4">
        <v>1.8980974484239987</v>
      </c>
      <c r="E167" s="4">
        <v>1.3154898823687144</v>
      </c>
    </row>
    <row r="168" spans="1:5" x14ac:dyDescent="0.25">
      <c r="A168" s="3">
        <v>41639</v>
      </c>
      <c r="B168" s="4">
        <v>1.6003950923880794</v>
      </c>
      <c r="C168" s="4">
        <v>1.5230927405476782</v>
      </c>
      <c r="D168" s="4">
        <v>1.9364553689931694</v>
      </c>
      <c r="E168" s="4">
        <v>1.7523302775090732</v>
      </c>
    </row>
    <row r="169" spans="1:5" x14ac:dyDescent="0.25">
      <c r="A169" s="3">
        <v>41729</v>
      </c>
      <c r="B169" s="4">
        <v>1.6230773497525128</v>
      </c>
      <c r="C169" s="4">
        <v>1.5281057342180457</v>
      </c>
      <c r="D169" s="4">
        <v>1.9667895557392228</v>
      </c>
      <c r="E169" s="4">
        <v>0.54313871682958315</v>
      </c>
    </row>
    <row r="170" spans="1:5" x14ac:dyDescent="0.25">
      <c r="A170" s="3">
        <v>41820</v>
      </c>
      <c r="B170" s="4">
        <v>1.6419303257248816</v>
      </c>
      <c r="C170" s="4">
        <v>1.5450657521031135</v>
      </c>
      <c r="D170" s="4">
        <v>2.0039812562308419</v>
      </c>
      <c r="E170" s="4">
        <v>2.3476090506958425</v>
      </c>
    </row>
    <row r="171" spans="1:5" x14ac:dyDescent="0.25">
      <c r="A171" s="3">
        <v>41912</v>
      </c>
      <c r="B171" s="4">
        <v>1.6500956994620233</v>
      </c>
      <c r="C171" s="4">
        <v>1.5521294903109593</v>
      </c>
      <c r="D171" s="4">
        <v>2.0366233767213151</v>
      </c>
      <c r="E171" s="4">
        <v>2.8732675894682425</v>
      </c>
    </row>
    <row r="172" spans="1:5" x14ac:dyDescent="0.25">
      <c r="A172" s="3">
        <v>42004</v>
      </c>
      <c r="B172" s="4">
        <v>1.6470608612571938</v>
      </c>
      <c r="C172" s="4">
        <v>1.5719779349325103</v>
      </c>
      <c r="D172" s="4">
        <v>2.0690998351037475</v>
      </c>
      <c r="E172" s="4">
        <v>3.137463288076181</v>
      </c>
    </row>
    <row r="173" spans="1:5" x14ac:dyDescent="0.25">
      <c r="A173" s="3">
        <v>42094</v>
      </c>
      <c r="B173" s="4">
        <v>1.662522885753084</v>
      </c>
      <c r="C173" s="4">
        <v>1.6091886830749544</v>
      </c>
      <c r="D173" s="4">
        <v>2.1326832888688374</v>
      </c>
      <c r="E173" s="4">
        <v>5.3981588249806034</v>
      </c>
    </row>
    <row r="174" spans="1:5" x14ac:dyDescent="0.25">
      <c r="A174" s="3">
        <v>42185</v>
      </c>
      <c r="B174" s="4">
        <v>1.6784685618348907</v>
      </c>
      <c r="C174" s="4">
        <v>1.6372196762819682</v>
      </c>
      <c r="D174" s="4">
        <v>2.2010097756585791</v>
      </c>
      <c r="E174" s="4">
        <v>5.6089653952923646</v>
      </c>
    </row>
    <row r="175" spans="1:5" x14ac:dyDescent="0.25">
      <c r="A175" s="3">
        <v>42277</v>
      </c>
      <c r="B175" s="4">
        <v>1.686480739526466</v>
      </c>
      <c r="C175" s="4">
        <v>1.6520660314210642</v>
      </c>
      <c r="D175" s="4">
        <v>2.2576709029600175</v>
      </c>
      <c r="E175" s="4">
        <v>6.4550801929422308</v>
      </c>
    </row>
    <row r="176" spans="1:5" x14ac:dyDescent="0.25">
      <c r="A176" s="3">
        <v>42369</v>
      </c>
      <c r="B176" s="4">
        <v>1.685886978780498</v>
      </c>
      <c r="C176" s="4">
        <v>1.6706866069544457</v>
      </c>
      <c r="D176" s="4">
        <v>2.2915045583274023</v>
      </c>
      <c r="E176" s="4">
        <v>5.7868261995378978</v>
      </c>
    </row>
    <row r="177" spans="1:5" x14ac:dyDescent="0.25">
      <c r="A177" s="3">
        <v>42460</v>
      </c>
      <c r="B177" s="4">
        <v>1.6955018527162522</v>
      </c>
      <c r="C177" s="4">
        <v>1.6862792708149756</v>
      </c>
      <c r="D177" s="4">
        <v>2.3526927080836857</v>
      </c>
      <c r="E177" s="4">
        <v>5.2720402225688856</v>
      </c>
    </row>
    <row r="178" spans="1:5" x14ac:dyDescent="0.25">
      <c r="A178" s="3">
        <v>42551</v>
      </c>
      <c r="B178" s="4">
        <v>1.6948379665245832</v>
      </c>
      <c r="C178" s="4">
        <v>1.6872092670010621</v>
      </c>
      <c r="D178" s="4">
        <v>2.3691838065783011</v>
      </c>
      <c r="E178" s="4">
        <v>2.8801631565775976</v>
      </c>
    </row>
    <row r="179" spans="1:5" x14ac:dyDescent="0.25">
      <c r="A179" s="3">
        <v>42643</v>
      </c>
      <c r="B179" s="4">
        <v>1.7091057391806213</v>
      </c>
      <c r="C179" s="4">
        <v>1.7217150966337895</v>
      </c>
      <c r="D179" s="4">
        <v>2.4099939416231746</v>
      </c>
      <c r="E179" s="4">
        <v>4.2737989901885598</v>
      </c>
    </row>
    <row r="180" spans="1:5" x14ac:dyDescent="0.25">
      <c r="A180" s="3">
        <v>42735</v>
      </c>
      <c r="B180" s="4">
        <v>1.742388335464468</v>
      </c>
      <c r="C180" s="4">
        <v>1.7301931909470016</v>
      </c>
      <c r="D180" s="4">
        <v>2.458567790666085</v>
      </c>
      <c r="E180" s="4">
        <v>2.9225493946967607</v>
      </c>
    </row>
    <row r="181" spans="1:5" x14ac:dyDescent="0.25">
      <c r="A181" s="3">
        <v>42825</v>
      </c>
      <c r="B181" s="4">
        <v>1.7519007486920857</v>
      </c>
      <c r="C181" s="4">
        <v>1.740498563777412</v>
      </c>
      <c r="D181" s="4">
        <v>2.4919079137598619</v>
      </c>
      <c r="E181" s="4">
        <v>1.5632971850236155</v>
      </c>
    </row>
    <row r="182" spans="1:5" x14ac:dyDescent="0.25">
      <c r="A182" s="3">
        <v>42916</v>
      </c>
      <c r="B182" s="4">
        <v>1.7653927157866596</v>
      </c>
      <c r="C182" s="4">
        <v>1.7675846024751902</v>
      </c>
      <c r="D182" s="4">
        <v>2.5282932945699201</v>
      </c>
      <c r="E182" s="4">
        <v>4.047464613373819</v>
      </c>
    </row>
    <row r="183" spans="1:5" x14ac:dyDescent="0.25">
      <c r="A183" s="3">
        <v>43008</v>
      </c>
      <c r="B183" s="4">
        <v>1.7881548936890839</v>
      </c>
      <c r="C183" s="4">
        <v>1.7886863910695869</v>
      </c>
      <c r="D183" s="4">
        <v>2.5917505610214597</v>
      </c>
      <c r="E183" s="4">
        <v>2.9283274057929187</v>
      </c>
    </row>
    <row r="184" spans="1:5" x14ac:dyDescent="0.25">
      <c r="A184" s="3">
        <v>43100</v>
      </c>
      <c r="B184" s="4">
        <v>1.7994811179373829</v>
      </c>
      <c r="C184" s="4">
        <v>1.8052712590043412</v>
      </c>
      <c r="D184" s="4">
        <v>2.6350601829049793</v>
      </c>
      <c r="E184" s="4">
        <v>3.7120061320990771</v>
      </c>
    </row>
    <row r="185" spans="1:5" x14ac:dyDescent="0.25">
      <c r="A185" s="3">
        <v>43190</v>
      </c>
      <c r="B185" s="4">
        <v>1.8024347805665697</v>
      </c>
      <c r="C185" s="4">
        <v>1.8334847031320871</v>
      </c>
      <c r="D185" s="4">
        <v>2.6754877201107439</v>
      </c>
      <c r="E185" s="4">
        <v>5.6341569327694296</v>
      </c>
    </row>
    <row r="186" spans="1:5" x14ac:dyDescent="0.25">
      <c r="A186" s="3">
        <v>43281</v>
      </c>
      <c r="B186" s="4">
        <v>1.8441910213779531</v>
      </c>
      <c r="C186" s="4">
        <v>1.8457614588534412</v>
      </c>
      <c r="D186" s="4">
        <v>2.7068085673535998</v>
      </c>
      <c r="E186" s="4">
        <v>3.7889213099953301</v>
      </c>
    </row>
    <row r="187" spans="1:5" x14ac:dyDescent="0.25">
      <c r="A187" s="3">
        <v>43373</v>
      </c>
      <c r="B187" s="4">
        <v>1.8621254000206624</v>
      </c>
      <c r="C187" s="4">
        <v>1.855247073070845</v>
      </c>
      <c r="D187" s="4">
        <v>2.706472589217519</v>
      </c>
      <c r="E187" s="4">
        <v>2.5057618685418559</v>
      </c>
    </row>
    <row r="188" spans="1:5" x14ac:dyDescent="0.25">
      <c r="A188" s="3">
        <v>43465</v>
      </c>
      <c r="B188" s="4">
        <v>1.8682263783647048</v>
      </c>
      <c r="C188" s="4">
        <v>1.8714024565535903</v>
      </c>
      <c r="D188" s="4">
        <v>2.7000757448508121</v>
      </c>
      <c r="E188" s="4">
        <v>3.2472652934116608</v>
      </c>
    </row>
    <row r="189" spans="1:5" x14ac:dyDescent="0.25">
      <c r="A189" s="3">
        <v>43555</v>
      </c>
      <c r="B189" s="4">
        <v>1.886613656654577</v>
      </c>
      <c r="C189" s="4">
        <v>1.8808463133826541</v>
      </c>
      <c r="D189" s="4">
        <v>2.699239125898083</v>
      </c>
      <c r="E189" s="4">
        <v>1.3842593856598251</v>
      </c>
    </row>
    <row r="190" spans="1:5" x14ac:dyDescent="0.25">
      <c r="A190" s="3">
        <v>43646</v>
      </c>
      <c r="B190" s="4">
        <v>1.8909547197812113</v>
      </c>
      <c r="C190" s="4">
        <v>1.8965076646905834</v>
      </c>
      <c r="D190" s="4">
        <v>2.7199614793555393</v>
      </c>
      <c r="E190" s="4">
        <v>1.9967053934811574</v>
      </c>
    </row>
    <row r="191" spans="1:5" x14ac:dyDescent="0.25">
      <c r="A191" s="3">
        <v>43738</v>
      </c>
      <c r="B191" s="4">
        <v>1.9001117315620362</v>
      </c>
      <c r="C191" s="4">
        <v>1.9148714687545716</v>
      </c>
      <c r="D191" s="4">
        <v>2.7154856501166353</v>
      </c>
      <c r="E191" s="4">
        <v>2.4801931696373014</v>
      </c>
    </row>
    <row r="192" spans="1:5" x14ac:dyDescent="0.25">
      <c r="A192" s="3">
        <v>43830</v>
      </c>
      <c r="B192" s="4">
        <v>1.9198899510876255</v>
      </c>
      <c r="C192" s="4">
        <v>1.9336248933082671</v>
      </c>
      <c r="D192" s="4">
        <v>2.7465886450068169</v>
      </c>
      <c r="E192" s="4">
        <v>2.6230099986408684</v>
      </c>
    </row>
    <row r="193" spans="1:5" x14ac:dyDescent="0.25">
      <c r="A193" s="3">
        <v>43921</v>
      </c>
      <c r="B193" s="4">
        <v>1.9328184950588858</v>
      </c>
      <c r="C193" s="4">
        <v>1.9259905542182369</v>
      </c>
      <c r="D193" s="4">
        <v>2.7591886558071632</v>
      </c>
      <c r="E193" s="4">
        <v>2.1202506224298645</v>
      </c>
    </row>
    <row r="194" spans="1:5" x14ac:dyDescent="0.25">
      <c r="A194" s="3">
        <v>44012</v>
      </c>
      <c r="B194" s="4">
        <v>1.9393285460466805</v>
      </c>
      <c r="C194" s="4">
        <v>1.934822251378792</v>
      </c>
      <c r="D194" s="4">
        <v>2.7759244454463765</v>
      </c>
      <c r="E194" s="4">
        <v>2.1124091738427442</v>
      </c>
    </row>
    <row r="195" spans="1:5" x14ac:dyDescent="0.25">
      <c r="A195" s="3">
        <v>44104</v>
      </c>
      <c r="B195" s="4">
        <v>1.9532664992106059</v>
      </c>
      <c r="C195" s="4">
        <v>2.0007992321357371</v>
      </c>
      <c r="D195" s="4">
        <v>2.8537606296213607</v>
      </c>
      <c r="E195" s="4">
        <v>4.5698835989440578</v>
      </c>
    </row>
    <row r="196" spans="1:5" x14ac:dyDescent="0.25">
      <c r="A196" s="3">
        <v>44196</v>
      </c>
      <c r="B196" s="4">
        <v>2.0174798913032532</v>
      </c>
      <c r="C196" s="4">
        <v>2.0839661935597729</v>
      </c>
      <c r="D196" s="4">
        <v>2.9577398149834999</v>
      </c>
      <c r="E196" s="4">
        <v>7.1680471461053497</v>
      </c>
    </row>
    <row r="197" spans="1:5" x14ac:dyDescent="0.25">
      <c r="A197" s="3">
        <v>44286</v>
      </c>
      <c r="B197" s="4">
        <v>2.0536567622450481</v>
      </c>
      <c r="C197" s="4">
        <v>2.1536063635126323</v>
      </c>
      <c r="D197" s="4">
        <v>3.0697626075767963</v>
      </c>
      <c r="E197" s="4">
        <v>9.9781561018534184</v>
      </c>
    </row>
    <row r="198" spans="1:5" x14ac:dyDescent="0.25">
      <c r="A198" s="3">
        <v>44377</v>
      </c>
      <c r="B198" s="4">
        <v>2.0627815138477583</v>
      </c>
      <c r="C198" s="4">
        <v>2.2069498917926955</v>
      </c>
      <c r="D198" s="4">
        <v>3.1174783549657756</v>
      </c>
      <c r="E198" s="4">
        <v>11.383320169817956</v>
      </c>
    </row>
    <row r="199" spans="1:5" x14ac:dyDescent="0.25">
      <c r="A199" s="3">
        <v>44469</v>
      </c>
      <c r="B199" s="4">
        <v>2.0770550040575064</v>
      </c>
      <c r="C199" s="4">
        <v>2.2516499537937933</v>
      </c>
      <c r="D199" s="4">
        <v>3.1877883732018555</v>
      </c>
      <c r="E199" s="4">
        <v>10.960367345302458</v>
      </c>
    </row>
    <row r="200" spans="1:5" x14ac:dyDescent="0.25">
      <c r="A200" s="3">
        <v>44561</v>
      </c>
      <c r="B200" s="4">
        <v>2.0510130937792681</v>
      </c>
      <c r="C200" s="4">
        <v>2.2880205482704978</v>
      </c>
      <c r="D200" s="4">
        <v>3.2146120985838893</v>
      </c>
      <c r="E200" s="4">
        <v>7.0165394354436916</v>
      </c>
    </row>
    <row r="201" spans="1:5" x14ac:dyDescent="0.25">
      <c r="A201" s="3">
        <v>44651</v>
      </c>
      <c r="B201" s="4">
        <v>2.082765745241197</v>
      </c>
      <c r="C201" s="4">
        <v>2.3187260778846741</v>
      </c>
      <c r="D201" s="4">
        <v>3.261374519107294</v>
      </c>
      <c r="E201" s="4">
        <v>4.0317347899041511</v>
      </c>
    </row>
    <row r="202" spans="1:5" x14ac:dyDescent="0.25">
      <c r="A202" s="3">
        <v>44742</v>
      </c>
      <c r="B202" s="4">
        <v>2.1009592907875221</v>
      </c>
      <c r="C202" s="4">
        <v>2.3053662236508305</v>
      </c>
      <c r="D202" s="4">
        <v>3.2700550441188492</v>
      </c>
      <c r="E202" s="4">
        <v>-2.2080978316211475</v>
      </c>
    </row>
    <row r="203" spans="1:5" x14ac:dyDescent="0.25">
      <c r="A203" s="3">
        <v>44834</v>
      </c>
      <c r="B203" s="4">
        <v>2.1281570200453648</v>
      </c>
      <c r="C203" s="4">
        <v>2.2566432187503556</v>
      </c>
      <c r="D203" s="4">
        <v>3.1462390599286016</v>
      </c>
      <c r="E203" s="4">
        <v>-8.2163765179766202</v>
      </c>
    </row>
    <row r="204" spans="1:5" x14ac:dyDescent="0.25">
      <c r="A204" s="3">
        <v>44926</v>
      </c>
      <c r="B204" s="4">
        <v>2.1699483269188762</v>
      </c>
      <c r="C204" s="4">
        <v>2.1918268379908068</v>
      </c>
      <c r="D204" s="4">
        <v>3.0713353608986784</v>
      </c>
      <c r="E204" s="4">
        <v>-12.128848387267199</v>
      </c>
    </row>
    <row r="205" spans="1:5" x14ac:dyDescent="0.25">
      <c r="A205" s="3">
        <v>45016</v>
      </c>
      <c r="B205" s="4">
        <v>2.2202029300866606</v>
      </c>
      <c r="C205" s="4">
        <v>2.1666634536782357</v>
      </c>
      <c r="D205" s="4">
        <v>3.0302548977057899</v>
      </c>
      <c r="E205" s="4">
        <v>-12.762927264922098</v>
      </c>
    </row>
    <row r="206" spans="1:5" x14ac:dyDescent="0.25">
      <c r="A206" s="3">
        <v>45107</v>
      </c>
      <c r="B206" s="4">
        <v>2.2458994191913826</v>
      </c>
      <c r="C206" s="4">
        <v>2.1825905111409627</v>
      </c>
      <c r="D206" s="4">
        <v>3.0793071656562692</v>
      </c>
      <c r="E206" s="4">
        <v>-7.8463251857166743</v>
      </c>
    </row>
    <row r="207" spans="1:5" x14ac:dyDescent="0.25">
      <c r="A207" s="3">
        <v>45199</v>
      </c>
      <c r="B207" s="4">
        <v>2.2795852853817862</v>
      </c>
      <c r="C207" s="4">
        <v>2.2211502168326613</v>
      </c>
      <c r="D207" s="4">
        <v>3.1324774245364351</v>
      </c>
      <c r="E207" s="4">
        <v>-3.2063507165894123</v>
      </c>
    </row>
    <row r="208" spans="1:5" x14ac:dyDescent="0.25">
      <c r="A208" s="3">
        <v>45291</v>
      </c>
      <c r="B208" s="4">
        <v>2.2816750248522659</v>
      </c>
      <c r="C208" s="4">
        <v>2.2617953644963165</v>
      </c>
      <c r="D208" s="4">
        <v>3.1850521449656322</v>
      </c>
      <c r="E208" s="4">
        <v>2.9774641479526354</v>
      </c>
    </row>
    <row r="209" spans="1:5" x14ac:dyDescent="0.25">
      <c r="A209" s="3">
        <v>45382</v>
      </c>
      <c r="B209" s="4">
        <v>2.242228280311608</v>
      </c>
      <c r="C209" s="4">
        <v>2.2477895525150622</v>
      </c>
      <c r="D209" s="4">
        <v>3.1484769615946449</v>
      </c>
      <c r="E209" s="4">
        <v>3.0682193531593738</v>
      </c>
    </row>
    <row r="210" spans="1:5" x14ac:dyDescent="0.25">
      <c r="A210" s="3">
        <v>45473</v>
      </c>
      <c r="B210" s="4">
        <v>2.2934565375912381</v>
      </c>
      <c r="C210" s="4">
        <v>2.2800136908544726</v>
      </c>
      <c r="D210" s="4">
        <v>3.1729448827096691</v>
      </c>
      <c r="E210" s="4">
        <v>2.4570018863970366</v>
      </c>
    </row>
    <row r="211" spans="1:5" x14ac:dyDescent="0.25">
      <c r="A211" s="3">
        <v>45565</v>
      </c>
      <c r="B211" s="4">
        <v>2.3117174009280181</v>
      </c>
      <c r="C211" s="4">
        <v>2.2735482391428095</v>
      </c>
      <c r="D211" s="4">
        <v>3.2389022809836754</v>
      </c>
      <c r="E211" s="4">
        <v>0.80436762447513299</v>
      </c>
    </row>
    <row r="212" spans="1:5" x14ac:dyDescent="0.25">
      <c r="A212" s="3">
        <v>45657</v>
      </c>
      <c r="B212" s="4">
        <v>2.3575129089686402</v>
      </c>
      <c r="C212" s="4">
        <v>2.3528435291081244</v>
      </c>
      <c r="D212" s="4">
        <v>3.3448551578069194</v>
      </c>
      <c r="E212" s="4">
        <v>1.7643287510105798</v>
      </c>
    </row>
  </sheetData>
  <mergeCells count="4">
    <mergeCell ref="A1:E1"/>
    <mergeCell ref="B3:E3"/>
    <mergeCell ref="B6:D6"/>
    <mergeCell ref="B2:E2"/>
  </mergeCells>
  <hyperlinks>
    <hyperlink ref="E4" location="Indhold!A1" display="Tilbage til Indhold" xr:uid="{00000000-0004-0000-2100-000000000000}"/>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18"/>
  <dimension ref="A1:E232"/>
  <sheetViews>
    <sheetView workbookViewId="0">
      <selection sqref="A1:D1"/>
    </sheetView>
  </sheetViews>
  <sheetFormatPr defaultColWidth="9.140625" defaultRowHeight="13.5" x14ac:dyDescent="0.25"/>
  <cols>
    <col min="1" max="1" width="11" style="8" bestFit="1" customWidth="1"/>
    <col min="2" max="2" width="23.5703125" style="8" bestFit="1" customWidth="1"/>
    <col min="3" max="3" width="17.140625" style="8" customWidth="1"/>
    <col min="4" max="4" width="14.85546875" style="8" bestFit="1" customWidth="1"/>
    <col min="5" max="5" width="23.42578125" style="8" customWidth="1"/>
    <col min="6" max="16384" width="9.140625" style="8"/>
  </cols>
  <sheetData>
    <row r="1" spans="1:5" ht="26.25" customHeight="1" thickBot="1" x14ac:dyDescent="0.3">
      <c r="A1" s="117" t="s">
        <v>119</v>
      </c>
      <c r="B1" s="118"/>
      <c r="C1" s="118"/>
      <c r="D1" s="118"/>
      <c r="E1" s="19"/>
    </row>
    <row r="2" spans="1:5" ht="29.25" customHeight="1" x14ac:dyDescent="0.25">
      <c r="A2" s="11" t="s">
        <v>24</v>
      </c>
      <c r="B2" s="120" t="s">
        <v>42</v>
      </c>
      <c r="C2" s="120"/>
      <c r="D2" s="120"/>
      <c r="E2" s="14"/>
    </row>
    <row r="3" spans="1:5" ht="15" customHeight="1" x14ac:dyDescent="0.25">
      <c r="A3" s="12" t="s">
        <v>25</v>
      </c>
      <c r="B3" s="134" t="s">
        <v>41</v>
      </c>
      <c r="C3" s="134"/>
      <c r="D3" s="134"/>
      <c r="E3" s="134"/>
    </row>
    <row r="4" spans="1:5" x14ac:dyDescent="0.25">
      <c r="B4" s="16"/>
      <c r="C4" s="16"/>
      <c r="D4" s="13" t="s">
        <v>35</v>
      </c>
    </row>
    <row r="6" spans="1:5" x14ac:dyDescent="0.25">
      <c r="A6" s="22" t="s">
        <v>33</v>
      </c>
      <c r="B6" s="22" t="s">
        <v>163</v>
      </c>
    </row>
    <row r="7" spans="1:5" x14ac:dyDescent="0.25">
      <c r="A7" s="6">
        <v>26298</v>
      </c>
      <c r="B7" s="7">
        <v>-2.3558138699</v>
      </c>
    </row>
    <row r="8" spans="1:5" x14ac:dyDescent="0.25">
      <c r="A8" s="6">
        <v>26389</v>
      </c>
      <c r="B8" s="7">
        <v>-1.6401431624</v>
      </c>
    </row>
    <row r="9" spans="1:5" x14ac:dyDescent="0.25">
      <c r="A9" s="6">
        <v>26480</v>
      </c>
      <c r="B9" s="7">
        <v>-0.90778452526999998</v>
      </c>
    </row>
    <row r="10" spans="1:5" x14ac:dyDescent="0.25">
      <c r="A10" s="6">
        <v>26572</v>
      </c>
      <c r="B10" s="7">
        <v>-0.97053230805000001</v>
      </c>
    </row>
    <row r="11" spans="1:5" x14ac:dyDescent="0.25">
      <c r="A11" s="6">
        <v>26664</v>
      </c>
      <c r="B11" s="7">
        <v>-0.73452060674999997</v>
      </c>
    </row>
    <row r="12" spans="1:5" x14ac:dyDescent="0.25">
      <c r="A12" s="6">
        <v>26754</v>
      </c>
      <c r="B12" s="7">
        <v>-1.0388183633000001</v>
      </c>
    </row>
    <row r="13" spans="1:5" x14ac:dyDescent="0.25">
      <c r="A13" s="6">
        <v>26845</v>
      </c>
      <c r="B13" s="7">
        <v>-1.776299654</v>
      </c>
    </row>
    <row r="14" spans="1:5" x14ac:dyDescent="0.25">
      <c r="A14" s="6">
        <v>26937</v>
      </c>
      <c r="B14" s="7">
        <v>-1.3459651696999999</v>
      </c>
    </row>
    <row r="15" spans="1:5" x14ac:dyDescent="0.25">
      <c r="A15" s="6">
        <v>27029</v>
      </c>
      <c r="B15" s="7">
        <v>-1.8159610129999999</v>
      </c>
    </row>
    <row r="16" spans="1:5" x14ac:dyDescent="0.25">
      <c r="A16" s="6">
        <v>27119</v>
      </c>
      <c r="B16" s="7">
        <v>-2.9706651871999998</v>
      </c>
    </row>
    <row r="17" spans="1:2" x14ac:dyDescent="0.25">
      <c r="A17" s="6">
        <v>27210</v>
      </c>
      <c r="B17" s="7">
        <v>-3.4469161267000001</v>
      </c>
    </row>
    <row r="18" spans="1:2" x14ac:dyDescent="0.25">
      <c r="A18" s="6">
        <v>27302</v>
      </c>
      <c r="B18" s="7">
        <v>-4.1241250942000001</v>
      </c>
    </row>
    <row r="19" spans="1:2" x14ac:dyDescent="0.25">
      <c r="A19" s="6">
        <v>27394</v>
      </c>
      <c r="B19" s="7">
        <v>-3.5544458443</v>
      </c>
    </row>
    <row r="20" spans="1:2" x14ac:dyDescent="0.25">
      <c r="A20" s="6">
        <v>27484</v>
      </c>
      <c r="B20" s="7">
        <v>-2.1183522296000001</v>
      </c>
    </row>
    <row r="21" spans="1:2" x14ac:dyDescent="0.25">
      <c r="A21" s="6">
        <v>27575</v>
      </c>
      <c r="B21" s="7">
        <v>-1.0434540057999999</v>
      </c>
    </row>
    <row r="22" spans="1:2" x14ac:dyDescent="0.25">
      <c r="A22" s="6">
        <v>27667</v>
      </c>
      <c r="B22" s="7">
        <v>-0.75974679649999999</v>
      </c>
    </row>
    <row r="23" spans="1:2" x14ac:dyDescent="0.25">
      <c r="A23" s="6">
        <v>27759</v>
      </c>
      <c r="B23" s="7">
        <v>-1.5749409551</v>
      </c>
    </row>
    <row r="24" spans="1:2" x14ac:dyDescent="0.25">
      <c r="A24" s="6">
        <v>27850</v>
      </c>
      <c r="B24" s="7">
        <v>-2.7219127632000002</v>
      </c>
    </row>
    <row r="25" spans="1:2" x14ac:dyDescent="0.25">
      <c r="A25" s="6">
        <v>27941</v>
      </c>
      <c r="B25" s="7">
        <v>-3.8430152244000002</v>
      </c>
    </row>
    <row r="26" spans="1:2" x14ac:dyDescent="0.25">
      <c r="A26" s="6">
        <v>28033</v>
      </c>
      <c r="B26" s="7">
        <v>-4.6642842387999996</v>
      </c>
    </row>
    <row r="27" spans="1:2" x14ac:dyDescent="0.25">
      <c r="A27" s="6">
        <v>28125</v>
      </c>
      <c r="B27" s="7">
        <v>-4.8266245118000004</v>
      </c>
    </row>
    <row r="28" spans="1:2" x14ac:dyDescent="0.25">
      <c r="A28" s="6">
        <v>28215</v>
      </c>
      <c r="B28" s="7">
        <v>-4.9951112126000003</v>
      </c>
    </row>
    <row r="29" spans="1:2" x14ac:dyDescent="0.25">
      <c r="A29" s="6">
        <v>28306</v>
      </c>
      <c r="B29" s="7">
        <v>-4.7697230833999997</v>
      </c>
    </row>
    <row r="30" spans="1:2" x14ac:dyDescent="0.25">
      <c r="A30" s="6">
        <v>28398</v>
      </c>
      <c r="B30" s="7">
        <v>-4.3847073962999996</v>
      </c>
    </row>
    <row r="31" spans="1:2" x14ac:dyDescent="0.25">
      <c r="A31" s="6">
        <v>28490</v>
      </c>
      <c r="B31" s="7">
        <v>-3.7771922885999998</v>
      </c>
    </row>
    <row r="32" spans="1:2" x14ac:dyDescent="0.25">
      <c r="A32" s="6">
        <v>28580</v>
      </c>
      <c r="B32" s="7">
        <v>-2.9347124191999998</v>
      </c>
    </row>
    <row r="33" spans="1:2" x14ac:dyDescent="0.25">
      <c r="A33" s="6">
        <v>28671</v>
      </c>
      <c r="B33" s="7">
        <v>-2.4073378166000001</v>
      </c>
    </row>
    <row r="34" spans="1:2" x14ac:dyDescent="0.25">
      <c r="A34" s="6">
        <v>28763</v>
      </c>
      <c r="B34" s="7">
        <v>-2.1258996432999999</v>
      </c>
    </row>
    <row r="35" spans="1:2" x14ac:dyDescent="0.25">
      <c r="A35" s="6">
        <v>28855</v>
      </c>
      <c r="B35" s="7">
        <v>-2.3144944628999999</v>
      </c>
    </row>
    <row r="36" spans="1:2" x14ac:dyDescent="0.25">
      <c r="A36" s="6">
        <v>28945</v>
      </c>
      <c r="B36" s="7">
        <v>-2.8893334614000001</v>
      </c>
    </row>
    <row r="37" spans="1:2" x14ac:dyDescent="0.25">
      <c r="A37" s="6">
        <v>29036</v>
      </c>
      <c r="B37" s="7">
        <v>-3.6300780468</v>
      </c>
    </row>
    <row r="38" spans="1:2" x14ac:dyDescent="0.25">
      <c r="A38" s="6">
        <v>29128</v>
      </c>
      <c r="B38" s="7">
        <v>-4.2736999014999997</v>
      </c>
    </row>
    <row r="39" spans="1:2" x14ac:dyDescent="0.25">
      <c r="A39" s="6">
        <v>29220</v>
      </c>
      <c r="B39" s="7">
        <v>-4.5267740285000002</v>
      </c>
    </row>
    <row r="40" spans="1:2" x14ac:dyDescent="0.25">
      <c r="A40" s="6">
        <v>29311</v>
      </c>
      <c r="B40" s="7">
        <v>-4.9281763785999999</v>
      </c>
    </row>
    <row r="41" spans="1:2" x14ac:dyDescent="0.25">
      <c r="A41" s="6">
        <v>29402</v>
      </c>
      <c r="B41" s="7">
        <v>-4.8183688518999999</v>
      </c>
    </row>
    <row r="42" spans="1:2" x14ac:dyDescent="0.25">
      <c r="A42" s="6">
        <v>29494</v>
      </c>
      <c r="B42" s="7">
        <v>-4.1485046546</v>
      </c>
    </row>
    <row r="43" spans="1:2" x14ac:dyDescent="0.25">
      <c r="A43" s="6">
        <v>29586</v>
      </c>
      <c r="B43" s="7">
        <v>-3.2819047749000001</v>
      </c>
    </row>
    <row r="44" spans="1:2" x14ac:dyDescent="0.25">
      <c r="A44" s="6">
        <v>29676</v>
      </c>
      <c r="B44" s="7">
        <v>-2.2436816750999999</v>
      </c>
    </row>
    <row r="45" spans="1:2" x14ac:dyDescent="0.25">
      <c r="A45" s="6">
        <v>29767</v>
      </c>
      <c r="B45" s="7">
        <v>-1.6300025096999999</v>
      </c>
    </row>
    <row r="46" spans="1:2" x14ac:dyDescent="0.25">
      <c r="A46" s="6">
        <v>29859</v>
      </c>
      <c r="B46" s="7">
        <v>-1.7604037935000001</v>
      </c>
    </row>
    <row r="47" spans="1:2" x14ac:dyDescent="0.25">
      <c r="A47" s="6">
        <v>29951</v>
      </c>
      <c r="B47" s="7">
        <v>-2.4142466746000002</v>
      </c>
    </row>
    <row r="48" spans="1:2" x14ac:dyDescent="0.25">
      <c r="A48" s="6">
        <v>30041</v>
      </c>
      <c r="B48" s="7">
        <v>-2.8566219717000001</v>
      </c>
    </row>
    <row r="49" spans="1:2" x14ac:dyDescent="0.25">
      <c r="A49" s="6">
        <v>30132</v>
      </c>
      <c r="B49" s="7">
        <v>-3.3963200622</v>
      </c>
    </row>
    <row r="50" spans="1:2" x14ac:dyDescent="0.25">
      <c r="A50" s="6">
        <v>30224</v>
      </c>
      <c r="B50" s="7">
        <v>-3.7151460776</v>
      </c>
    </row>
    <row r="51" spans="1:2" x14ac:dyDescent="0.25">
      <c r="A51" s="6">
        <v>30316</v>
      </c>
      <c r="B51" s="7">
        <v>-3.7792738709</v>
      </c>
    </row>
    <row r="52" spans="1:2" x14ac:dyDescent="0.25">
      <c r="A52" s="6">
        <v>30406</v>
      </c>
      <c r="B52" s="7">
        <v>-3.318918933</v>
      </c>
    </row>
    <row r="53" spans="1:2" x14ac:dyDescent="0.25">
      <c r="A53" s="6">
        <v>30497</v>
      </c>
      <c r="B53" s="7">
        <v>-2.9624628585999999</v>
      </c>
    </row>
    <row r="54" spans="1:2" x14ac:dyDescent="0.25">
      <c r="A54" s="6">
        <v>30589</v>
      </c>
      <c r="B54" s="7">
        <v>-2.5686153819999999</v>
      </c>
    </row>
    <row r="55" spans="1:2" x14ac:dyDescent="0.25">
      <c r="A55" s="6">
        <v>30681</v>
      </c>
      <c r="B55" s="7">
        <v>-2.3420246535000002</v>
      </c>
    </row>
    <row r="56" spans="1:2" x14ac:dyDescent="0.25">
      <c r="A56" s="6">
        <v>30772</v>
      </c>
      <c r="B56" s="7">
        <v>-2.7643135638</v>
      </c>
    </row>
    <row r="57" spans="1:2" x14ac:dyDescent="0.25">
      <c r="A57" s="6">
        <v>30863</v>
      </c>
      <c r="B57" s="7">
        <v>-2.8926341595</v>
      </c>
    </row>
    <row r="58" spans="1:2" x14ac:dyDescent="0.25">
      <c r="A58" s="6">
        <v>30955</v>
      </c>
      <c r="B58" s="7">
        <v>-3.0043396341999999</v>
      </c>
    </row>
    <row r="59" spans="1:2" x14ac:dyDescent="0.25">
      <c r="A59" s="6">
        <v>31047</v>
      </c>
      <c r="B59" s="7">
        <v>-3.0592234166000001</v>
      </c>
    </row>
    <row r="60" spans="1:2" x14ac:dyDescent="0.25">
      <c r="A60" s="6">
        <v>31137</v>
      </c>
      <c r="B60" s="7">
        <v>-3.3892581394999999</v>
      </c>
    </row>
    <row r="61" spans="1:2" x14ac:dyDescent="0.25">
      <c r="A61" s="6">
        <v>31228</v>
      </c>
      <c r="B61" s="7">
        <v>-3.4634448653000001</v>
      </c>
    </row>
    <row r="62" spans="1:2" x14ac:dyDescent="0.25">
      <c r="A62" s="6">
        <v>31320</v>
      </c>
      <c r="B62" s="7">
        <v>-3.7102167158000001</v>
      </c>
    </row>
    <row r="63" spans="1:2" x14ac:dyDescent="0.25">
      <c r="A63" s="6">
        <v>31412</v>
      </c>
      <c r="B63" s="7">
        <v>-4.2366546071000002</v>
      </c>
    </row>
    <row r="64" spans="1:2" x14ac:dyDescent="0.25">
      <c r="A64" s="6">
        <v>31502</v>
      </c>
      <c r="B64" s="7">
        <v>-4.3157115370000003</v>
      </c>
    </row>
    <row r="65" spans="1:2" x14ac:dyDescent="0.25">
      <c r="A65" s="6">
        <v>31593</v>
      </c>
      <c r="B65" s="7">
        <v>-5.0222828663000003</v>
      </c>
    </row>
    <row r="66" spans="1:2" x14ac:dyDescent="0.25">
      <c r="A66" s="6">
        <v>31685</v>
      </c>
      <c r="B66" s="7">
        <v>-5.4257694703999997</v>
      </c>
    </row>
    <row r="67" spans="1:2" x14ac:dyDescent="0.25">
      <c r="A67" s="6">
        <v>31777</v>
      </c>
      <c r="B67" s="7">
        <v>-5.241977189</v>
      </c>
    </row>
    <row r="68" spans="1:2" x14ac:dyDescent="0.25">
      <c r="A68" s="6">
        <v>31867</v>
      </c>
      <c r="B68" s="7">
        <v>-4.5599497576000001</v>
      </c>
    </row>
    <row r="69" spans="1:2" x14ac:dyDescent="0.25">
      <c r="A69" s="6">
        <v>31958</v>
      </c>
      <c r="B69" s="7">
        <v>-3.7069136649000001</v>
      </c>
    </row>
    <row r="70" spans="1:2" x14ac:dyDescent="0.25">
      <c r="A70" s="6">
        <v>32050</v>
      </c>
      <c r="B70" s="7">
        <v>-3.0329957999000001</v>
      </c>
    </row>
    <row r="71" spans="1:2" x14ac:dyDescent="0.25">
      <c r="A71" s="6">
        <v>32142</v>
      </c>
      <c r="B71" s="7">
        <v>-2.7681260399999998</v>
      </c>
    </row>
    <row r="72" spans="1:2" x14ac:dyDescent="0.25">
      <c r="A72" s="6">
        <v>32233</v>
      </c>
      <c r="B72" s="7">
        <v>-2.4295255205999999</v>
      </c>
    </row>
    <row r="73" spans="1:2" x14ac:dyDescent="0.25">
      <c r="A73" s="6">
        <v>32324</v>
      </c>
      <c r="B73" s="7">
        <v>-2.2562715839999998</v>
      </c>
    </row>
    <row r="74" spans="1:2" x14ac:dyDescent="0.25">
      <c r="A74" s="6">
        <v>32416</v>
      </c>
      <c r="B74" s="7">
        <v>-1.8728334162</v>
      </c>
    </row>
    <row r="75" spans="1:2" x14ac:dyDescent="0.25">
      <c r="A75" s="6">
        <v>32508</v>
      </c>
      <c r="B75" s="7">
        <v>-1.1693633516999999</v>
      </c>
    </row>
    <row r="76" spans="1:2" x14ac:dyDescent="0.25">
      <c r="A76" s="6">
        <v>32598</v>
      </c>
      <c r="B76" s="7">
        <v>-1.3257104126999999</v>
      </c>
    </row>
    <row r="77" spans="1:2" x14ac:dyDescent="0.25">
      <c r="A77" s="6">
        <v>32689</v>
      </c>
      <c r="B77" s="7">
        <v>-1.0589560328000001</v>
      </c>
    </row>
    <row r="78" spans="1:2" x14ac:dyDescent="0.25">
      <c r="A78" s="6">
        <v>32781</v>
      </c>
      <c r="B78" s="7">
        <v>-1.2146682419999999</v>
      </c>
    </row>
    <row r="79" spans="1:2" x14ac:dyDescent="0.25">
      <c r="A79" s="6">
        <v>32873</v>
      </c>
      <c r="B79" s="7">
        <v>-1.2361998234</v>
      </c>
    </row>
    <row r="80" spans="1:2" x14ac:dyDescent="0.25">
      <c r="A80" s="6">
        <v>32963</v>
      </c>
      <c r="B80" s="7">
        <v>-0.77287373975999996</v>
      </c>
    </row>
    <row r="81" spans="1:2" x14ac:dyDescent="0.25">
      <c r="A81" s="6">
        <v>33054</v>
      </c>
      <c r="B81" s="7">
        <v>-0.37451020675000002</v>
      </c>
    </row>
    <row r="82" spans="1:2" x14ac:dyDescent="0.25">
      <c r="A82" s="6">
        <v>33146</v>
      </c>
      <c r="B82" s="7">
        <v>0.10910676062999999</v>
      </c>
    </row>
    <row r="83" spans="1:2" x14ac:dyDescent="0.25">
      <c r="A83" s="6">
        <v>33238</v>
      </c>
      <c r="B83" s="7">
        <v>0.67291523357000005</v>
      </c>
    </row>
    <row r="84" spans="1:2" x14ac:dyDescent="0.25">
      <c r="A84" s="6">
        <v>33328</v>
      </c>
      <c r="B84" s="7">
        <v>0.75283751226999995</v>
      </c>
    </row>
    <row r="85" spans="1:2" x14ac:dyDescent="0.25">
      <c r="A85" s="6">
        <v>33419</v>
      </c>
      <c r="B85" s="7">
        <v>0.71520149452000004</v>
      </c>
    </row>
    <row r="86" spans="1:2" x14ac:dyDescent="0.25">
      <c r="A86" s="6">
        <v>33511</v>
      </c>
      <c r="B86" s="7">
        <v>0.91793689379999999</v>
      </c>
    </row>
    <row r="87" spans="1:2" x14ac:dyDescent="0.25">
      <c r="A87" s="6">
        <v>33603</v>
      </c>
      <c r="B87" s="7">
        <v>0.83162667990000005</v>
      </c>
    </row>
    <row r="88" spans="1:2" x14ac:dyDescent="0.25">
      <c r="A88" s="6">
        <v>33694</v>
      </c>
      <c r="B88" s="7">
        <v>1.4073821005</v>
      </c>
    </row>
    <row r="89" spans="1:2" x14ac:dyDescent="0.25">
      <c r="A89" s="6">
        <v>33785</v>
      </c>
      <c r="B89" s="7">
        <v>1.8265864304999999</v>
      </c>
    </row>
    <row r="90" spans="1:2" x14ac:dyDescent="0.25">
      <c r="A90" s="6">
        <v>33877</v>
      </c>
      <c r="B90" s="7">
        <v>2.0943964559000001</v>
      </c>
    </row>
    <row r="91" spans="1:2" x14ac:dyDescent="0.25">
      <c r="A91" s="6">
        <v>33969</v>
      </c>
      <c r="B91" s="7">
        <v>2.1435487817999999</v>
      </c>
    </row>
    <row r="92" spans="1:2" x14ac:dyDescent="0.25">
      <c r="A92" s="6">
        <v>34059</v>
      </c>
      <c r="B92" s="7">
        <v>2.1772809332</v>
      </c>
    </row>
    <row r="93" spans="1:2" x14ac:dyDescent="0.25">
      <c r="A93" s="6">
        <v>34150</v>
      </c>
      <c r="B93" s="7">
        <v>2.4798807763999999</v>
      </c>
    </row>
    <row r="94" spans="1:2" x14ac:dyDescent="0.25">
      <c r="A94" s="6">
        <v>34242</v>
      </c>
      <c r="B94" s="7">
        <v>2.6097119480000002</v>
      </c>
    </row>
    <row r="95" spans="1:2" x14ac:dyDescent="0.25">
      <c r="A95" s="6">
        <v>34334</v>
      </c>
      <c r="B95" s="7">
        <v>3.0767957182000001</v>
      </c>
    </row>
    <row r="96" spans="1:2" x14ac:dyDescent="0.25">
      <c r="A96" s="6">
        <v>34424</v>
      </c>
      <c r="B96" s="7">
        <v>3.091081135</v>
      </c>
    </row>
    <row r="97" spans="1:2" x14ac:dyDescent="0.25">
      <c r="A97" s="6">
        <v>34515</v>
      </c>
      <c r="B97" s="7">
        <v>2.6159741025000001</v>
      </c>
    </row>
    <row r="98" spans="1:2" x14ac:dyDescent="0.25">
      <c r="A98" s="6">
        <v>34607</v>
      </c>
      <c r="B98" s="7">
        <v>2.2064075451999998</v>
      </c>
    </row>
    <row r="99" spans="1:2" x14ac:dyDescent="0.25">
      <c r="A99" s="6">
        <v>34699</v>
      </c>
      <c r="B99" s="7">
        <v>1.6684949775</v>
      </c>
    </row>
    <row r="100" spans="1:2" x14ac:dyDescent="0.25">
      <c r="A100" s="6">
        <v>34789</v>
      </c>
      <c r="B100" s="7">
        <v>1.9321154516000001</v>
      </c>
    </row>
    <row r="101" spans="1:2" x14ac:dyDescent="0.25">
      <c r="A101" s="6">
        <v>34880</v>
      </c>
      <c r="B101" s="7">
        <v>1.5906745554999999</v>
      </c>
    </row>
    <row r="102" spans="1:2" x14ac:dyDescent="0.25">
      <c r="A102" s="6">
        <v>34972</v>
      </c>
      <c r="B102" s="7">
        <v>1.1952606823</v>
      </c>
    </row>
    <row r="103" spans="1:2" x14ac:dyDescent="0.25">
      <c r="A103" s="6">
        <v>35064</v>
      </c>
      <c r="B103" s="7">
        <v>0.88785445670999996</v>
      </c>
    </row>
    <row r="104" spans="1:2" x14ac:dyDescent="0.25">
      <c r="A104" s="6">
        <v>35155</v>
      </c>
      <c r="B104" s="7">
        <v>0.68995130921000003</v>
      </c>
    </row>
    <row r="105" spans="1:2" x14ac:dyDescent="0.25">
      <c r="A105" s="6">
        <v>35246</v>
      </c>
      <c r="B105" s="7">
        <v>1.2436646124999999</v>
      </c>
    </row>
    <row r="106" spans="1:2" x14ac:dyDescent="0.25">
      <c r="A106" s="6">
        <v>35338</v>
      </c>
      <c r="B106" s="7">
        <v>1.3553791011</v>
      </c>
    </row>
    <row r="107" spans="1:2" x14ac:dyDescent="0.25">
      <c r="A107" s="6">
        <v>35430</v>
      </c>
      <c r="B107" s="7">
        <v>1.4320978836</v>
      </c>
    </row>
    <row r="108" spans="1:2" x14ac:dyDescent="0.25">
      <c r="A108" s="6">
        <v>35520</v>
      </c>
      <c r="B108" s="7">
        <v>1.1371209351</v>
      </c>
    </row>
    <row r="109" spans="1:2" x14ac:dyDescent="0.25">
      <c r="A109" s="6">
        <v>35611</v>
      </c>
      <c r="B109" s="7">
        <v>0.63984949824000004</v>
      </c>
    </row>
    <row r="110" spans="1:2" x14ac:dyDescent="0.25">
      <c r="A110" s="6">
        <v>35703</v>
      </c>
      <c r="B110" s="7">
        <v>0.79756934383</v>
      </c>
    </row>
    <row r="111" spans="1:2" x14ac:dyDescent="0.25">
      <c r="A111" s="6">
        <v>35795</v>
      </c>
      <c r="B111" s="7">
        <v>0.74941715258999997</v>
      </c>
    </row>
    <row r="112" spans="1:2" x14ac:dyDescent="0.25">
      <c r="A112" s="6">
        <v>35885</v>
      </c>
      <c r="B112" s="7">
        <v>0.19312641581000001</v>
      </c>
    </row>
    <row r="113" spans="1:2" x14ac:dyDescent="0.25">
      <c r="A113" s="6">
        <v>35976</v>
      </c>
      <c r="B113" s="7">
        <v>-0.21313201167000001</v>
      </c>
    </row>
    <row r="114" spans="1:2" x14ac:dyDescent="0.25">
      <c r="A114" s="6">
        <v>36068</v>
      </c>
      <c r="B114" s="7">
        <v>-2.5807177300000001E-2</v>
      </c>
    </row>
    <row r="115" spans="1:2" x14ac:dyDescent="0.25">
      <c r="A115" s="6">
        <v>36160</v>
      </c>
      <c r="B115" s="7">
        <v>-0.60105584682000002</v>
      </c>
    </row>
    <row r="116" spans="1:2" x14ac:dyDescent="0.25">
      <c r="A116" s="6">
        <v>36250</v>
      </c>
      <c r="B116" s="7">
        <v>0.13955005639000001</v>
      </c>
    </row>
    <row r="117" spans="1:2" x14ac:dyDescent="0.25">
      <c r="A117" s="6">
        <v>36341</v>
      </c>
      <c r="B117" s="7">
        <v>1.1463747169</v>
      </c>
    </row>
    <row r="118" spans="1:2" x14ac:dyDescent="0.25">
      <c r="A118" s="6">
        <v>36433</v>
      </c>
      <c r="B118" s="7">
        <v>1.231022034</v>
      </c>
    </row>
    <row r="119" spans="1:2" x14ac:dyDescent="0.25">
      <c r="A119" s="6">
        <v>36525</v>
      </c>
      <c r="B119" s="7">
        <v>2.3096007886000001</v>
      </c>
    </row>
    <row r="120" spans="1:2" x14ac:dyDescent="0.25">
      <c r="A120" s="6">
        <v>36616</v>
      </c>
      <c r="B120" s="7">
        <v>1.8365853452000001</v>
      </c>
    </row>
    <row r="121" spans="1:2" x14ac:dyDescent="0.25">
      <c r="A121" s="6">
        <v>36707</v>
      </c>
      <c r="B121" s="7">
        <v>1.2963158883999999</v>
      </c>
    </row>
    <row r="122" spans="1:2" x14ac:dyDescent="0.25">
      <c r="A122" s="6">
        <v>36799</v>
      </c>
      <c r="B122" s="7">
        <v>1.4191494296</v>
      </c>
    </row>
    <row r="123" spans="1:2" x14ac:dyDescent="0.25">
      <c r="A123" s="6">
        <v>36891</v>
      </c>
      <c r="B123" s="7">
        <v>1.7091006669</v>
      </c>
    </row>
    <row r="124" spans="1:2" x14ac:dyDescent="0.25">
      <c r="A124" s="6">
        <v>36981</v>
      </c>
      <c r="B124" s="7">
        <v>2.6916601059</v>
      </c>
    </row>
    <row r="125" spans="1:2" x14ac:dyDescent="0.25">
      <c r="A125" s="6">
        <v>37072</v>
      </c>
      <c r="B125" s="7">
        <v>3.4091201822000001</v>
      </c>
    </row>
    <row r="126" spans="1:2" x14ac:dyDescent="0.25">
      <c r="A126" s="6">
        <v>37164</v>
      </c>
      <c r="B126" s="7">
        <v>3.5926977095999999</v>
      </c>
    </row>
    <row r="127" spans="1:2" x14ac:dyDescent="0.25">
      <c r="A127" s="6">
        <v>37256</v>
      </c>
      <c r="B127" s="7">
        <v>3.3127194046000001</v>
      </c>
    </row>
    <row r="128" spans="1:2" x14ac:dyDescent="0.25">
      <c r="A128" s="6">
        <v>37346</v>
      </c>
      <c r="B128" s="7">
        <v>2.7082010249000001</v>
      </c>
    </row>
    <row r="129" spans="1:2" x14ac:dyDescent="0.25">
      <c r="A129" s="6">
        <v>37437</v>
      </c>
      <c r="B129" s="7">
        <v>2.8400568133999999</v>
      </c>
    </row>
    <row r="130" spans="1:2" x14ac:dyDescent="0.25">
      <c r="A130" s="6">
        <v>37529</v>
      </c>
      <c r="B130" s="7">
        <v>2.8516550982000002</v>
      </c>
    </row>
    <row r="131" spans="1:2" x14ac:dyDescent="0.25">
      <c r="A131" s="6">
        <v>37621</v>
      </c>
      <c r="B131" s="7">
        <v>3.1018976200999999</v>
      </c>
    </row>
    <row r="132" spans="1:2" x14ac:dyDescent="0.25">
      <c r="A132" s="6">
        <v>37711</v>
      </c>
      <c r="B132" s="7">
        <v>3.4511901793000002</v>
      </c>
    </row>
    <row r="133" spans="1:2" x14ac:dyDescent="0.25">
      <c r="A133" s="6">
        <v>37802</v>
      </c>
      <c r="B133" s="7">
        <v>3.3202917988</v>
      </c>
    </row>
    <row r="134" spans="1:2" x14ac:dyDescent="0.25">
      <c r="A134" s="6">
        <v>37894</v>
      </c>
      <c r="B134" s="7">
        <v>3.6386896624</v>
      </c>
    </row>
    <row r="135" spans="1:2" x14ac:dyDescent="0.25">
      <c r="A135" s="6">
        <v>37986</v>
      </c>
      <c r="B135" s="7">
        <v>3.6137634788000002</v>
      </c>
    </row>
    <row r="136" spans="1:2" x14ac:dyDescent="0.25">
      <c r="A136" s="6">
        <v>38077</v>
      </c>
      <c r="B136" s="7">
        <v>3.8733124665999998</v>
      </c>
    </row>
    <row r="137" spans="1:2" x14ac:dyDescent="0.25">
      <c r="A137" s="6">
        <v>38168</v>
      </c>
      <c r="B137" s="7">
        <v>3.8838550256</v>
      </c>
    </row>
    <row r="138" spans="1:2" x14ac:dyDescent="0.25">
      <c r="A138" s="6">
        <v>38260</v>
      </c>
      <c r="B138" s="7">
        <v>3.4129553369000001</v>
      </c>
    </row>
    <row r="139" spans="1:2" x14ac:dyDescent="0.25">
      <c r="A139" s="6">
        <v>38352</v>
      </c>
      <c r="B139" s="7">
        <v>3.2458039081000001</v>
      </c>
    </row>
    <row r="140" spans="1:2" x14ac:dyDescent="0.25">
      <c r="A140" s="6">
        <v>38442</v>
      </c>
      <c r="B140" s="7">
        <v>2.8935371969000001</v>
      </c>
    </row>
    <row r="141" spans="1:2" x14ac:dyDescent="0.25">
      <c r="A141" s="6">
        <v>38533</v>
      </c>
      <c r="B141" s="7">
        <v>3.0119854782000002</v>
      </c>
    </row>
    <row r="142" spans="1:2" x14ac:dyDescent="0.25">
      <c r="A142" s="6">
        <v>38625</v>
      </c>
      <c r="B142" s="7">
        <v>3.4119491627</v>
      </c>
    </row>
    <row r="143" spans="1:2" x14ac:dyDescent="0.25">
      <c r="A143" s="6">
        <v>38717</v>
      </c>
      <c r="B143" s="7">
        <v>4.1146306898000002</v>
      </c>
    </row>
    <row r="144" spans="1:2" x14ac:dyDescent="0.25">
      <c r="A144" s="6">
        <v>38807</v>
      </c>
      <c r="B144" s="7">
        <v>4.3427349702000004</v>
      </c>
    </row>
    <row r="145" spans="1:2" x14ac:dyDescent="0.25">
      <c r="A145" s="6">
        <v>38898</v>
      </c>
      <c r="B145" s="7">
        <v>3.9504222895000001</v>
      </c>
    </row>
    <row r="146" spans="1:2" x14ac:dyDescent="0.25">
      <c r="A146" s="6">
        <v>38990</v>
      </c>
      <c r="B146" s="7">
        <v>3.8854746768999999</v>
      </c>
    </row>
    <row r="147" spans="1:2" x14ac:dyDescent="0.25">
      <c r="A147" s="6">
        <v>39082</v>
      </c>
      <c r="B147" s="7">
        <v>3.2524132957999998</v>
      </c>
    </row>
    <row r="148" spans="1:2" x14ac:dyDescent="0.25">
      <c r="A148" s="6">
        <v>39172</v>
      </c>
      <c r="B148" s="7">
        <v>2.0177370107999999</v>
      </c>
    </row>
    <row r="149" spans="1:2" x14ac:dyDescent="0.25">
      <c r="A149" s="6">
        <v>39263</v>
      </c>
      <c r="B149" s="7">
        <v>1.6803910265999999</v>
      </c>
    </row>
    <row r="150" spans="1:2" x14ac:dyDescent="0.25">
      <c r="A150" s="6">
        <v>39355</v>
      </c>
      <c r="B150" s="7">
        <v>1.0370635591999999</v>
      </c>
    </row>
    <row r="151" spans="1:2" x14ac:dyDescent="0.25">
      <c r="A151" s="6">
        <v>39447</v>
      </c>
      <c r="B151" s="7">
        <v>1.3284012134000001</v>
      </c>
    </row>
    <row r="152" spans="1:2" x14ac:dyDescent="0.25">
      <c r="A152" s="6">
        <v>39538</v>
      </c>
      <c r="B152" s="7">
        <v>1.9419836059</v>
      </c>
    </row>
    <row r="153" spans="1:2" x14ac:dyDescent="0.25">
      <c r="A153" s="6">
        <v>39629</v>
      </c>
      <c r="B153" s="7">
        <v>2.5605506926000001</v>
      </c>
    </row>
    <row r="154" spans="1:2" x14ac:dyDescent="0.25">
      <c r="A154" s="6">
        <v>39721</v>
      </c>
      <c r="B154" s="7">
        <v>3.1599475722000001</v>
      </c>
    </row>
    <row r="155" spans="1:2" x14ac:dyDescent="0.25">
      <c r="A155" s="6">
        <v>39813</v>
      </c>
      <c r="B155" s="7">
        <v>2.8667542800999999</v>
      </c>
    </row>
    <row r="156" spans="1:2" x14ac:dyDescent="0.25">
      <c r="A156" s="6">
        <v>39903</v>
      </c>
      <c r="B156" s="7">
        <v>3.2688318654000001</v>
      </c>
    </row>
    <row r="157" spans="1:2" x14ac:dyDescent="0.25">
      <c r="A157" s="6">
        <v>39994</v>
      </c>
      <c r="B157" s="7">
        <v>3.2692827143000001</v>
      </c>
    </row>
    <row r="158" spans="1:2" x14ac:dyDescent="0.25">
      <c r="A158" s="6">
        <v>40086</v>
      </c>
      <c r="B158" s="7">
        <v>3.0351694490000001</v>
      </c>
    </row>
    <row r="159" spans="1:2" x14ac:dyDescent="0.25">
      <c r="A159" s="6">
        <v>40178</v>
      </c>
      <c r="B159" s="7">
        <v>3.5823455931999999</v>
      </c>
    </row>
    <row r="160" spans="1:2" x14ac:dyDescent="0.25">
      <c r="A160" s="6">
        <v>40268</v>
      </c>
      <c r="B160" s="7">
        <v>4.2711118878000001</v>
      </c>
    </row>
    <row r="161" spans="1:2" x14ac:dyDescent="0.25">
      <c r="A161" s="6">
        <v>40359</v>
      </c>
      <c r="B161" s="7">
        <v>4.8525402058999996</v>
      </c>
    </row>
    <row r="162" spans="1:2" x14ac:dyDescent="0.25">
      <c r="A162" s="6">
        <v>40451</v>
      </c>
      <c r="B162" s="7">
        <v>5.9146406063999999</v>
      </c>
    </row>
    <row r="163" spans="1:2" x14ac:dyDescent="0.25">
      <c r="A163" s="6">
        <v>40543</v>
      </c>
      <c r="B163" s="7">
        <v>6.4073132294999997</v>
      </c>
    </row>
    <row r="164" spans="1:2" x14ac:dyDescent="0.25">
      <c r="A164" s="6">
        <v>40633</v>
      </c>
      <c r="B164" s="7">
        <v>6.8736034209000003</v>
      </c>
    </row>
    <row r="165" spans="1:2" x14ac:dyDescent="0.25">
      <c r="A165" s="6">
        <v>40724</v>
      </c>
      <c r="B165" s="7">
        <v>6.8549918905</v>
      </c>
    </row>
    <row r="166" spans="1:2" x14ac:dyDescent="0.25">
      <c r="A166" s="6">
        <v>40816</v>
      </c>
      <c r="B166" s="7">
        <v>6.5835215847999997</v>
      </c>
    </row>
    <row r="167" spans="1:2" x14ac:dyDescent="0.25">
      <c r="A167" s="6">
        <v>40908</v>
      </c>
      <c r="B167" s="7">
        <v>6.3449644621000001</v>
      </c>
    </row>
    <row r="168" spans="1:2" x14ac:dyDescent="0.25">
      <c r="A168" s="6">
        <v>40999</v>
      </c>
      <c r="B168" s="7">
        <v>5.5401852221999999</v>
      </c>
    </row>
    <row r="169" spans="1:2" x14ac:dyDescent="0.25">
      <c r="A169" s="6">
        <v>41090</v>
      </c>
      <c r="B169" s="7">
        <v>5.9440360137999999</v>
      </c>
    </row>
    <row r="170" spans="1:2" x14ac:dyDescent="0.25">
      <c r="A170" s="6">
        <v>41182</v>
      </c>
      <c r="B170" s="7">
        <v>6.1044671772000001</v>
      </c>
    </row>
    <row r="171" spans="1:2" x14ac:dyDescent="0.25">
      <c r="A171" s="6">
        <v>41274</v>
      </c>
      <c r="B171" s="7">
        <v>6.0609463292000001</v>
      </c>
    </row>
    <row r="172" spans="1:2" x14ac:dyDescent="0.25">
      <c r="A172" s="6">
        <v>41364</v>
      </c>
      <c r="B172" s="7">
        <v>6.5260802108</v>
      </c>
    </row>
    <row r="173" spans="1:2" x14ac:dyDescent="0.25">
      <c r="A173" s="6">
        <v>41455</v>
      </c>
      <c r="B173" s="7">
        <v>6.6827518144000004</v>
      </c>
    </row>
    <row r="174" spans="1:2" x14ac:dyDescent="0.25">
      <c r="A174" s="6">
        <v>41547</v>
      </c>
      <c r="B174" s="7">
        <v>6.8904151849000002</v>
      </c>
    </row>
    <row r="175" spans="1:2" x14ac:dyDescent="0.25">
      <c r="A175" s="6">
        <v>41639</v>
      </c>
      <c r="B175" s="7">
        <v>7.3659193878</v>
      </c>
    </row>
    <row r="176" spans="1:2" x14ac:dyDescent="0.25">
      <c r="A176" s="6">
        <v>41729</v>
      </c>
      <c r="B176" s="7">
        <v>7.6425428390999999</v>
      </c>
    </row>
    <row r="177" spans="1:2" x14ac:dyDescent="0.25">
      <c r="A177" s="6">
        <v>41820</v>
      </c>
      <c r="B177" s="7">
        <v>7.5042732839999999</v>
      </c>
    </row>
    <row r="178" spans="1:2" x14ac:dyDescent="0.25">
      <c r="A178" s="6">
        <v>41912</v>
      </c>
      <c r="B178" s="7">
        <v>7.978782646</v>
      </c>
    </row>
    <row r="179" spans="1:2" x14ac:dyDescent="0.25">
      <c r="A179" s="6">
        <v>42004</v>
      </c>
      <c r="B179" s="7">
        <v>8.3939765484999995</v>
      </c>
    </row>
    <row r="180" spans="1:2" x14ac:dyDescent="0.25">
      <c r="A180" s="6">
        <v>42094</v>
      </c>
      <c r="B180" s="7">
        <v>8.9251381078000005</v>
      </c>
    </row>
    <row r="181" spans="1:2" x14ac:dyDescent="0.25">
      <c r="A181" s="6">
        <v>42185</v>
      </c>
      <c r="B181" s="7">
        <v>8.8958983698999994</v>
      </c>
    </row>
    <row r="182" spans="1:2" x14ac:dyDescent="0.25">
      <c r="A182" s="6">
        <v>42277</v>
      </c>
      <c r="B182" s="7">
        <v>8.7019979552999995</v>
      </c>
    </row>
    <row r="183" spans="1:2" x14ac:dyDescent="0.25">
      <c r="A183" s="6">
        <v>42369</v>
      </c>
      <c r="B183" s="7">
        <v>7.962405575</v>
      </c>
    </row>
    <row r="184" spans="1:2" x14ac:dyDescent="0.25">
      <c r="A184" s="6">
        <v>42460</v>
      </c>
      <c r="B184" s="7">
        <v>7.2708920126000001</v>
      </c>
    </row>
    <row r="185" spans="1:2" x14ac:dyDescent="0.25">
      <c r="A185" s="6">
        <v>42551</v>
      </c>
      <c r="B185" s="7">
        <v>7.2559676933999997</v>
      </c>
    </row>
    <row r="186" spans="1:2" x14ac:dyDescent="0.25">
      <c r="A186" s="6">
        <v>42643</v>
      </c>
      <c r="B186" s="7">
        <v>6.5936915808999998</v>
      </c>
    </row>
    <row r="187" spans="1:2" x14ac:dyDescent="0.25">
      <c r="A187" s="6">
        <v>42735</v>
      </c>
      <c r="B187" s="7">
        <v>7.0821750644000003</v>
      </c>
    </row>
    <row r="188" spans="1:2" x14ac:dyDescent="0.25">
      <c r="A188" s="6">
        <v>42825</v>
      </c>
      <c r="B188" s="7">
        <v>7.4225257148999999</v>
      </c>
    </row>
    <row r="189" spans="1:2" x14ac:dyDescent="0.25">
      <c r="A189" s="6">
        <v>42916</v>
      </c>
      <c r="B189" s="7">
        <v>7.6556701918999996</v>
      </c>
    </row>
    <row r="190" spans="1:2" x14ac:dyDescent="0.25">
      <c r="A190" s="6">
        <v>43008</v>
      </c>
      <c r="B190" s="7">
        <v>7.9090166288999999</v>
      </c>
    </row>
    <row r="191" spans="1:2" x14ac:dyDescent="0.25">
      <c r="A191" s="6">
        <v>43100</v>
      </c>
      <c r="B191" s="7">
        <v>7.3274165776000002</v>
      </c>
    </row>
    <row r="192" spans="1:2" x14ac:dyDescent="0.25">
      <c r="A192" s="6">
        <v>43190</v>
      </c>
      <c r="B192" s="7">
        <v>6.7723620975000003</v>
      </c>
    </row>
    <row r="193" spans="1:2" x14ac:dyDescent="0.25">
      <c r="A193" s="6">
        <v>43281</v>
      </c>
      <c r="B193" s="7">
        <v>5.8040451266000002</v>
      </c>
    </row>
    <row r="194" spans="1:2" x14ac:dyDescent="0.25">
      <c r="A194" s="6">
        <v>43373</v>
      </c>
      <c r="B194" s="7">
        <v>6.0123196508000003</v>
      </c>
    </row>
    <row r="195" spans="1:2" x14ac:dyDescent="0.25">
      <c r="A195" s="6">
        <v>43465</v>
      </c>
      <c r="B195" s="7">
        <v>6.2995389318999999</v>
      </c>
    </row>
    <row r="196" spans="1:2" x14ac:dyDescent="0.25">
      <c r="A196" s="6">
        <v>43555</v>
      </c>
      <c r="B196" s="7">
        <v>6.2258619931999997</v>
      </c>
    </row>
    <row r="197" spans="1:2" x14ac:dyDescent="0.25">
      <c r="A197" s="6">
        <v>43646</v>
      </c>
      <c r="B197" s="7">
        <v>7.3296236633999996</v>
      </c>
    </row>
    <row r="198" spans="1:2" x14ac:dyDescent="0.25">
      <c r="A198" s="6">
        <v>43738</v>
      </c>
      <c r="B198" s="7">
        <v>7.4572111058999999</v>
      </c>
    </row>
    <row r="199" spans="1:2" x14ac:dyDescent="0.25">
      <c r="A199" s="6">
        <v>43830</v>
      </c>
      <c r="B199" s="7">
        <v>7.4419265351000004</v>
      </c>
    </row>
    <row r="200" spans="1:2" x14ac:dyDescent="0.25">
      <c r="A200" s="6">
        <v>43921</v>
      </c>
      <c r="B200" s="7">
        <v>7.8578811676999996</v>
      </c>
    </row>
    <row r="201" spans="1:2" x14ac:dyDescent="0.25">
      <c r="A201" s="6">
        <v>44012</v>
      </c>
      <c r="B201" s="7">
        <v>7.9207809626000003</v>
      </c>
    </row>
    <row r="202" spans="1:2" x14ac:dyDescent="0.25">
      <c r="A202" s="6">
        <v>44104</v>
      </c>
      <c r="B202" s="7">
        <v>7.9528477953000003</v>
      </c>
    </row>
    <row r="203" spans="1:2" x14ac:dyDescent="0.25">
      <c r="A203" s="6">
        <v>44196</v>
      </c>
      <c r="B203" s="7">
        <v>7.2653554107999998</v>
      </c>
    </row>
    <row r="204" spans="1:2" x14ac:dyDescent="0.25">
      <c r="A204" s="6">
        <v>44286</v>
      </c>
      <c r="B204" s="7">
        <v>7.7179922356999997</v>
      </c>
    </row>
    <row r="205" spans="1:2" x14ac:dyDescent="0.25">
      <c r="A205" s="6">
        <v>44377</v>
      </c>
      <c r="B205" s="7">
        <v>7.558307031</v>
      </c>
    </row>
    <row r="206" spans="1:2" x14ac:dyDescent="0.25">
      <c r="A206" s="6">
        <v>44469</v>
      </c>
      <c r="B206" s="7">
        <v>7.6884790374999996</v>
      </c>
    </row>
    <row r="207" spans="1:2" x14ac:dyDescent="0.25">
      <c r="A207" s="6">
        <v>44561</v>
      </c>
      <c r="B207" s="7">
        <v>8.6905747734999998</v>
      </c>
    </row>
    <row r="208" spans="1:2" x14ac:dyDescent="0.25">
      <c r="A208" s="6">
        <v>44651</v>
      </c>
      <c r="B208" s="7">
        <v>9.1310202842999999</v>
      </c>
    </row>
    <row r="209" spans="1:2" x14ac:dyDescent="0.25">
      <c r="A209" s="6">
        <v>44742</v>
      </c>
      <c r="B209" s="7">
        <v>9.8677308890000006</v>
      </c>
    </row>
    <row r="210" spans="1:2" x14ac:dyDescent="0.25">
      <c r="A210" s="6">
        <v>44834</v>
      </c>
      <c r="B210" s="7">
        <v>11.418139889000001</v>
      </c>
    </row>
    <row r="211" spans="1:2" x14ac:dyDescent="0.25">
      <c r="A211" s="6">
        <v>44926</v>
      </c>
      <c r="B211" s="7">
        <v>11.636269058</v>
      </c>
    </row>
    <row r="212" spans="1:2" x14ac:dyDescent="0.25">
      <c r="A212" s="6">
        <v>45016</v>
      </c>
      <c r="B212" s="7">
        <v>11.470015983</v>
      </c>
    </row>
    <row r="213" spans="1:2" x14ac:dyDescent="0.25">
      <c r="A213" s="6">
        <v>45107</v>
      </c>
      <c r="B213" s="7">
        <v>11.25951521</v>
      </c>
    </row>
    <row r="214" spans="1:2" x14ac:dyDescent="0.25">
      <c r="A214" s="6">
        <v>45199</v>
      </c>
      <c r="B214" s="7">
        <v>9.6913471435999998</v>
      </c>
    </row>
    <row r="215" spans="1:2" x14ac:dyDescent="0.25">
      <c r="A215" s="6">
        <v>45291</v>
      </c>
      <c r="B215" s="7">
        <v>9.8287707386999994</v>
      </c>
    </row>
    <row r="216" spans="1:2" x14ac:dyDescent="0.25">
      <c r="A216" s="6">
        <v>45382</v>
      </c>
      <c r="B216" s="7">
        <v>10.196716149</v>
      </c>
    </row>
    <row r="217" spans="1:2" x14ac:dyDescent="0.25">
      <c r="A217" s="6">
        <v>45473</v>
      </c>
      <c r="B217" s="7">
        <v>10.679043428</v>
      </c>
    </row>
    <row r="218" spans="1:2" x14ac:dyDescent="0.25">
      <c r="A218" s="6">
        <v>45565</v>
      </c>
      <c r="B218" s="7">
        <v>12.169012671000001</v>
      </c>
    </row>
    <row r="219" spans="1:2" x14ac:dyDescent="0.25">
      <c r="A219" s="6">
        <v>45657</v>
      </c>
      <c r="B219" s="7">
        <v>13.856869842</v>
      </c>
    </row>
    <row r="220" spans="1:2" x14ac:dyDescent="0.25">
      <c r="A220" s="10"/>
    </row>
    <row r="221" spans="1:2" x14ac:dyDescent="0.25">
      <c r="A221" s="10"/>
    </row>
    <row r="222" spans="1:2" x14ac:dyDescent="0.25">
      <c r="A222" s="10"/>
    </row>
    <row r="223" spans="1:2" x14ac:dyDescent="0.25">
      <c r="A223" s="10"/>
    </row>
    <row r="224" spans="1:2" x14ac:dyDescent="0.25">
      <c r="A224" s="10"/>
    </row>
    <row r="225" spans="1:1" x14ac:dyDescent="0.25">
      <c r="A225" s="10"/>
    </row>
    <row r="226" spans="1:1" x14ac:dyDescent="0.25">
      <c r="A226" s="10"/>
    </row>
    <row r="227" spans="1:1" x14ac:dyDescent="0.25">
      <c r="A227" s="10"/>
    </row>
    <row r="228" spans="1:1" x14ac:dyDescent="0.25">
      <c r="A228" s="10"/>
    </row>
    <row r="229" spans="1:1" x14ac:dyDescent="0.25">
      <c r="A229" s="10"/>
    </row>
    <row r="230" spans="1:1" x14ac:dyDescent="0.25">
      <c r="A230" s="10"/>
    </row>
    <row r="231" spans="1:1" x14ac:dyDescent="0.25">
      <c r="A231" s="10"/>
    </row>
    <row r="232" spans="1:1" x14ac:dyDescent="0.25">
      <c r="A232" s="10"/>
    </row>
  </sheetData>
  <mergeCells count="3">
    <mergeCell ref="B3:E3"/>
    <mergeCell ref="A1:D1"/>
    <mergeCell ref="B2:D2"/>
  </mergeCells>
  <hyperlinks>
    <hyperlink ref="D4" location="Indhold!A1" display="Tilbage til Indhold" xr:uid="{00000000-0004-0000-2300-000000000000}"/>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19"/>
  <dimension ref="A1:H226"/>
  <sheetViews>
    <sheetView workbookViewId="0">
      <selection sqref="A1:E1"/>
    </sheetView>
  </sheetViews>
  <sheetFormatPr defaultColWidth="9.140625" defaultRowHeight="13.5" x14ac:dyDescent="0.25"/>
  <cols>
    <col min="1" max="1" width="11" style="8" bestFit="1" customWidth="1"/>
    <col min="2" max="2" width="25" style="8" bestFit="1" customWidth="1"/>
    <col min="3" max="3" width="14.7109375" style="8" bestFit="1" customWidth="1"/>
    <col min="4" max="4" width="31.28515625" style="8" bestFit="1" customWidth="1"/>
    <col min="5" max="5" width="29.7109375" style="8" bestFit="1" customWidth="1"/>
    <col min="6" max="8" width="9.140625" style="8"/>
    <col min="9" max="9" width="14.85546875" style="8" bestFit="1" customWidth="1"/>
    <col min="10" max="11" width="14.5703125" style="8" bestFit="1" customWidth="1"/>
    <col min="12" max="12" width="17.7109375" style="8" bestFit="1" customWidth="1"/>
    <col min="13" max="13" width="32.85546875" style="8" bestFit="1" customWidth="1"/>
    <col min="14" max="14" width="25.140625" style="8" customWidth="1"/>
    <col min="15" max="15" width="5.28515625" style="8" bestFit="1" customWidth="1"/>
    <col min="16" max="16384" width="9.140625" style="8"/>
  </cols>
  <sheetData>
    <row r="1" spans="1:8" ht="26.25" customHeight="1" thickBot="1" x14ac:dyDescent="0.3">
      <c r="A1" s="117" t="s">
        <v>120</v>
      </c>
      <c r="B1" s="118"/>
      <c r="C1" s="118"/>
      <c r="D1" s="118"/>
      <c r="E1" s="118"/>
      <c r="F1" s="19"/>
      <c r="G1" s="19"/>
      <c r="H1" s="19"/>
    </row>
    <row r="2" spans="1:8" ht="74.25" customHeight="1" x14ac:dyDescent="0.25">
      <c r="A2" s="11" t="s">
        <v>24</v>
      </c>
      <c r="B2" s="120" t="s">
        <v>37</v>
      </c>
      <c r="C2" s="120"/>
      <c r="D2" s="120"/>
      <c r="E2" s="120"/>
      <c r="F2" s="14"/>
      <c r="G2" s="14"/>
      <c r="H2" s="14"/>
    </row>
    <row r="3" spans="1:8" ht="30" customHeight="1" x14ac:dyDescent="0.25">
      <c r="A3" s="12" t="s">
        <v>25</v>
      </c>
      <c r="B3" s="132" t="s">
        <v>39</v>
      </c>
      <c r="C3" s="132"/>
      <c r="D3" s="132"/>
      <c r="E3" s="132"/>
      <c r="F3" s="15"/>
      <c r="G3" s="15"/>
      <c r="H3" s="15"/>
    </row>
    <row r="4" spans="1:8" x14ac:dyDescent="0.25">
      <c r="B4" s="16"/>
      <c r="C4" s="16"/>
      <c r="D4" s="16"/>
      <c r="E4" s="13" t="s">
        <v>35</v>
      </c>
      <c r="F4" s="16"/>
    </row>
    <row r="5" spans="1:8" x14ac:dyDescent="0.25">
      <c r="A5" s="17"/>
      <c r="B5" s="18"/>
      <c r="C5" s="18"/>
      <c r="D5" s="130"/>
      <c r="E5" s="130"/>
    </row>
    <row r="6" spans="1:8" x14ac:dyDescent="0.25">
      <c r="A6" s="108" t="s">
        <v>33</v>
      </c>
      <c r="B6" s="20" t="s">
        <v>164</v>
      </c>
      <c r="C6" s="20" t="s">
        <v>36</v>
      </c>
      <c r="D6" s="21" t="s">
        <v>38</v>
      </c>
      <c r="E6" s="21" t="s">
        <v>75</v>
      </c>
    </row>
    <row r="7" spans="1:8" x14ac:dyDescent="0.25">
      <c r="A7" s="6">
        <v>25658</v>
      </c>
      <c r="B7" s="7">
        <v>2.6744610174649921</v>
      </c>
      <c r="C7" s="7">
        <f>IF(B7&gt;2,IF(B7&lt;10,B7*0.3125-0.625,F_Referencesats[[#This Row],[Øvre grænse for referencesats]]),F_Referencesats[[#This Row],[Nedre grænse for referencesats]])</f>
        <v>0.21076906795781003</v>
      </c>
      <c r="D7" s="22">
        <v>0</v>
      </c>
      <c r="E7" s="22">
        <v>2.5</v>
      </c>
    </row>
    <row r="8" spans="1:8" x14ac:dyDescent="0.25">
      <c r="A8" s="6">
        <v>25749</v>
      </c>
      <c r="B8" s="7">
        <v>1.7908705203664965</v>
      </c>
      <c r="C8" s="7">
        <f>IF(B8&gt;2,IF(B8&lt;10,B8*0.3125-0.625,F_Referencesats[[#This Row],[Øvre grænse for referencesats]]),F_Referencesats[[#This Row],[Nedre grænse for referencesats]])</f>
        <v>0</v>
      </c>
      <c r="D8" s="22">
        <v>0</v>
      </c>
      <c r="E8" s="22">
        <v>2.5</v>
      </c>
    </row>
    <row r="9" spans="1:8" x14ac:dyDescent="0.25">
      <c r="A9" s="6">
        <v>25841</v>
      </c>
      <c r="B9" s="7">
        <v>1.1452105289346406</v>
      </c>
      <c r="C9" s="7">
        <f>IF(B9&gt;2,IF(B9&lt;10,B9*0.3125-0.625,F_Referencesats[[#This Row],[Øvre grænse for referencesats]]),F_Referencesats[[#This Row],[Nedre grænse for referencesats]])</f>
        <v>0</v>
      </c>
      <c r="D9" s="22">
        <v>0</v>
      </c>
      <c r="E9" s="22">
        <v>2.5</v>
      </c>
    </row>
    <row r="10" spans="1:8" x14ac:dyDescent="0.25">
      <c r="A10" s="6">
        <v>25933</v>
      </c>
      <c r="B10" s="7">
        <v>0.41416808573865183</v>
      </c>
      <c r="C10" s="7">
        <f>IF(B10&gt;2,IF(B10&lt;10,B10*0.3125-0.625,F_Referencesats[[#This Row],[Øvre grænse for referencesats]]),F_Referencesats[[#This Row],[Nedre grænse for referencesats]])</f>
        <v>0</v>
      </c>
      <c r="D10" s="22">
        <v>0</v>
      </c>
      <c r="E10" s="22">
        <v>2.5</v>
      </c>
    </row>
    <row r="11" spans="1:8" x14ac:dyDescent="0.25">
      <c r="A11" s="6">
        <v>26023</v>
      </c>
      <c r="B11" s="7">
        <v>0.23524386055855473</v>
      </c>
      <c r="C11" s="7">
        <f>IF(B11&gt;2,IF(B11&lt;10,B11*0.3125-0.625,F_Referencesats[[#This Row],[Øvre grænse for referencesats]]),F_Referencesats[[#This Row],[Nedre grænse for referencesats]])</f>
        <v>0</v>
      </c>
      <c r="D11" s="22">
        <v>0</v>
      </c>
      <c r="E11" s="22">
        <v>2.5</v>
      </c>
    </row>
    <row r="12" spans="1:8" x14ac:dyDescent="0.25">
      <c r="A12" s="6">
        <v>26114</v>
      </c>
      <c r="B12" s="7">
        <v>0.45486590427432816</v>
      </c>
      <c r="C12" s="7">
        <f>IF(B12&gt;2,IF(B12&lt;10,B12*0.3125-0.625,F_Referencesats[[#This Row],[Øvre grænse for referencesats]]),F_Referencesats[[#This Row],[Nedre grænse for referencesats]])</f>
        <v>0</v>
      </c>
      <c r="D12" s="22">
        <v>0</v>
      </c>
      <c r="E12" s="22">
        <v>2.5</v>
      </c>
    </row>
    <row r="13" spans="1:8" x14ac:dyDescent="0.25">
      <c r="A13" s="6">
        <v>26206</v>
      </c>
      <c r="B13" s="7">
        <v>-0.68177000177561808</v>
      </c>
      <c r="C13" s="7">
        <f>IF(B13&gt;2,IF(B13&lt;10,B13*0.3125-0.625,F_Referencesats[[#This Row],[Øvre grænse for referencesats]]),F_Referencesats[[#This Row],[Nedre grænse for referencesats]])</f>
        <v>0</v>
      </c>
      <c r="D13" s="22">
        <v>0</v>
      </c>
      <c r="E13" s="22">
        <v>2.5</v>
      </c>
    </row>
    <row r="14" spans="1:8" x14ac:dyDescent="0.25">
      <c r="A14" s="6">
        <v>26298</v>
      </c>
      <c r="B14" s="7">
        <v>-1.9900167201184331</v>
      </c>
      <c r="C14" s="7">
        <f>IF(B14&gt;2,IF(B14&lt;10,B14*0.3125-0.625,F_Referencesats[[#This Row],[Øvre grænse for referencesats]]),F_Referencesats[[#This Row],[Nedre grænse for referencesats]])</f>
        <v>0</v>
      </c>
      <c r="D14" s="22">
        <v>0</v>
      </c>
      <c r="E14" s="22">
        <v>2.5</v>
      </c>
    </row>
    <row r="15" spans="1:8" x14ac:dyDescent="0.25">
      <c r="A15" s="6">
        <v>26389</v>
      </c>
      <c r="B15" s="7">
        <v>-2.0157208143211278</v>
      </c>
      <c r="C15" s="7">
        <f>IF(B15&gt;2,IF(B15&lt;10,B15*0.3125-0.625,F_Referencesats[[#This Row],[Øvre grænse for referencesats]]),F_Referencesats[[#This Row],[Nedre grænse for referencesats]])</f>
        <v>0</v>
      </c>
      <c r="D15" s="22">
        <v>0</v>
      </c>
      <c r="E15" s="22">
        <v>2.5</v>
      </c>
    </row>
    <row r="16" spans="1:8" x14ac:dyDescent="0.25">
      <c r="A16" s="6">
        <v>26480</v>
      </c>
      <c r="B16" s="7">
        <v>-2.2185996257612288</v>
      </c>
      <c r="C16" s="7">
        <f>IF(B16&gt;2,IF(B16&lt;10,B16*0.3125-0.625,F_Referencesats[[#This Row],[Øvre grænse for referencesats]]),F_Referencesats[[#This Row],[Nedre grænse for referencesats]])</f>
        <v>0</v>
      </c>
      <c r="D16" s="22">
        <v>0</v>
      </c>
      <c r="E16" s="22">
        <v>2.5</v>
      </c>
    </row>
    <row r="17" spans="1:5" x14ac:dyDescent="0.25">
      <c r="A17" s="6">
        <v>26572</v>
      </c>
      <c r="B17" s="7">
        <v>-2.2840316221296462</v>
      </c>
      <c r="C17" s="7">
        <f>IF(B17&gt;2,IF(B17&lt;10,B17*0.3125-0.625,F_Referencesats[[#This Row],[Øvre grænse for referencesats]]),F_Referencesats[[#This Row],[Nedre grænse for referencesats]])</f>
        <v>0</v>
      </c>
      <c r="D17" s="22">
        <v>0</v>
      </c>
      <c r="E17" s="22">
        <v>2.5</v>
      </c>
    </row>
    <row r="18" spans="1:5" x14ac:dyDescent="0.25">
      <c r="A18" s="6">
        <v>26664</v>
      </c>
      <c r="B18" s="7">
        <v>-2.0955613490231428</v>
      </c>
      <c r="C18" s="7">
        <f>IF(B18&gt;2,IF(B18&lt;10,B18*0.3125-0.625,F_Referencesats[[#This Row],[Øvre grænse for referencesats]]),F_Referencesats[[#This Row],[Nedre grænse for referencesats]])</f>
        <v>0</v>
      </c>
      <c r="D18" s="22">
        <v>0</v>
      </c>
      <c r="E18" s="22">
        <v>2.5</v>
      </c>
    </row>
    <row r="19" spans="1:5" x14ac:dyDescent="0.25">
      <c r="A19" s="6">
        <v>26754</v>
      </c>
      <c r="B19" s="7">
        <v>-1.8091351877340429</v>
      </c>
      <c r="C19" s="7">
        <f>IF(B19&gt;2,IF(B19&lt;10,B19*0.3125-0.625,F_Referencesats[[#This Row],[Øvre grænse for referencesats]]),F_Referencesats[[#This Row],[Nedre grænse for referencesats]])</f>
        <v>0</v>
      </c>
      <c r="D19" s="22">
        <v>0</v>
      </c>
      <c r="E19" s="22">
        <v>2.5</v>
      </c>
    </row>
    <row r="20" spans="1:5" x14ac:dyDescent="0.25">
      <c r="A20" s="6">
        <v>26845</v>
      </c>
      <c r="B20" s="7">
        <v>-1.1295842320332952</v>
      </c>
      <c r="C20" s="7">
        <f>IF(B20&gt;2,IF(B20&lt;10,B20*0.3125-0.625,F_Referencesats[[#This Row],[Øvre grænse for referencesats]]),F_Referencesats[[#This Row],[Nedre grænse for referencesats]])</f>
        <v>0</v>
      </c>
      <c r="D20" s="22">
        <v>0</v>
      </c>
      <c r="E20" s="22">
        <v>2.5</v>
      </c>
    </row>
    <row r="21" spans="1:5" x14ac:dyDescent="0.25">
      <c r="A21" s="6">
        <v>26937</v>
      </c>
      <c r="B21" s="7">
        <v>0.55344249036812698</v>
      </c>
      <c r="C21" s="7">
        <f>IF(B21&gt;2,IF(B21&lt;10,B21*0.3125-0.625,F_Referencesats[[#This Row],[Øvre grænse for referencesats]]),F_Referencesats[[#This Row],[Nedre grænse for referencesats]])</f>
        <v>0</v>
      </c>
      <c r="D21" s="22">
        <v>0</v>
      </c>
      <c r="E21" s="22">
        <v>2.5</v>
      </c>
    </row>
    <row r="22" spans="1:5" x14ac:dyDescent="0.25">
      <c r="A22" s="6">
        <v>27029</v>
      </c>
      <c r="B22" s="7">
        <v>0.76236221952305527</v>
      </c>
      <c r="C22" s="7">
        <f>IF(B22&gt;2,IF(B22&lt;10,B22*0.3125-0.625,F_Referencesats[[#This Row],[Øvre grænse for referencesats]]),F_Referencesats[[#This Row],[Nedre grænse for referencesats]])</f>
        <v>0</v>
      </c>
      <c r="D22" s="22">
        <v>0</v>
      </c>
      <c r="E22" s="22">
        <v>2.5</v>
      </c>
    </row>
    <row r="23" spans="1:5" x14ac:dyDescent="0.25">
      <c r="A23" s="6">
        <v>27119</v>
      </c>
      <c r="B23" s="7">
        <v>1.4956530114797886</v>
      </c>
      <c r="C23" s="7">
        <f>IF(B23&gt;2,IF(B23&lt;10,B23*0.3125-0.625,F_Referencesats[[#This Row],[Øvre grænse for referencesats]]),F_Referencesats[[#This Row],[Nedre grænse for referencesats]])</f>
        <v>0</v>
      </c>
      <c r="D23" s="22">
        <v>0</v>
      </c>
      <c r="E23" s="22">
        <v>2.5</v>
      </c>
    </row>
    <row r="24" spans="1:5" x14ac:dyDescent="0.25">
      <c r="A24" s="6">
        <v>27210</v>
      </c>
      <c r="B24" s="7">
        <v>1.4666866147431108</v>
      </c>
      <c r="C24" s="7">
        <f>IF(B24&gt;2,IF(B24&lt;10,B24*0.3125-0.625,F_Referencesats[[#This Row],[Øvre grænse for referencesats]]),F_Referencesats[[#This Row],[Nedre grænse for referencesats]])</f>
        <v>0</v>
      </c>
      <c r="D24" s="22">
        <v>0</v>
      </c>
      <c r="E24" s="22">
        <v>2.5</v>
      </c>
    </row>
    <row r="25" spans="1:5" x14ac:dyDescent="0.25">
      <c r="A25" s="6">
        <v>27302</v>
      </c>
      <c r="B25" s="7">
        <v>1.5848919156572805</v>
      </c>
      <c r="C25" s="7">
        <f>IF(B25&gt;2,IF(B25&lt;10,B25*0.3125-0.625,F_Referencesats[[#This Row],[Øvre grænse for referencesats]]),F_Referencesats[[#This Row],[Nedre grænse for referencesats]])</f>
        <v>0</v>
      </c>
      <c r="D25" s="22">
        <v>0</v>
      </c>
      <c r="E25" s="22">
        <v>2.5</v>
      </c>
    </row>
    <row r="26" spans="1:5" x14ac:dyDescent="0.25">
      <c r="A26" s="6">
        <v>27394</v>
      </c>
      <c r="B26" s="7">
        <v>1.6465633877282073</v>
      </c>
      <c r="C26" s="7">
        <f>IF(B26&gt;2,IF(B26&lt;10,B26*0.3125-0.625,F_Referencesats[[#This Row],[Øvre grænse for referencesats]]),F_Referencesats[[#This Row],[Nedre grænse for referencesats]])</f>
        <v>0</v>
      </c>
      <c r="D26" s="22">
        <v>0</v>
      </c>
      <c r="E26" s="22">
        <v>2.5</v>
      </c>
    </row>
    <row r="27" spans="1:5" x14ac:dyDescent="0.25">
      <c r="A27" s="6">
        <v>27484</v>
      </c>
      <c r="B27" s="7">
        <v>1.3071838332547543</v>
      </c>
      <c r="C27" s="7">
        <f>IF(B27&gt;2,IF(B27&lt;10,B27*0.3125-0.625,F_Referencesats[[#This Row],[Øvre grænse for referencesats]]),F_Referencesats[[#This Row],[Nedre grænse for referencesats]])</f>
        <v>0</v>
      </c>
      <c r="D27" s="22">
        <v>0</v>
      </c>
      <c r="E27" s="22">
        <v>2.5</v>
      </c>
    </row>
    <row r="28" spans="1:5" x14ac:dyDescent="0.25">
      <c r="A28" s="6">
        <v>27575</v>
      </c>
      <c r="B28" s="7">
        <v>1.1185361483731953</v>
      </c>
      <c r="C28" s="7">
        <f>IF(B28&gt;2,IF(B28&lt;10,B28*0.3125-0.625,F_Referencesats[[#This Row],[Øvre grænse for referencesats]]),F_Referencesats[[#This Row],[Nedre grænse for referencesats]])</f>
        <v>0</v>
      </c>
      <c r="D28" s="22">
        <v>0</v>
      </c>
      <c r="E28" s="22">
        <v>2.5</v>
      </c>
    </row>
    <row r="29" spans="1:5" x14ac:dyDescent="0.25">
      <c r="A29" s="6">
        <v>27667</v>
      </c>
      <c r="B29" s="7">
        <v>0.63986830143669238</v>
      </c>
      <c r="C29" s="7">
        <f>IF(B29&gt;2,IF(B29&lt;10,B29*0.3125-0.625,F_Referencesats[[#This Row],[Øvre grænse for referencesats]]),F_Referencesats[[#This Row],[Nedre grænse for referencesats]])</f>
        <v>0</v>
      </c>
      <c r="D29" s="22">
        <v>0</v>
      </c>
      <c r="E29" s="22">
        <v>2.5</v>
      </c>
    </row>
    <row r="30" spans="1:5" x14ac:dyDescent="0.25">
      <c r="A30" s="6">
        <v>27759</v>
      </c>
      <c r="B30" s="7">
        <v>-0.64367171475312546</v>
      </c>
      <c r="C30" s="7">
        <f>IF(B30&gt;2,IF(B30&lt;10,B30*0.3125-0.625,F_Referencesats[[#This Row],[Øvre grænse for referencesats]]),F_Referencesats[[#This Row],[Nedre grænse for referencesats]])</f>
        <v>0</v>
      </c>
      <c r="D30" s="22">
        <v>0</v>
      </c>
      <c r="E30" s="22">
        <v>2.5</v>
      </c>
    </row>
    <row r="31" spans="1:5" x14ac:dyDescent="0.25">
      <c r="A31" s="6">
        <v>27850</v>
      </c>
      <c r="B31" s="7">
        <v>-2.3975183452303384</v>
      </c>
      <c r="C31" s="7">
        <f>IF(B31&gt;2,IF(B31&lt;10,B31*0.3125-0.625,F_Referencesats[[#This Row],[Øvre grænse for referencesats]]),F_Referencesats[[#This Row],[Nedre grænse for referencesats]])</f>
        <v>0</v>
      </c>
      <c r="D31" s="22">
        <v>0</v>
      </c>
      <c r="E31" s="22">
        <v>2.5</v>
      </c>
    </row>
    <row r="32" spans="1:5" x14ac:dyDescent="0.25">
      <c r="A32" s="6">
        <v>27941</v>
      </c>
      <c r="B32" s="7">
        <v>-4.6491496005550488</v>
      </c>
      <c r="C32" s="7">
        <f>IF(B32&gt;2,IF(B32&lt;10,B32*0.3125-0.625,F_Referencesats[[#This Row],[Øvre grænse for referencesats]]),F_Referencesats[[#This Row],[Nedre grænse for referencesats]])</f>
        <v>0</v>
      </c>
      <c r="D32" s="22">
        <v>0</v>
      </c>
      <c r="E32" s="22">
        <v>2.5</v>
      </c>
    </row>
    <row r="33" spans="1:5" x14ac:dyDescent="0.25">
      <c r="A33" s="6">
        <v>28033</v>
      </c>
      <c r="B33" s="7">
        <v>-5.0132980902944553</v>
      </c>
      <c r="C33" s="7">
        <f>IF(B33&gt;2,IF(B33&lt;10,B33*0.3125-0.625,F_Referencesats[[#This Row],[Øvre grænse for referencesats]]),F_Referencesats[[#This Row],[Nedre grænse for referencesats]])</f>
        <v>0</v>
      </c>
      <c r="D33" s="22">
        <v>0</v>
      </c>
      <c r="E33" s="22">
        <v>2.5</v>
      </c>
    </row>
    <row r="34" spans="1:5" x14ac:dyDescent="0.25">
      <c r="A34" s="6">
        <v>28125</v>
      </c>
      <c r="B34" s="7">
        <v>-5.1652703070019896</v>
      </c>
      <c r="C34" s="7">
        <f>IF(B34&gt;2,IF(B34&lt;10,B34*0.3125-0.625,F_Referencesats[[#This Row],[Øvre grænse for referencesats]]),F_Referencesats[[#This Row],[Nedre grænse for referencesats]])</f>
        <v>0</v>
      </c>
      <c r="D34" s="22">
        <v>0</v>
      </c>
      <c r="E34" s="22">
        <v>2.5</v>
      </c>
    </row>
    <row r="35" spans="1:5" x14ac:dyDescent="0.25">
      <c r="A35" s="6">
        <v>28215</v>
      </c>
      <c r="B35" s="7">
        <v>-4.4565366045124648</v>
      </c>
      <c r="C35" s="7">
        <f>IF(B35&gt;2,IF(B35&lt;10,B35*0.3125-0.625,F_Referencesats[[#This Row],[Øvre grænse for referencesats]]),F_Referencesats[[#This Row],[Nedre grænse for referencesats]])</f>
        <v>0</v>
      </c>
      <c r="D35" s="22">
        <v>0</v>
      </c>
      <c r="E35" s="22">
        <v>2.5</v>
      </c>
    </row>
    <row r="36" spans="1:5" x14ac:dyDescent="0.25">
      <c r="A36" s="6">
        <v>28306</v>
      </c>
      <c r="B36" s="7">
        <v>-3.5877714720289475</v>
      </c>
      <c r="C36" s="7">
        <f>IF(B36&gt;2,IF(B36&lt;10,B36*0.3125-0.625,F_Referencesats[[#This Row],[Øvre grænse for referencesats]]),F_Referencesats[[#This Row],[Nedre grænse for referencesats]])</f>
        <v>0</v>
      </c>
      <c r="D36" s="22">
        <v>0</v>
      </c>
      <c r="E36" s="22">
        <v>2.5</v>
      </c>
    </row>
    <row r="37" spans="1:5" x14ac:dyDescent="0.25">
      <c r="A37" s="6">
        <v>28398</v>
      </c>
      <c r="B37" s="7">
        <v>-4.9560211299750847</v>
      </c>
      <c r="C37" s="7">
        <f>IF(B37&gt;2,IF(B37&lt;10,B37*0.3125-0.625,F_Referencesats[[#This Row],[Øvre grænse for referencesats]]),F_Referencesats[[#This Row],[Nedre grænse for referencesats]])</f>
        <v>0</v>
      </c>
      <c r="D37" s="22">
        <v>0</v>
      </c>
      <c r="E37" s="22">
        <v>2.5</v>
      </c>
    </row>
    <row r="38" spans="1:5" x14ac:dyDescent="0.25">
      <c r="A38" s="6">
        <v>28490</v>
      </c>
      <c r="B38" s="7">
        <v>-5.6793015612112185</v>
      </c>
      <c r="C38" s="7">
        <f>IF(B38&gt;2,IF(B38&lt;10,B38*0.3125-0.625,F_Referencesats[[#This Row],[Øvre grænse for referencesats]]),F_Referencesats[[#This Row],[Nedre grænse for referencesats]])</f>
        <v>0</v>
      </c>
      <c r="D38" s="22">
        <v>0</v>
      </c>
      <c r="E38" s="22">
        <v>2.5</v>
      </c>
    </row>
    <row r="39" spans="1:5" x14ac:dyDescent="0.25">
      <c r="A39" s="6">
        <v>28580</v>
      </c>
      <c r="B39" s="7">
        <v>-6.0542482701684861</v>
      </c>
      <c r="C39" s="7">
        <f>IF(B39&gt;2,IF(B39&lt;10,B39*0.3125-0.625,F_Referencesats[[#This Row],[Øvre grænse for referencesats]]),F_Referencesats[[#This Row],[Nedre grænse for referencesats]])</f>
        <v>0</v>
      </c>
      <c r="D39" s="22">
        <v>0</v>
      </c>
      <c r="E39" s="22">
        <v>2.5</v>
      </c>
    </row>
    <row r="40" spans="1:5" x14ac:dyDescent="0.25">
      <c r="A40" s="6">
        <v>28671</v>
      </c>
      <c r="B40" s="7">
        <v>-6.6216224105841377</v>
      </c>
      <c r="C40" s="7">
        <f>IF(B40&gt;2,IF(B40&lt;10,B40*0.3125-0.625,F_Referencesats[[#This Row],[Øvre grænse for referencesats]]),F_Referencesats[[#This Row],[Nedre grænse for referencesats]])</f>
        <v>0</v>
      </c>
      <c r="D40" s="22">
        <v>0</v>
      </c>
      <c r="E40" s="22">
        <v>2.5</v>
      </c>
    </row>
    <row r="41" spans="1:5" x14ac:dyDescent="0.25">
      <c r="A41" s="6">
        <v>28763</v>
      </c>
      <c r="B41" s="7">
        <v>-6.4136432126779255</v>
      </c>
      <c r="C41" s="7">
        <f>IF(B41&gt;2,IF(B41&lt;10,B41*0.3125-0.625,F_Referencesats[[#This Row],[Øvre grænse for referencesats]]),F_Referencesats[[#This Row],[Nedre grænse for referencesats]])</f>
        <v>0</v>
      </c>
      <c r="D41" s="22">
        <v>0</v>
      </c>
      <c r="E41" s="22">
        <v>2.5</v>
      </c>
    </row>
    <row r="42" spans="1:5" x14ac:dyDescent="0.25">
      <c r="A42" s="6">
        <v>28855</v>
      </c>
      <c r="B42" s="7">
        <v>-5.9941448082500699</v>
      </c>
      <c r="C42" s="7">
        <f>IF(B42&gt;2,IF(B42&lt;10,B42*0.3125-0.625,F_Referencesats[[#This Row],[Øvre grænse for referencesats]]),F_Referencesats[[#This Row],[Nedre grænse for referencesats]])</f>
        <v>0</v>
      </c>
      <c r="D42" s="22">
        <v>0</v>
      </c>
      <c r="E42" s="22">
        <v>2.5</v>
      </c>
    </row>
    <row r="43" spans="1:5" x14ac:dyDescent="0.25">
      <c r="A43" s="6">
        <v>28945</v>
      </c>
      <c r="B43" s="7">
        <v>-6.0186952824452362</v>
      </c>
      <c r="C43" s="7">
        <f>IF(B43&gt;2,IF(B43&lt;10,B43*0.3125-0.625,F_Referencesats[[#This Row],[Øvre grænse for referencesats]]),F_Referencesats[[#This Row],[Nedre grænse for referencesats]])</f>
        <v>0</v>
      </c>
      <c r="D43" s="22">
        <v>0</v>
      </c>
      <c r="E43" s="22">
        <v>2.5</v>
      </c>
    </row>
    <row r="44" spans="1:5" x14ac:dyDescent="0.25">
      <c r="A44" s="6">
        <v>29036</v>
      </c>
      <c r="B44" s="7">
        <v>-5.7068908286322539</v>
      </c>
      <c r="C44" s="7">
        <f>IF(B44&gt;2,IF(B44&lt;10,B44*0.3125-0.625,F_Referencesats[[#This Row],[Øvre grænse for referencesats]]),F_Referencesats[[#This Row],[Nedre grænse for referencesats]])</f>
        <v>0</v>
      </c>
      <c r="D44" s="22">
        <v>0</v>
      </c>
      <c r="E44" s="22">
        <v>2.5</v>
      </c>
    </row>
    <row r="45" spans="1:5" x14ac:dyDescent="0.25">
      <c r="A45" s="6">
        <v>29128</v>
      </c>
      <c r="B45" s="7">
        <v>-5.1034910767739348</v>
      </c>
      <c r="C45" s="7">
        <f>IF(B45&gt;2,IF(B45&lt;10,B45*0.3125-0.625,F_Referencesats[[#This Row],[Øvre grænse for referencesats]]),F_Referencesats[[#This Row],[Nedre grænse for referencesats]])</f>
        <v>0</v>
      </c>
      <c r="D45" s="22">
        <v>0</v>
      </c>
      <c r="E45" s="22">
        <v>2.5</v>
      </c>
    </row>
    <row r="46" spans="1:5" x14ac:dyDescent="0.25">
      <c r="A46" s="6">
        <v>29220</v>
      </c>
      <c r="B46" s="7">
        <v>-5.5553085968193159</v>
      </c>
      <c r="C46" s="7">
        <f>IF(B46&gt;2,IF(B46&lt;10,B46*0.3125-0.625,F_Referencesats[[#This Row],[Øvre grænse for referencesats]]),F_Referencesats[[#This Row],[Nedre grænse for referencesats]])</f>
        <v>0</v>
      </c>
      <c r="D46" s="22">
        <v>0</v>
      </c>
      <c r="E46" s="22">
        <v>2.5</v>
      </c>
    </row>
    <row r="47" spans="1:5" x14ac:dyDescent="0.25">
      <c r="A47" s="6">
        <v>29311</v>
      </c>
      <c r="B47" s="7">
        <v>-6.1569413822844297</v>
      </c>
      <c r="C47" s="7">
        <f>IF(B47&gt;2,IF(B47&lt;10,B47*0.3125-0.625,F_Referencesats[[#This Row],[Øvre grænse for referencesats]]),F_Referencesats[[#This Row],[Nedre grænse for referencesats]])</f>
        <v>0</v>
      </c>
      <c r="D47" s="22">
        <v>0</v>
      </c>
      <c r="E47" s="22">
        <v>2.5</v>
      </c>
    </row>
    <row r="48" spans="1:5" x14ac:dyDescent="0.25">
      <c r="A48" s="6">
        <v>29402</v>
      </c>
      <c r="B48" s="7">
        <v>-6.2506508675622001</v>
      </c>
      <c r="C48" s="7">
        <f>IF(B48&gt;2,IF(B48&lt;10,B48*0.3125-0.625,F_Referencesats[[#This Row],[Øvre grænse for referencesats]]),F_Referencesats[[#This Row],[Nedre grænse for referencesats]])</f>
        <v>0</v>
      </c>
      <c r="D48" s="22">
        <v>0</v>
      </c>
      <c r="E48" s="22">
        <v>2.5</v>
      </c>
    </row>
    <row r="49" spans="1:5" x14ac:dyDescent="0.25">
      <c r="A49" s="6">
        <v>29494</v>
      </c>
      <c r="B49" s="7">
        <v>-5.6005054906618454</v>
      </c>
      <c r="C49" s="7">
        <f>IF(B49&gt;2,IF(B49&lt;10,B49*0.3125-0.625,F_Referencesats[[#This Row],[Øvre grænse for referencesats]]),F_Referencesats[[#This Row],[Nedre grænse for referencesats]])</f>
        <v>0</v>
      </c>
      <c r="D49" s="22">
        <v>0</v>
      </c>
      <c r="E49" s="22">
        <v>2.5</v>
      </c>
    </row>
    <row r="50" spans="1:5" x14ac:dyDescent="0.25">
      <c r="A50" s="6">
        <v>29586</v>
      </c>
      <c r="B50" s="7">
        <v>-4.7818272076890196</v>
      </c>
      <c r="C50" s="7">
        <f>IF(B50&gt;2,IF(B50&lt;10,B50*0.3125-0.625,F_Referencesats[[#This Row],[Øvre grænse for referencesats]]),F_Referencesats[[#This Row],[Nedre grænse for referencesats]])</f>
        <v>0</v>
      </c>
      <c r="D50" s="22">
        <v>0</v>
      </c>
      <c r="E50" s="22">
        <v>2.5</v>
      </c>
    </row>
    <row r="51" spans="1:5" x14ac:dyDescent="0.25">
      <c r="A51" s="6">
        <v>29676</v>
      </c>
      <c r="B51" s="7">
        <v>-3.7265047520242689</v>
      </c>
      <c r="C51" s="7">
        <f>IF(B51&gt;2,IF(B51&lt;10,B51*0.3125-0.625,F_Referencesats[[#This Row],[Øvre grænse for referencesats]]),F_Referencesats[[#This Row],[Nedre grænse for referencesats]])</f>
        <v>0</v>
      </c>
      <c r="D51" s="22">
        <v>0</v>
      </c>
      <c r="E51" s="22">
        <v>2.5</v>
      </c>
    </row>
    <row r="52" spans="1:5" x14ac:dyDescent="0.25">
      <c r="A52" s="6">
        <v>29767</v>
      </c>
      <c r="B52" s="7">
        <v>-2.2228093584838007</v>
      </c>
      <c r="C52" s="7">
        <f>IF(B52&gt;2,IF(B52&lt;10,B52*0.3125-0.625,F_Referencesats[[#This Row],[Øvre grænse for referencesats]]),F_Referencesats[[#This Row],[Nedre grænse for referencesats]])</f>
        <v>0</v>
      </c>
      <c r="D52" s="22">
        <v>0</v>
      </c>
      <c r="E52" s="22">
        <v>2.5</v>
      </c>
    </row>
    <row r="53" spans="1:5" x14ac:dyDescent="0.25">
      <c r="A53" s="6">
        <v>29859</v>
      </c>
      <c r="B53" s="7">
        <v>-3.5447506312583954</v>
      </c>
      <c r="C53" s="7">
        <f>IF(B53&gt;2,IF(B53&lt;10,B53*0.3125-0.625,F_Referencesats[[#This Row],[Øvre grænse for referencesats]]),F_Referencesats[[#This Row],[Nedre grænse for referencesats]])</f>
        <v>0</v>
      </c>
      <c r="D53" s="22">
        <v>0</v>
      </c>
      <c r="E53" s="22">
        <v>2.5</v>
      </c>
    </row>
    <row r="54" spans="1:5" x14ac:dyDescent="0.25">
      <c r="A54" s="6">
        <v>29951</v>
      </c>
      <c r="B54" s="7">
        <v>-4.861516191648434</v>
      </c>
      <c r="C54" s="7">
        <f>IF(B54&gt;2,IF(B54&lt;10,B54*0.3125-0.625,F_Referencesats[[#This Row],[Øvre grænse for referencesats]]),F_Referencesats[[#This Row],[Nedre grænse for referencesats]])</f>
        <v>0</v>
      </c>
      <c r="D54" s="22">
        <v>0</v>
      </c>
      <c r="E54" s="22">
        <v>2.5</v>
      </c>
    </row>
    <row r="55" spans="1:5" x14ac:dyDescent="0.25">
      <c r="A55" s="6">
        <v>30041</v>
      </c>
      <c r="B55" s="7">
        <v>-5.9289473461941782</v>
      </c>
      <c r="C55" s="7">
        <f>IF(B55&gt;2,IF(B55&lt;10,B55*0.3125-0.625,F_Referencesats[[#This Row],[Øvre grænse for referencesats]]),F_Referencesats[[#This Row],[Nedre grænse for referencesats]])</f>
        <v>0</v>
      </c>
      <c r="D55" s="22">
        <v>0</v>
      </c>
      <c r="E55" s="22">
        <v>2.5</v>
      </c>
    </row>
    <row r="56" spans="1:5" x14ac:dyDescent="0.25">
      <c r="A56" s="6">
        <v>30132</v>
      </c>
      <c r="B56" s="7">
        <v>-6.580194789787555</v>
      </c>
      <c r="C56" s="7">
        <f>IF(B56&gt;2,IF(B56&lt;10,B56*0.3125-0.625,F_Referencesats[[#This Row],[Øvre grænse for referencesats]]),F_Referencesats[[#This Row],[Nedre grænse for referencesats]])</f>
        <v>0</v>
      </c>
      <c r="D56" s="22">
        <v>0</v>
      </c>
      <c r="E56" s="22">
        <v>2.5</v>
      </c>
    </row>
    <row r="57" spans="1:5" x14ac:dyDescent="0.25">
      <c r="A57" s="6">
        <v>30224</v>
      </c>
      <c r="B57" s="7">
        <v>-8.376038295169721</v>
      </c>
      <c r="C57" s="7">
        <f>IF(B57&gt;2,IF(B57&lt;10,B57*0.3125-0.625,F_Referencesats[[#This Row],[Øvre grænse for referencesats]]),F_Referencesats[[#This Row],[Nedre grænse for referencesats]])</f>
        <v>0</v>
      </c>
      <c r="D57" s="22">
        <v>0</v>
      </c>
      <c r="E57" s="22">
        <v>2.5</v>
      </c>
    </row>
    <row r="58" spans="1:5" x14ac:dyDescent="0.25">
      <c r="A58" s="6">
        <v>30316</v>
      </c>
      <c r="B58" s="7">
        <v>-10.177256641907107</v>
      </c>
      <c r="C58" s="7">
        <f>IF(B58&gt;2,IF(B58&lt;10,B58*0.3125-0.625,F_Referencesats[[#This Row],[Øvre grænse for referencesats]]),F_Referencesats[[#This Row],[Nedre grænse for referencesats]])</f>
        <v>0</v>
      </c>
      <c r="D58" s="22">
        <v>0</v>
      </c>
      <c r="E58" s="22">
        <v>2.5</v>
      </c>
    </row>
    <row r="59" spans="1:5" x14ac:dyDescent="0.25">
      <c r="A59" s="6">
        <v>30406</v>
      </c>
      <c r="B59" s="7">
        <v>-10.410820308256177</v>
      </c>
      <c r="C59" s="7">
        <f>IF(B59&gt;2,IF(B59&lt;10,B59*0.3125-0.625,F_Referencesats[[#This Row],[Øvre grænse for referencesats]]),F_Referencesats[[#This Row],[Nedre grænse for referencesats]])</f>
        <v>0</v>
      </c>
      <c r="D59" s="22">
        <v>0</v>
      </c>
      <c r="E59" s="22">
        <v>2.5</v>
      </c>
    </row>
    <row r="60" spans="1:5" x14ac:dyDescent="0.25">
      <c r="A60" s="6">
        <v>30497</v>
      </c>
      <c r="B60" s="7">
        <v>-8.6776873172904629</v>
      </c>
      <c r="C60" s="7">
        <f>IF(B60&gt;2,IF(B60&lt;10,B60*0.3125-0.625,F_Referencesats[[#This Row],[Øvre grænse for referencesats]]),F_Referencesats[[#This Row],[Nedre grænse for referencesats]])</f>
        <v>0</v>
      </c>
      <c r="D60" s="22">
        <v>0</v>
      </c>
      <c r="E60" s="22">
        <v>2.5</v>
      </c>
    </row>
    <row r="61" spans="1:5" x14ac:dyDescent="0.25">
      <c r="A61" s="6">
        <v>30589</v>
      </c>
      <c r="B61" s="7">
        <v>-7.8252951145325937</v>
      </c>
      <c r="C61" s="7">
        <f>IF(B61&gt;2,IF(B61&lt;10,B61*0.3125-0.625,F_Referencesats[[#This Row],[Øvre grænse for referencesats]]),F_Referencesats[[#This Row],[Nedre grænse for referencesats]])</f>
        <v>0</v>
      </c>
      <c r="D61" s="22">
        <v>0</v>
      </c>
      <c r="E61" s="22">
        <v>2.5</v>
      </c>
    </row>
    <row r="62" spans="1:5" x14ac:dyDescent="0.25">
      <c r="A62" s="6">
        <v>30681</v>
      </c>
      <c r="B62" s="7">
        <v>-6.395243147414007</v>
      </c>
      <c r="C62" s="7">
        <f>IF(B62&gt;2,IF(B62&lt;10,B62*0.3125-0.625,F_Referencesats[[#This Row],[Øvre grænse for referencesats]]),F_Referencesats[[#This Row],[Nedre grænse for referencesats]])</f>
        <v>0</v>
      </c>
      <c r="D62" s="22">
        <v>0</v>
      </c>
      <c r="E62" s="22">
        <v>2.5</v>
      </c>
    </row>
    <row r="63" spans="1:5" x14ac:dyDescent="0.25">
      <c r="A63" s="6">
        <v>30772</v>
      </c>
      <c r="B63" s="7">
        <v>-4.9145530914916549</v>
      </c>
      <c r="C63" s="7">
        <f>IF(B63&gt;2,IF(B63&lt;10,B63*0.3125-0.625,F_Referencesats[[#This Row],[Øvre grænse for referencesats]]),F_Referencesats[[#This Row],[Nedre grænse for referencesats]])</f>
        <v>0</v>
      </c>
      <c r="D63" s="22">
        <v>0</v>
      </c>
      <c r="E63" s="22">
        <v>2.5</v>
      </c>
    </row>
    <row r="64" spans="1:5" x14ac:dyDescent="0.25">
      <c r="A64" s="6">
        <v>30863</v>
      </c>
      <c r="B64" s="7">
        <v>-2.0368405460897918</v>
      </c>
      <c r="C64" s="7">
        <f>IF(B64&gt;2,IF(B64&lt;10,B64*0.3125-0.625,F_Referencesats[[#This Row],[Øvre grænse for referencesats]]),F_Referencesats[[#This Row],[Nedre grænse for referencesats]])</f>
        <v>0</v>
      </c>
      <c r="D64" s="22">
        <v>0</v>
      </c>
      <c r="E64" s="22">
        <v>2.5</v>
      </c>
    </row>
    <row r="65" spans="1:5" x14ac:dyDescent="0.25">
      <c r="A65" s="6">
        <v>30955</v>
      </c>
      <c r="B65" s="7">
        <v>-1.5978049234591083</v>
      </c>
      <c r="C65" s="7">
        <f>IF(B65&gt;2,IF(B65&lt;10,B65*0.3125-0.625,F_Referencesats[[#This Row],[Øvre grænse for referencesats]]),F_Referencesats[[#This Row],[Nedre grænse for referencesats]])</f>
        <v>0</v>
      </c>
      <c r="D65" s="22">
        <v>0</v>
      </c>
      <c r="E65" s="22">
        <v>2.5</v>
      </c>
    </row>
    <row r="66" spans="1:5" x14ac:dyDescent="0.25">
      <c r="A66" s="6">
        <v>31047</v>
      </c>
      <c r="B66" s="7">
        <v>0.44053896149220861</v>
      </c>
      <c r="C66" s="7">
        <f>IF(B66&gt;2,IF(B66&lt;10,B66*0.3125-0.625,F_Referencesats[[#This Row],[Øvre grænse for referencesats]]),F_Referencesats[[#This Row],[Nedre grænse for referencesats]])</f>
        <v>0</v>
      </c>
      <c r="D66" s="22">
        <v>0</v>
      </c>
      <c r="E66" s="22">
        <v>2.5</v>
      </c>
    </row>
    <row r="67" spans="1:5" x14ac:dyDescent="0.25">
      <c r="A67" s="6">
        <v>31137</v>
      </c>
      <c r="B67" s="7">
        <v>1.9718384765590145</v>
      </c>
      <c r="C67" s="7">
        <f>IF(B67&gt;2,IF(B67&lt;10,B67*0.3125-0.625,F_Referencesats[[#This Row],[Øvre grænse for referencesats]]),F_Referencesats[[#This Row],[Nedre grænse for referencesats]])</f>
        <v>0</v>
      </c>
      <c r="D67" s="22">
        <v>0</v>
      </c>
      <c r="E67" s="22">
        <v>2.5</v>
      </c>
    </row>
    <row r="68" spans="1:5" x14ac:dyDescent="0.25">
      <c r="A68" s="6">
        <v>31228</v>
      </c>
      <c r="B68" s="7">
        <v>4.709658070302595</v>
      </c>
      <c r="C68" s="7">
        <f>IF(B68&gt;2,IF(B68&lt;10,B68*0.3125-0.625,F_Referencesats[[#This Row],[Øvre grænse for referencesats]]),F_Referencesats[[#This Row],[Nedre grænse for referencesats]])</f>
        <v>0.84676814696956093</v>
      </c>
      <c r="D68" s="22">
        <v>0</v>
      </c>
      <c r="E68" s="22">
        <v>2.5</v>
      </c>
    </row>
    <row r="69" spans="1:5" x14ac:dyDescent="0.25">
      <c r="A69" s="6">
        <v>31320</v>
      </c>
      <c r="B69" s="7">
        <v>5.0867884408404365</v>
      </c>
      <c r="C69" s="7">
        <f>IF(B69&gt;2,IF(B69&lt;10,B69*0.3125-0.625,F_Referencesats[[#This Row],[Øvre grænse for referencesats]]),F_Referencesats[[#This Row],[Nedre grænse for referencesats]])</f>
        <v>0.9646213877626364</v>
      </c>
      <c r="D69" s="22">
        <v>0</v>
      </c>
      <c r="E69" s="22">
        <v>2.5</v>
      </c>
    </row>
    <row r="70" spans="1:5" x14ac:dyDescent="0.25">
      <c r="A70" s="6">
        <v>31412</v>
      </c>
      <c r="B70" s="7">
        <v>13.127351055619997</v>
      </c>
      <c r="C70" s="7">
        <f>IF(B70&gt;2,IF(B70&lt;10,B70*0.3125-0.625,F_Referencesats[[#This Row],[Øvre grænse for referencesats]]),F_Referencesats[[#This Row],[Nedre grænse for referencesats]])</f>
        <v>2.5</v>
      </c>
      <c r="D70" s="22">
        <v>0</v>
      </c>
      <c r="E70" s="22">
        <v>2.5</v>
      </c>
    </row>
    <row r="71" spans="1:5" x14ac:dyDescent="0.25">
      <c r="A71" s="6">
        <v>31502</v>
      </c>
      <c r="B71" s="7">
        <v>14.380059314518448</v>
      </c>
      <c r="C71" s="7">
        <f>IF(B71&gt;2,IF(B71&lt;10,B71*0.3125-0.625,F_Referencesats[[#This Row],[Øvre grænse for referencesats]]),F_Referencesats[[#This Row],[Nedre grænse for referencesats]])</f>
        <v>2.5</v>
      </c>
      <c r="D71" s="22">
        <v>0</v>
      </c>
      <c r="E71" s="22">
        <v>2.5</v>
      </c>
    </row>
    <row r="72" spans="1:5" x14ac:dyDescent="0.25">
      <c r="A72" s="6">
        <v>31593</v>
      </c>
      <c r="B72" s="7">
        <v>17.739109242697154</v>
      </c>
      <c r="C72" s="7">
        <f>IF(B72&gt;2,IF(B72&lt;10,B72*0.3125-0.625,F_Referencesats[[#This Row],[Øvre grænse for referencesats]]),F_Referencesats[[#This Row],[Nedre grænse for referencesats]])</f>
        <v>2.5</v>
      </c>
      <c r="D72" s="22">
        <v>0</v>
      </c>
      <c r="E72" s="22">
        <v>2.5</v>
      </c>
    </row>
    <row r="73" spans="1:5" x14ac:dyDescent="0.25">
      <c r="A73" s="6">
        <v>31685</v>
      </c>
      <c r="B73" s="7">
        <v>17.907445817762849</v>
      </c>
      <c r="C73" s="7">
        <f>IF(B73&gt;2,IF(B73&lt;10,B73*0.3125-0.625,F_Referencesats[[#This Row],[Øvre grænse for referencesats]]),F_Referencesats[[#This Row],[Nedre grænse for referencesats]])</f>
        <v>2.5</v>
      </c>
      <c r="D73" s="22">
        <v>0</v>
      </c>
      <c r="E73" s="22">
        <v>2.5</v>
      </c>
    </row>
    <row r="74" spans="1:5" x14ac:dyDescent="0.25">
      <c r="A74" s="6">
        <v>31777</v>
      </c>
      <c r="B74" s="7">
        <v>21.840242809233672</v>
      </c>
      <c r="C74" s="7">
        <f>IF(B74&gt;2,IF(B74&lt;10,B74*0.3125-0.625,F_Referencesats[[#This Row],[Øvre grænse for referencesats]]),F_Referencesats[[#This Row],[Nedre grænse for referencesats]])</f>
        <v>2.5</v>
      </c>
      <c r="D74" s="22">
        <v>0</v>
      </c>
      <c r="E74" s="22">
        <v>2.5</v>
      </c>
    </row>
    <row r="75" spans="1:5" x14ac:dyDescent="0.25">
      <c r="A75" s="6">
        <v>31867</v>
      </c>
      <c r="B75" s="7">
        <v>20.623615224906402</v>
      </c>
      <c r="C75" s="7">
        <f>IF(B75&gt;2,IF(B75&lt;10,B75*0.3125-0.625,F_Referencesats[[#This Row],[Øvre grænse for referencesats]]),F_Referencesats[[#This Row],[Nedre grænse for referencesats]])</f>
        <v>2.5</v>
      </c>
      <c r="D75" s="22">
        <v>0</v>
      </c>
      <c r="E75" s="22">
        <v>2.5</v>
      </c>
    </row>
    <row r="76" spans="1:5" x14ac:dyDescent="0.25">
      <c r="A76" s="6">
        <v>31958</v>
      </c>
      <c r="B76" s="7">
        <v>22.232481196719363</v>
      </c>
      <c r="C76" s="7">
        <f>IF(B76&gt;2,IF(B76&lt;10,B76*0.3125-0.625,F_Referencesats[[#This Row],[Øvre grænse for referencesats]]),F_Referencesats[[#This Row],[Nedre grænse for referencesats]])</f>
        <v>2.5</v>
      </c>
      <c r="D76" s="22">
        <v>0</v>
      </c>
      <c r="E76" s="22">
        <v>2.5</v>
      </c>
    </row>
    <row r="77" spans="1:5" x14ac:dyDescent="0.25">
      <c r="A77" s="6">
        <v>32050</v>
      </c>
      <c r="B77" s="7">
        <v>22.073446766233673</v>
      </c>
      <c r="C77" s="7">
        <f>IF(B77&gt;2,IF(B77&lt;10,B77*0.3125-0.625,F_Referencesats[[#This Row],[Øvre grænse for referencesats]]),F_Referencesats[[#This Row],[Nedre grænse for referencesats]])</f>
        <v>2.5</v>
      </c>
      <c r="D77" s="22">
        <v>0</v>
      </c>
      <c r="E77" s="22">
        <v>2.5</v>
      </c>
    </row>
    <row r="78" spans="1:5" x14ac:dyDescent="0.25">
      <c r="A78" s="6">
        <v>32142</v>
      </c>
      <c r="B78" s="7">
        <v>25.65869126588322</v>
      </c>
      <c r="C78" s="7">
        <f>IF(B78&gt;2,IF(B78&lt;10,B78*0.3125-0.625,F_Referencesats[[#This Row],[Øvre grænse for referencesats]]),F_Referencesats[[#This Row],[Nedre grænse for referencesats]])</f>
        <v>2.5</v>
      </c>
      <c r="D78" s="22">
        <v>0</v>
      </c>
      <c r="E78" s="22">
        <v>2.5</v>
      </c>
    </row>
    <row r="79" spans="1:5" x14ac:dyDescent="0.25">
      <c r="A79" s="6">
        <v>32233</v>
      </c>
      <c r="B79" s="7">
        <v>22.537620766472145</v>
      </c>
      <c r="C79" s="7">
        <f>IF(B79&gt;2,IF(B79&lt;10,B79*0.3125-0.625,F_Referencesats[[#This Row],[Øvre grænse for referencesats]]),F_Referencesats[[#This Row],[Nedre grænse for referencesats]])</f>
        <v>2.5</v>
      </c>
      <c r="D79" s="22">
        <v>0</v>
      </c>
      <c r="E79" s="22">
        <v>2.5</v>
      </c>
    </row>
    <row r="80" spans="1:5" x14ac:dyDescent="0.25">
      <c r="A80" s="6">
        <v>32324</v>
      </c>
      <c r="B80" s="7">
        <v>22.815209571894883</v>
      </c>
      <c r="C80" s="7">
        <f>IF(B80&gt;2,IF(B80&lt;10,B80*0.3125-0.625,F_Referencesats[[#This Row],[Øvre grænse for referencesats]]),F_Referencesats[[#This Row],[Nedre grænse for referencesats]])</f>
        <v>2.5</v>
      </c>
      <c r="D80" s="22">
        <v>0</v>
      </c>
      <c r="E80" s="22">
        <v>2.5</v>
      </c>
    </row>
    <row r="81" spans="1:5" x14ac:dyDescent="0.25">
      <c r="A81" s="6">
        <v>32416</v>
      </c>
      <c r="B81" s="7">
        <v>22.314890460518313</v>
      </c>
      <c r="C81" s="7">
        <f>IF(B81&gt;2,IF(B81&lt;10,B81*0.3125-0.625,F_Referencesats[[#This Row],[Øvre grænse for referencesats]]),F_Referencesats[[#This Row],[Nedre grænse for referencesats]])</f>
        <v>2.5</v>
      </c>
      <c r="D81" s="22">
        <v>0</v>
      </c>
      <c r="E81" s="22">
        <v>2.5</v>
      </c>
    </row>
    <row r="82" spans="1:5" x14ac:dyDescent="0.25">
      <c r="A82" s="6">
        <v>32508</v>
      </c>
      <c r="B82" s="7">
        <v>25.444797967365872</v>
      </c>
      <c r="C82" s="7">
        <f>IF(B82&gt;2,IF(B82&lt;10,B82*0.3125-0.625,F_Referencesats[[#This Row],[Øvre grænse for referencesats]]),F_Referencesats[[#This Row],[Nedre grænse for referencesats]])</f>
        <v>2.5</v>
      </c>
      <c r="D82" s="22">
        <v>0</v>
      </c>
      <c r="E82" s="22">
        <v>2.5</v>
      </c>
    </row>
    <row r="83" spans="1:5" x14ac:dyDescent="0.25">
      <c r="A83" s="6">
        <v>32598</v>
      </c>
      <c r="B83" s="7">
        <v>21.705277724467152</v>
      </c>
      <c r="C83" s="7">
        <f>IF(B83&gt;2,IF(B83&lt;10,B83*0.3125-0.625,F_Referencesats[[#This Row],[Øvre grænse for referencesats]]),F_Referencesats[[#This Row],[Nedre grænse for referencesats]])</f>
        <v>2.5</v>
      </c>
      <c r="D83" s="22">
        <v>0</v>
      </c>
      <c r="E83" s="22">
        <v>2.5</v>
      </c>
    </row>
    <row r="84" spans="1:5" x14ac:dyDescent="0.25">
      <c r="A84" s="6">
        <v>32689</v>
      </c>
      <c r="B84" s="7">
        <v>20.799950935694199</v>
      </c>
      <c r="C84" s="7">
        <f>IF(B84&gt;2,IF(B84&lt;10,B84*0.3125-0.625,F_Referencesats[[#This Row],[Øvre grænse for referencesats]]),F_Referencesats[[#This Row],[Nedre grænse for referencesats]])</f>
        <v>2.5</v>
      </c>
      <c r="D84" s="22">
        <v>0</v>
      </c>
      <c r="E84" s="22">
        <v>2.5</v>
      </c>
    </row>
    <row r="85" spans="1:5" x14ac:dyDescent="0.25">
      <c r="A85" s="6">
        <v>32781</v>
      </c>
      <c r="B85" s="7">
        <v>18.402459286540136</v>
      </c>
      <c r="C85" s="7">
        <f>IF(B85&gt;2,IF(B85&lt;10,B85*0.3125-0.625,F_Referencesats[[#This Row],[Øvre grænse for referencesats]]),F_Referencesats[[#This Row],[Nedre grænse for referencesats]])</f>
        <v>2.5</v>
      </c>
      <c r="D85" s="22">
        <v>0</v>
      </c>
      <c r="E85" s="22">
        <v>2.5</v>
      </c>
    </row>
    <row r="86" spans="1:5" x14ac:dyDescent="0.25">
      <c r="A86" s="6">
        <v>32873</v>
      </c>
      <c r="B86" s="7">
        <v>20.536857984624532</v>
      </c>
      <c r="C86" s="7">
        <f>IF(B86&gt;2,IF(B86&lt;10,B86*0.3125-0.625,F_Referencesats[[#This Row],[Øvre grænse for referencesats]]),F_Referencesats[[#This Row],[Nedre grænse for referencesats]])</f>
        <v>2.5</v>
      </c>
      <c r="D86" s="22">
        <v>0</v>
      </c>
      <c r="E86" s="22">
        <v>2.5</v>
      </c>
    </row>
    <row r="87" spans="1:5" x14ac:dyDescent="0.25">
      <c r="A87" s="6">
        <v>32963</v>
      </c>
      <c r="B87" s="7">
        <v>18.647099983006569</v>
      </c>
      <c r="C87" s="7">
        <f>IF(B87&gt;2,IF(B87&lt;10,B87*0.3125-0.625,F_Referencesats[[#This Row],[Øvre grænse for referencesats]]),F_Referencesats[[#This Row],[Nedre grænse for referencesats]])</f>
        <v>2.5</v>
      </c>
      <c r="D87" s="22">
        <v>0</v>
      </c>
      <c r="E87" s="22">
        <v>2.5</v>
      </c>
    </row>
    <row r="88" spans="1:5" x14ac:dyDescent="0.25">
      <c r="A88" s="6">
        <v>33054</v>
      </c>
      <c r="B88" s="7">
        <v>15.672015452080586</v>
      </c>
      <c r="C88" s="7">
        <f>IF(B88&gt;2,IF(B88&lt;10,B88*0.3125-0.625,F_Referencesats[[#This Row],[Øvre grænse for referencesats]]),F_Referencesats[[#This Row],[Nedre grænse for referencesats]])</f>
        <v>2.5</v>
      </c>
      <c r="D88" s="22">
        <v>0</v>
      </c>
      <c r="E88" s="22">
        <v>2.5</v>
      </c>
    </row>
    <row r="89" spans="1:5" x14ac:dyDescent="0.25">
      <c r="A89" s="6">
        <v>33146</v>
      </c>
      <c r="B89" s="7">
        <v>13.620747820113849</v>
      </c>
      <c r="C89" s="7">
        <f>IF(B89&gt;2,IF(B89&lt;10,B89*0.3125-0.625,F_Referencesats[[#This Row],[Øvre grænse for referencesats]]),F_Referencesats[[#This Row],[Nedre grænse for referencesats]])</f>
        <v>2.5</v>
      </c>
      <c r="D89" s="22">
        <v>0</v>
      </c>
      <c r="E89" s="22">
        <v>2.5</v>
      </c>
    </row>
    <row r="90" spans="1:5" x14ac:dyDescent="0.25">
      <c r="A90" s="6">
        <v>33238</v>
      </c>
      <c r="B90" s="7">
        <v>12.973877586990881</v>
      </c>
      <c r="C90" s="7">
        <f>IF(B90&gt;2,IF(B90&lt;10,B90*0.3125-0.625,F_Referencesats[[#This Row],[Øvre grænse for referencesats]]),F_Referencesats[[#This Row],[Nedre grænse for referencesats]])</f>
        <v>2.5</v>
      </c>
      <c r="D90" s="22">
        <v>0</v>
      </c>
      <c r="E90" s="22">
        <v>2.5</v>
      </c>
    </row>
    <row r="91" spans="1:5" x14ac:dyDescent="0.25">
      <c r="A91" s="6">
        <v>33328</v>
      </c>
      <c r="B91" s="7">
        <v>13.613510075133547</v>
      </c>
      <c r="C91" s="7">
        <f>IF(B91&gt;2,IF(B91&lt;10,B91*0.3125-0.625,F_Referencesats[[#This Row],[Øvre grænse for referencesats]]),F_Referencesats[[#This Row],[Nedre grænse for referencesats]])</f>
        <v>2.5</v>
      </c>
      <c r="D91" s="22">
        <v>0</v>
      </c>
      <c r="E91" s="22">
        <v>2.5</v>
      </c>
    </row>
    <row r="92" spans="1:5" x14ac:dyDescent="0.25">
      <c r="A92" s="6">
        <v>33419</v>
      </c>
      <c r="B92" s="7">
        <v>13.100284850515976</v>
      </c>
      <c r="C92" s="7">
        <f>IF(B92&gt;2,IF(B92&lt;10,B92*0.3125-0.625,F_Referencesats[[#This Row],[Øvre grænse for referencesats]]),F_Referencesats[[#This Row],[Nedre grænse for referencesats]])</f>
        <v>2.5</v>
      </c>
      <c r="D92" s="22">
        <v>0</v>
      </c>
      <c r="E92" s="22">
        <v>2.5</v>
      </c>
    </row>
    <row r="93" spans="1:5" x14ac:dyDescent="0.25">
      <c r="A93" s="6">
        <v>33511</v>
      </c>
      <c r="B93" s="7">
        <v>8.0617295155327042</v>
      </c>
      <c r="C93" s="7">
        <f>IF(B93&gt;2,IF(B93&lt;10,B93*0.3125-0.625,F_Referencesats[[#This Row],[Øvre grænse for referencesats]]),F_Referencesats[[#This Row],[Nedre grænse for referencesats]])</f>
        <v>1.8942904736039701</v>
      </c>
      <c r="D93" s="22">
        <v>0</v>
      </c>
      <c r="E93" s="22">
        <v>2.5</v>
      </c>
    </row>
    <row r="94" spans="1:5" x14ac:dyDescent="0.25">
      <c r="A94" s="6">
        <v>33603</v>
      </c>
      <c r="B94" s="7">
        <v>7.7521469336397786</v>
      </c>
      <c r="C94" s="7">
        <f>IF(B94&gt;2,IF(B94&lt;10,B94*0.3125-0.625,F_Referencesats[[#This Row],[Øvre grænse for referencesats]]),F_Referencesats[[#This Row],[Nedre grænse for referencesats]])</f>
        <v>1.7975459167624308</v>
      </c>
      <c r="D94" s="22">
        <v>0</v>
      </c>
      <c r="E94" s="22">
        <v>2.5</v>
      </c>
    </row>
    <row r="95" spans="1:5" x14ac:dyDescent="0.25">
      <c r="A95" s="6">
        <v>33694</v>
      </c>
      <c r="B95" s="7">
        <v>4.1897017381946284</v>
      </c>
      <c r="C95" s="7">
        <f>IF(B95&gt;2,IF(B95&lt;10,B95*0.3125-0.625,F_Referencesats[[#This Row],[Øvre grænse for referencesats]]),F_Referencesats[[#This Row],[Nedre grænse for referencesats]])</f>
        <v>0.68428179318582139</v>
      </c>
      <c r="D95" s="22">
        <v>0</v>
      </c>
      <c r="E95" s="22">
        <v>2.5</v>
      </c>
    </row>
    <row r="96" spans="1:5" x14ac:dyDescent="0.25">
      <c r="A96" s="6">
        <v>33785</v>
      </c>
      <c r="B96" s="7">
        <v>1.2870018241205798</v>
      </c>
      <c r="C96" s="7">
        <f>IF(B96&gt;2,IF(B96&lt;10,B96*0.3125-0.625,F_Referencesats[[#This Row],[Øvre grænse for referencesats]]),F_Referencesats[[#This Row],[Nedre grænse for referencesats]])</f>
        <v>0</v>
      </c>
      <c r="D96" s="22">
        <v>0</v>
      </c>
      <c r="E96" s="22">
        <v>2.5</v>
      </c>
    </row>
    <row r="97" spans="1:5" x14ac:dyDescent="0.25">
      <c r="A97" s="6">
        <v>33877</v>
      </c>
      <c r="B97" s="7">
        <v>-3.2193274042130895</v>
      </c>
      <c r="C97" s="7">
        <f>IF(B97&gt;2,IF(B97&lt;10,B97*0.3125-0.625,F_Referencesats[[#This Row],[Øvre grænse for referencesats]]),F_Referencesats[[#This Row],[Nedre grænse for referencesats]])</f>
        <v>0</v>
      </c>
      <c r="D97" s="22">
        <v>0</v>
      </c>
      <c r="E97" s="22">
        <v>2.5</v>
      </c>
    </row>
    <row r="98" spans="1:5" x14ac:dyDescent="0.25">
      <c r="A98" s="6">
        <v>33969</v>
      </c>
      <c r="B98" s="7">
        <v>-7.8200403687785354</v>
      </c>
      <c r="C98" s="7">
        <f>IF(B98&gt;2,IF(B98&lt;10,B98*0.3125-0.625,F_Referencesats[[#This Row],[Øvre grænse for referencesats]]),F_Referencesats[[#This Row],[Nedre grænse for referencesats]])</f>
        <v>0</v>
      </c>
      <c r="D98" s="22">
        <v>0</v>
      </c>
      <c r="E98" s="22">
        <v>2.5</v>
      </c>
    </row>
    <row r="99" spans="1:5" x14ac:dyDescent="0.25">
      <c r="A99" s="6">
        <v>34059</v>
      </c>
      <c r="B99" s="7">
        <v>-10.457844944615573</v>
      </c>
      <c r="C99" s="7">
        <f>IF(B99&gt;2,IF(B99&lt;10,B99*0.3125-0.625,F_Referencesats[[#This Row],[Øvre grænse for referencesats]]),F_Referencesats[[#This Row],[Nedre grænse for referencesats]])</f>
        <v>0</v>
      </c>
      <c r="D99" s="22">
        <v>0</v>
      </c>
      <c r="E99" s="22">
        <v>2.5</v>
      </c>
    </row>
    <row r="100" spans="1:5" x14ac:dyDescent="0.25">
      <c r="A100" s="6">
        <v>34150</v>
      </c>
      <c r="B100" s="7">
        <v>-11.442046836128924</v>
      </c>
      <c r="C100" s="7">
        <f>IF(B100&gt;2,IF(B100&lt;10,B100*0.3125-0.625,F_Referencesats[[#This Row],[Øvre grænse for referencesats]]),F_Referencesats[[#This Row],[Nedre grænse for referencesats]])</f>
        <v>0</v>
      </c>
      <c r="D100" s="22">
        <v>0</v>
      </c>
      <c r="E100" s="22">
        <v>2.5</v>
      </c>
    </row>
    <row r="101" spans="1:5" x14ac:dyDescent="0.25">
      <c r="A101" s="6">
        <v>34242</v>
      </c>
      <c r="B101" s="7">
        <v>-12.515015982950331</v>
      </c>
      <c r="C101" s="7">
        <f>IF(B101&gt;2,IF(B101&lt;10,B101*0.3125-0.625,F_Referencesats[[#This Row],[Øvre grænse for referencesats]]),F_Referencesats[[#This Row],[Nedre grænse for referencesats]])</f>
        <v>0</v>
      </c>
      <c r="D101" s="22">
        <v>0</v>
      </c>
      <c r="E101" s="22">
        <v>2.5</v>
      </c>
    </row>
    <row r="102" spans="1:5" x14ac:dyDescent="0.25">
      <c r="A102" s="6">
        <v>34334</v>
      </c>
      <c r="B102" s="7">
        <v>-14.19485607173516</v>
      </c>
      <c r="C102" s="7">
        <f>IF(B102&gt;2,IF(B102&lt;10,B102*0.3125-0.625,F_Referencesats[[#This Row],[Øvre grænse for referencesats]]),F_Referencesats[[#This Row],[Nedre grænse for referencesats]])</f>
        <v>0</v>
      </c>
      <c r="D102" s="22">
        <v>0</v>
      </c>
      <c r="E102" s="22">
        <v>2.5</v>
      </c>
    </row>
    <row r="103" spans="1:5" x14ac:dyDescent="0.25">
      <c r="A103" s="6">
        <v>34424</v>
      </c>
      <c r="B103" s="7">
        <v>-14.256811187263537</v>
      </c>
      <c r="C103" s="7">
        <f>IF(B103&gt;2,IF(B103&lt;10,B103*0.3125-0.625,F_Referencesats[[#This Row],[Øvre grænse for referencesats]]),F_Referencesats[[#This Row],[Nedre grænse for referencesats]])</f>
        <v>0</v>
      </c>
      <c r="D103" s="22">
        <v>0</v>
      </c>
      <c r="E103" s="22">
        <v>2.5</v>
      </c>
    </row>
    <row r="104" spans="1:5" x14ac:dyDescent="0.25">
      <c r="A104" s="6">
        <v>34515</v>
      </c>
      <c r="B104" s="7">
        <v>-17.625706163432795</v>
      </c>
      <c r="C104" s="7">
        <f>IF(B104&gt;2,IF(B104&lt;10,B104*0.3125-0.625,F_Referencesats[[#This Row],[Øvre grænse for referencesats]]),F_Referencesats[[#This Row],[Nedre grænse for referencesats]])</f>
        <v>0</v>
      </c>
      <c r="D104" s="22">
        <v>0</v>
      </c>
      <c r="E104" s="22">
        <v>2.5</v>
      </c>
    </row>
    <row r="105" spans="1:5" x14ac:dyDescent="0.25">
      <c r="A105" s="6">
        <v>34607</v>
      </c>
      <c r="B105" s="7">
        <v>-21.509721249121242</v>
      </c>
      <c r="C105" s="7">
        <f>IF(B105&gt;2,IF(B105&lt;10,B105*0.3125-0.625,F_Referencesats[[#This Row],[Øvre grænse for referencesats]]),F_Referencesats[[#This Row],[Nedre grænse for referencesats]])</f>
        <v>0</v>
      </c>
      <c r="D105" s="22">
        <v>0</v>
      </c>
      <c r="E105" s="22">
        <v>2.5</v>
      </c>
    </row>
    <row r="106" spans="1:5" x14ac:dyDescent="0.25">
      <c r="A106" s="6">
        <v>34699</v>
      </c>
      <c r="B106" s="7">
        <v>-24.076986056041306</v>
      </c>
      <c r="C106" s="7">
        <f>IF(B106&gt;2,IF(B106&lt;10,B106*0.3125-0.625,F_Referencesats[[#This Row],[Øvre grænse for referencesats]]),F_Referencesats[[#This Row],[Nedre grænse for referencesats]])</f>
        <v>0</v>
      </c>
      <c r="D106" s="22">
        <v>0</v>
      </c>
      <c r="E106" s="22">
        <v>2.5</v>
      </c>
    </row>
    <row r="107" spans="1:5" x14ac:dyDescent="0.25">
      <c r="A107" s="6">
        <v>34789</v>
      </c>
      <c r="B107" s="7">
        <v>-25.026699615654621</v>
      </c>
      <c r="C107" s="7">
        <f>IF(B107&gt;2,IF(B107&lt;10,B107*0.3125-0.625,F_Referencesats[[#This Row],[Øvre grænse for referencesats]]),F_Referencesats[[#This Row],[Nedre grænse for referencesats]])</f>
        <v>0</v>
      </c>
      <c r="D107" s="22">
        <v>0</v>
      </c>
      <c r="E107" s="22">
        <v>2.5</v>
      </c>
    </row>
    <row r="108" spans="1:5" x14ac:dyDescent="0.25">
      <c r="A108" s="6">
        <v>34880</v>
      </c>
      <c r="B108" s="7">
        <v>-24.590496137920979</v>
      </c>
      <c r="C108" s="7">
        <f>IF(B108&gt;2,IF(B108&lt;10,B108*0.3125-0.625,F_Referencesats[[#This Row],[Øvre grænse for referencesats]]),F_Referencesats[[#This Row],[Nedre grænse for referencesats]])</f>
        <v>0</v>
      </c>
      <c r="D108" s="22">
        <v>0</v>
      </c>
      <c r="E108" s="22">
        <v>2.5</v>
      </c>
    </row>
    <row r="109" spans="1:5" x14ac:dyDescent="0.25">
      <c r="A109" s="6">
        <v>34972</v>
      </c>
      <c r="B109" s="7">
        <v>-24.475857040900166</v>
      </c>
      <c r="C109" s="7">
        <f>IF(B109&gt;2,IF(B109&lt;10,B109*0.3125-0.625,F_Referencesats[[#This Row],[Øvre grænse for referencesats]]),F_Referencesats[[#This Row],[Nedre grænse for referencesats]])</f>
        <v>0</v>
      </c>
      <c r="D109" s="22">
        <v>0</v>
      </c>
      <c r="E109" s="22">
        <v>2.5</v>
      </c>
    </row>
    <row r="110" spans="1:5" x14ac:dyDescent="0.25">
      <c r="A110" s="6">
        <v>35064</v>
      </c>
      <c r="B110" s="7">
        <v>-22.243272567071415</v>
      </c>
      <c r="C110" s="7">
        <f>IF(B110&gt;2,IF(B110&lt;10,B110*0.3125-0.625,F_Referencesats[[#This Row],[Øvre grænse for referencesats]]),F_Referencesats[[#This Row],[Nedre grænse for referencesats]])</f>
        <v>0</v>
      </c>
      <c r="D110" s="22">
        <v>0</v>
      </c>
      <c r="E110" s="22">
        <v>2.5</v>
      </c>
    </row>
    <row r="111" spans="1:5" x14ac:dyDescent="0.25">
      <c r="A111" s="6">
        <v>35155</v>
      </c>
      <c r="B111" s="7">
        <v>-20.008998558079668</v>
      </c>
      <c r="C111" s="7">
        <f>IF(B111&gt;2,IF(B111&lt;10,B111*0.3125-0.625,F_Referencesats[[#This Row],[Øvre grænse for referencesats]]),F_Referencesats[[#This Row],[Nedre grænse for referencesats]])</f>
        <v>0</v>
      </c>
      <c r="D111" s="22">
        <v>0</v>
      </c>
      <c r="E111" s="22">
        <v>2.5</v>
      </c>
    </row>
    <row r="112" spans="1:5" x14ac:dyDescent="0.25">
      <c r="A112" s="6">
        <v>35246</v>
      </c>
      <c r="B112" s="7">
        <v>-20.170130843809545</v>
      </c>
      <c r="C112" s="7">
        <f>IF(B112&gt;2,IF(B112&lt;10,B112*0.3125-0.625,F_Referencesats[[#This Row],[Øvre grænse for referencesats]]),F_Referencesats[[#This Row],[Nedre grænse for referencesats]])</f>
        <v>0</v>
      </c>
      <c r="D112" s="22">
        <v>0</v>
      </c>
      <c r="E112" s="22">
        <v>2.5</v>
      </c>
    </row>
    <row r="113" spans="1:5" x14ac:dyDescent="0.25">
      <c r="A113" s="6">
        <v>35338</v>
      </c>
      <c r="B113" s="7">
        <v>-19.87368325400891</v>
      </c>
      <c r="C113" s="7">
        <f>IF(B113&gt;2,IF(B113&lt;10,B113*0.3125-0.625,F_Referencesats[[#This Row],[Øvre grænse for referencesats]]),F_Referencesats[[#This Row],[Nedre grænse for referencesats]])</f>
        <v>0</v>
      </c>
      <c r="D113" s="22">
        <v>0</v>
      </c>
      <c r="E113" s="22">
        <v>2.5</v>
      </c>
    </row>
    <row r="114" spans="1:5" x14ac:dyDescent="0.25">
      <c r="A114" s="6">
        <v>35430</v>
      </c>
      <c r="B114" s="7">
        <v>-19.953293907988296</v>
      </c>
      <c r="C114" s="7">
        <f>IF(B114&gt;2,IF(B114&lt;10,B114*0.3125-0.625,F_Referencesats[[#This Row],[Øvre grænse for referencesats]]),F_Referencesats[[#This Row],[Nedre grænse for referencesats]])</f>
        <v>0</v>
      </c>
      <c r="D114" s="22">
        <v>0</v>
      </c>
      <c r="E114" s="22">
        <v>2.5</v>
      </c>
    </row>
    <row r="115" spans="1:5" x14ac:dyDescent="0.25">
      <c r="A115" s="6">
        <v>35520</v>
      </c>
      <c r="B115" s="7">
        <v>-18.279073458978985</v>
      </c>
      <c r="C115" s="7">
        <f>IF(B115&gt;2,IF(B115&lt;10,B115*0.3125-0.625,F_Referencesats[[#This Row],[Øvre grænse for referencesats]]),F_Referencesats[[#This Row],[Nedre grænse for referencesats]])</f>
        <v>0</v>
      </c>
      <c r="D115" s="22">
        <v>0</v>
      </c>
      <c r="E115" s="22">
        <v>2.5</v>
      </c>
    </row>
    <row r="116" spans="1:5" x14ac:dyDescent="0.25">
      <c r="A116" s="6">
        <v>35611</v>
      </c>
      <c r="B116" s="7">
        <v>-17.151783284300166</v>
      </c>
      <c r="C116" s="7">
        <f>IF(B116&gt;2,IF(B116&lt;10,B116*0.3125-0.625,F_Referencesats[[#This Row],[Øvre grænse for referencesats]]),F_Referencesats[[#This Row],[Nedre grænse for referencesats]])</f>
        <v>0</v>
      </c>
      <c r="D116" s="22">
        <v>0</v>
      </c>
      <c r="E116" s="22">
        <v>2.5</v>
      </c>
    </row>
    <row r="117" spans="1:5" x14ac:dyDescent="0.25">
      <c r="A117" s="6">
        <v>35703</v>
      </c>
      <c r="B117" s="7">
        <v>-15.272379789408262</v>
      </c>
      <c r="C117" s="7">
        <f>IF(B117&gt;2,IF(B117&lt;10,B117*0.3125-0.625,F_Referencesats[[#This Row],[Øvre grænse for referencesats]]),F_Referencesats[[#This Row],[Nedre grænse for referencesats]])</f>
        <v>0</v>
      </c>
      <c r="D117" s="22">
        <v>0</v>
      </c>
      <c r="E117" s="22">
        <v>2.5</v>
      </c>
    </row>
    <row r="118" spans="1:5" x14ac:dyDescent="0.25">
      <c r="A118" s="6">
        <v>35795</v>
      </c>
      <c r="B118" s="7">
        <v>-14.432300576300833</v>
      </c>
      <c r="C118" s="7">
        <f>IF(B118&gt;2,IF(B118&lt;10,B118*0.3125-0.625,F_Referencesats[[#This Row],[Øvre grænse for referencesats]]),F_Referencesats[[#This Row],[Nedre grænse for referencesats]])</f>
        <v>0</v>
      </c>
      <c r="D118" s="22">
        <v>0</v>
      </c>
      <c r="E118" s="22">
        <v>2.5</v>
      </c>
    </row>
    <row r="119" spans="1:5" x14ac:dyDescent="0.25">
      <c r="A119" s="6">
        <v>35885</v>
      </c>
      <c r="B119" s="7">
        <v>-11.984519449759489</v>
      </c>
      <c r="C119" s="7">
        <f>IF(B119&gt;2,IF(B119&lt;10,B119*0.3125-0.625,F_Referencesats[[#This Row],[Øvre grænse for referencesats]]),F_Referencesats[[#This Row],[Nedre grænse for referencesats]])</f>
        <v>0</v>
      </c>
      <c r="D119" s="22">
        <v>0</v>
      </c>
      <c r="E119" s="22">
        <v>2.5</v>
      </c>
    </row>
    <row r="120" spans="1:5" x14ac:dyDescent="0.25">
      <c r="A120" s="6">
        <v>35976</v>
      </c>
      <c r="B120" s="7">
        <v>-8.3660309177595593</v>
      </c>
      <c r="C120" s="7">
        <f>IF(B120&gt;2,IF(B120&lt;10,B120*0.3125-0.625,F_Referencesats[[#This Row],[Øvre grænse for referencesats]]),F_Referencesats[[#This Row],[Nedre grænse for referencesats]])</f>
        <v>0</v>
      </c>
      <c r="D120" s="22">
        <v>0</v>
      </c>
      <c r="E120" s="22">
        <v>2.5</v>
      </c>
    </row>
    <row r="121" spans="1:5" x14ac:dyDescent="0.25">
      <c r="A121" s="6">
        <v>36068</v>
      </c>
      <c r="B121" s="7">
        <v>-6.3709067214854258</v>
      </c>
      <c r="C121" s="7">
        <f>IF(B121&gt;2,IF(B121&lt;10,B121*0.3125-0.625,F_Referencesats[[#This Row],[Øvre grænse for referencesats]]),F_Referencesats[[#This Row],[Nedre grænse for referencesats]])</f>
        <v>0</v>
      </c>
      <c r="D121" s="22">
        <v>0</v>
      </c>
      <c r="E121" s="22">
        <v>2.5</v>
      </c>
    </row>
    <row r="122" spans="1:5" x14ac:dyDescent="0.25">
      <c r="A122" s="6">
        <v>36160</v>
      </c>
      <c r="B122" s="7">
        <v>-5.4741126124618518</v>
      </c>
      <c r="C122" s="7">
        <f>IF(B122&gt;2,IF(B122&lt;10,B122*0.3125-0.625,F_Referencesats[[#This Row],[Øvre grænse for referencesats]]),F_Referencesats[[#This Row],[Nedre grænse for referencesats]])</f>
        <v>0</v>
      </c>
      <c r="D122" s="22">
        <v>0</v>
      </c>
      <c r="E122" s="22">
        <v>2.5</v>
      </c>
    </row>
    <row r="123" spans="1:5" x14ac:dyDescent="0.25">
      <c r="A123" s="6">
        <v>36250</v>
      </c>
      <c r="B123" s="7">
        <v>-1.7136437252332541</v>
      </c>
      <c r="C123" s="7">
        <f>IF(B123&gt;2,IF(B123&lt;10,B123*0.3125-0.625,F_Referencesats[[#This Row],[Øvre grænse for referencesats]]),F_Referencesats[[#This Row],[Nedre grænse for referencesats]])</f>
        <v>0</v>
      </c>
      <c r="D123" s="22">
        <v>0</v>
      </c>
      <c r="E123" s="22">
        <v>2.5</v>
      </c>
    </row>
    <row r="124" spans="1:5" x14ac:dyDescent="0.25">
      <c r="A124" s="6">
        <v>36341</v>
      </c>
      <c r="B124" s="7">
        <v>-0.50361898303455632</v>
      </c>
      <c r="C124" s="7">
        <f>IF(B124&gt;2,IF(B124&lt;10,B124*0.3125-0.625,F_Referencesats[[#This Row],[Øvre grænse for referencesats]]),F_Referencesats[[#This Row],[Nedre grænse for referencesats]])</f>
        <v>0</v>
      </c>
      <c r="D124" s="22">
        <v>0</v>
      </c>
      <c r="E124" s="22">
        <v>2.5</v>
      </c>
    </row>
    <row r="125" spans="1:5" x14ac:dyDescent="0.25">
      <c r="A125" s="6">
        <v>36433</v>
      </c>
      <c r="B125" s="7">
        <v>-1.5703793726071353</v>
      </c>
      <c r="C125" s="7">
        <f>IF(B125&gt;2,IF(B125&lt;10,B125*0.3125-0.625,F_Referencesats[[#This Row],[Øvre grænse for referencesats]]),F_Referencesats[[#This Row],[Nedre grænse for referencesats]])</f>
        <v>0</v>
      </c>
      <c r="D125" s="22">
        <v>0</v>
      </c>
      <c r="E125" s="22">
        <v>2.5</v>
      </c>
    </row>
    <row r="126" spans="1:5" x14ac:dyDescent="0.25">
      <c r="A126" s="6">
        <v>36525</v>
      </c>
      <c r="B126" s="7">
        <v>-0.112111106720306</v>
      </c>
      <c r="C126" s="7">
        <f>IF(B126&gt;2,IF(B126&lt;10,B126*0.3125-0.625,F_Referencesats[[#This Row],[Øvre grænse for referencesats]]),F_Referencesats[[#This Row],[Nedre grænse for referencesats]])</f>
        <v>0</v>
      </c>
      <c r="D126" s="22">
        <v>0</v>
      </c>
      <c r="E126" s="22">
        <v>2.5</v>
      </c>
    </row>
    <row r="127" spans="1:5" x14ac:dyDescent="0.25">
      <c r="A127" s="6">
        <v>36616</v>
      </c>
      <c r="B127" s="7">
        <v>5.5968919183270316</v>
      </c>
      <c r="C127" s="7">
        <f>IF(B127&gt;2,IF(B127&lt;10,B127*0.3125-0.625,F_Referencesats[[#This Row],[Øvre grænse for referencesats]]),F_Referencesats[[#This Row],[Nedre grænse for referencesats]])</f>
        <v>1.1240287244771974</v>
      </c>
      <c r="D127" s="22">
        <v>0</v>
      </c>
      <c r="E127" s="22">
        <v>2.5</v>
      </c>
    </row>
    <row r="128" spans="1:5" x14ac:dyDescent="0.25">
      <c r="A128" s="6">
        <v>36707</v>
      </c>
      <c r="B128" s="7">
        <v>3.0195812721416075</v>
      </c>
      <c r="C128" s="7">
        <f>IF(B128&gt;2,IF(B128&lt;10,B128*0.3125-0.625,F_Referencesats[[#This Row],[Øvre grænse for referencesats]]),F_Referencesats[[#This Row],[Nedre grænse for referencesats]])</f>
        <v>0.31861914754425236</v>
      </c>
      <c r="D128" s="22">
        <v>0</v>
      </c>
      <c r="E128" s="22">
        <v>2.5</v>
      </c>
    </row>
    <row r="129" spans="1:5" x14ac:dyDescent="0.25">
      <c r="A129" s="6">
        <v>36799</v>
      </c>
      <c r="B129" s="7">
        <v>7.3851693455789018</v>
      </c>
      <c r="C129" s="7">
        <f>IF(B129&gt;2,IF(B129&lt;10,B129*0.3125-0.625,F_Referencesats[[#This Row],[Øvre grænse for referencesats]]),F_Referencesats[[#This Row],[Nedre grænse for referencesats]])</f>
        <v>1.6828654204934068</v>
      </c>
      <c r="D129" s="22">
        <v>0</v>
      </c>
      <c r="E129" s="22">
        <v>2.5</v>
      </c>
    </row>
    <row r="130" spans="1:5" x14ac:dyDescent="0.25">
      <c r="A130" s="6">
        <v>36891</v>
      </c>
      <c r="B130" s="7">
        <v>5.4127140221815466</v>
      </c>
      <c r="C130" s="7">
        <f>IF(B130&gt;2,IF(B130&lt;10,B130*0.3125-0.625,F_Referencesats[[#This Row],[Øvre grænse for referencesats]]),F_Referencesats[[#This Row],[Nedre grænse for referencesats]])</f>
        <v>1.0664731319317333</v>
      </c>
      <c r="D130" s="22">
        <v>0</v>
      </c>
      <c r="E130" s="22">
        <v>2.5</v>
      </c>
    </row>
    <row r="131" spans="1:5" x14ac:dyDescent="0.25">
      <c r="A131" s="6">
        <v>36981</v>
      </c>
      <c r="B131" s="7">
        <v>5.9482280191844268</v>
      </c>
      <c r="C131" s="7">
        <f>IF(B131&gt;2,IF(B131&lt;10,B131*0.3125-0.625,F_Referencesats[[#This Row],[Øvre grænse for referencesats]]),F_Referencesats[[#This Row],[Nedre grænse for referencesats]])</f>
        <v>1.2338212559951334</v>
      </c>
      <c r="D131" s="22">
        <v>0</v>
      </c>
      <c r="E131" s="22">
        <v>2.5</v>
      </c>
    </row>
    <row r="132" spans="1:5" x14ac:dyDescent="0.25">
      <c r="A132" s="6">
        <v>37072</v>
      </c>
      <c r="B132" s="7">
        <v>7.7263537999163248</v>
      </c>
      <c r="C132" s="7">
        <f>IF(B132&gt;2,IF(B132&lt;10,B132*0.3125-0.625,F_Referencesats[[#This Row],[Øvre grænse for referencesats]]),F_Referencesats[[#This Row],[Nedre grænse for referencesats]])</f>
        <v>1.7894855624738515</v>
      </c>
      <c r="D132" s="22">
        <v>0</v>
      </c>
      <c r="E132" s="22">
        <v>2.5</v>
      </c>
    </row>
    <row r="133" spans="1:5" x14ac:dyDescent="0.25">
      <c r="A133" s="6">
        <v>37164</v>
      </c>
      <c r="B133" s="7">
        <v>9.4950170185921365</v>
      </c>
      <c r="C133" s="7">
        <f>IF(B133&gt;2,IF(B133&lt;10,B133*0.3125-0.625,F_Referencesats[[#This Row],[Øvre grænse for referencesats]]),F_Referencesats[[#This Row],[Nedre grænse for referencesats]])</f>
        <v>2.3421928183100427</v>
      </c>
      <c r="D133" s="22">
        <v>0</v>
      </c>
      <c r="E133" s="22">
        <v>2.5</v>
      </c>
    </row>
    <row r="134" spans="1:5" x14ac:dyDescent="0.25">
      <c r="A134" s="6">
        <v>37256</v>
      </c>
      <c r="B134" s="7">
        <v>12.932507334851749</v>
      </c>
      <c r="C134" s="7">
        <f>IF(B134&gt;2,IF(B134&lt;10,B134*0.3125-0.625,F_Referencesats[[#This Row],[Øvre grænse for referencesats]]),F_Referencesats[[#This Row],[Nedre grænse for referencesats]])</f>
        <v>2.5</v>
      </c>
      <c r="D134" s="22">
        <v>0</v>
      </c>
      <c r="E134" s="22">
        <v>2.5</v>
      </c>
    </row>
    <row r="135" spans="1:5" x14ac:dyDescent="0.25">
      <c r="A135" s="6">
        <v>37346</v>
      </c>
      <c r="B135" s="7">
        <v>11.428968107840149</v>
      </c>
      <c r="C135" s="7">
        <f>IF(B135&gt;2,IF(B135&lt;10,B135*0.3125-0.625,F_Referencesats[[#This Row],[Øvre grænse for referencesats]]),F_Referencesats[[#This Row],[Nedre grænse for referencesats]])</f>
        <v>2.5</v>
      </c>
      <c r="D135" s="22">
        <v>0</v>
      </c>
      <c r="E135" s="22">
        <v>2.5</v>
      </c>
    </row>
    <row r="136" spans="1:5" x14ac:dyDescent="0.25">
      <c r="A136" s="6">
        <v>37437</v>
      </c>
      <c r="B136" s="7">
        <v>9.6692108366719935</v>
      </c>
      <c r="C136" s="7">
        <f>IF(B136&gt;2,IF(B136&lt;10,B136*0.3125-0.625,F_Referencesats[[#This Row],[Øvre grænse for referencesats]]),F_Referencesats[[#This Row],[Nedre grænse for referencesats]])</f>
        <v>2.396628386459998</v>
      </c>
      <c r="D136" s="22">
        <v>0</v>
      </c>
      <c r="E136" s="22">
        <v>2.5</v>
      </c>
    </row>
    <row r="137" spans="1:5" x14ac:dyDescent="0.25">
      <c r="A137" s="6">
        <v>37529</v>
      </c>
      <c r="B137" s="7">
        <v>10.830857565266257</v>
      </c>
      <c r="C137" s="7">
        <f>IF(B137&gt;2,IF(B137&lt;10,B137*0.3125-0.625,F_Referencesats[[#This Row],[Øvre grænse for referencesats]]),F_Referencesats[[#This Row],[Nedre grænse for referencesats]])</f>
        <v>2.5</v>
      </c>
      <c r="D137" s="22">
        <v>0</v>
      </c>
      <c r="E137" s="22">
        <v>2.5</v>
      </c>
    </row>
    <row r="138" spans="1:5" x14ac:dyDescent="0.25">
      <c r="A138" s="6">
        <v>37621</v>
      </c>
      <c r="B138" s="7">
        <v>8.9507660678551133</v>
      </c>
      <c r="C138" s="7">
        <f>IF(B138&gt;2,IF(B138&lt;10,B138*0.3125-0.625,F_Referencesats[[#This Row],[Øvre grænse for referencesats]]),F_Referencesats[[#This Row],[Nedre grænse for referencesats]])</f>
        <v>2.1721143962047229</v>
      </c>
      <c r="D138" s="22">
        <v>0</v>
      </c>
      <c r="E138" s="22">
        <v>2.5</v>
      </c>
    </row>
    <row r="139" spans="1:5" x14ac:dyDescent="0.25">
      <c r="A139" s="6">
        <v>37711</v>
      </c>
      <c r="B139" s="7">
        <v>12.601617869903237</v>
      </c>
      <c r="C139" s="7">
        <f>IF(B139&gt;2,IF(B139&lt;10,B139*0.3125-0.625,F_Referencesats[[#This Row],[Øvre grænse for referencesats]]),F_Referencesats[[#This Row],[Nedre grænse for referencesats]])</f>
        <v>2.5</v>
      </c>
      <c r="D139" s="22">
        <v>0</v>
      </c>
      <c r="E139" s="22">
        <v>2.5</v>
      </c>
    </row>
    <row r="140" spans="1:5" x14ac:dyDescent="0.25">
      <c r="A140" s="6">
        <v>37802</v>
      </c>
      <c r="B140" s="7">
        <v>13.916452466921982</v>
      </c>
      <c r="C140" s="7">
        <f>IF(B140&gt;2,IF(B140&lt;10,B140*0.3125-0.625,F_Referencesats[[#This Row],[Øvre grænse for referencesats]]),F_Referencesats[[#This Row],[Nedre grænse for referencesats]])</f>
        <v>2.5</v>
      </c>
      <c r="D140" s="22">
        <v>0</v>
      </c>
      <c r="E140" s="22">
        <v>2.5</v>
      </c>
    </row>
    <row r="141" spans="1:5" x14ac:dyDescent="0.25">
      <c r="A141" s="6">
        <v>37894</v>
      </c>
      <c r="B141" s="7">
        <v>14.816544890487648</v>
      </c>
      <c r="C141" s="7">
        <f>IF(B141&gt;2,IF(B141&lt;10,B141*0.3125-0.625,F_Referencesats[[#This Row],[Øvre grænse for referencesats]]),F_Referencesats[[#This Row],[Nedre grænse for referencesats]])</f>
        <v>2.5</v>
      </c>
      <c r="D141" s="22">
        <v>0</v>
      </c>
      <c r="E141" s="22">
        <v>2.5</v>
      </c>
    </row>
    <row r="142" spans="1:5" x14ac:dyDescent="0.25">
      <c r="A142" s="6">
        <v>37986</v>
      </c>
      <c r="B142" s="7">
        <v>12.509440456297909</v>
      </c>
      <c r="C142" s="7">
        <f>IF(B142&gt;2,IF(B142&lt;10,B142*0.3125-0.625,F_Referencesats[[#This Row],[Øvre grænse for referencesats]]),F_Referencesats[[#This Row],[Nedre grænse for referencesats]])</f>
        <v>2.5</v>
      </c>
      <c r="D142" s="22">
        <v>0</v>
      </c>
      <c r="E142" s="22">
        <v>2.5</v>
      </c>
    </row>
    <row r="143" spans="1:5" x14ac:dyDescent="0.25">
      <c r="A143" s="6">
        <v>38077</v>
      </c>
      <c r="B143" s="7">
        <v>16.90500802868732</v>
      </c>
      <c r="C143" s="7">
        <f>IF(B143&gt;2,IF(B143&lt;10,B143*0.3125-0.625,F_Referencesats[[#This Row],[Øvre grænse for referencesats]]),F_Referencesats[[#This Row],[Nedre grænse for referencesats]])</f>
        <v>2.5</v>
      </c>
      <c r="D143" s="22">
        <v>0</v>
      </c>
      <c r="E143" s="22">
        <v>2.5</v>
      </c>
    </row>
    <row r="144" spans="1:5" x14ac:dyDescent="0.25">
      <c r="A144" s="6">
        <v>38168</v>
      </c>
      <c r="B144" s="7">
        <v>16.567538897277217</v>
      </c>
      <c r="C144" s="7">
        <f>IF(B144&gt;2,IF(B144&lt;10,B144*0.3125-0.625,F_Referencesats[[#This Row],[Øvre grænse for referencesats]]),F_Referencesats[[#This Row],[Nedre grænse for referencesats]])</f>
        <v>2.5</v>
      </c>
      <c r="D144" s="22">
        <v>0</v>
      </c>
      <c r="E144" s="22">
        <v>2.5</v>
      </c>
    </row>
    <row r="145" spans="1:5" x14ac:dyDescent="0.25">
      <c r="A145" s="6">
        <v>38260</v>
      </c>
      <c r="B145" s="7">
        <v>17.230516979471446</v>
      </c>
      <c r="C145" s="7">
        <f>IF(B145&gt;2,IF(B145&lt;10,B145*0.3125-0.625,F_Referencesats[[#This Row],[Øvre grænse for referencesats]]),F_Referencesats[[#This Row],[Nedre grænse for referencesats]])</f>
        <v>2.5</v>
      </c>
      <c r="D145" s="22">
        <v>0</v>
      </c>
      <c r="E145" s="22">
        <v>2.5</v>
      </c>
    </row>
    <row r="146" spans="1:5" x14ac:dyDescent="0.25">
      <c r="A146" s="6">
        <v>38352</v>
      </c>
      <c r="B146" s="7">
        <v>18.332471511531395</v>
      </c>
      <c r="C146" s="7">
        <f>IF(B146&gt;2,IF(B146&lt;10,B146*0.3125-0.625,F_Referencesats[[#This Row],[Øvre grænse for referencesats]]),F_Referencesats[[#This Row],[Nedre grænse for referencesats]])</f>
        <v>2.5</v>
      </c>
      <c r="D146" s="22">
        <v>0</v>
      </c>
      <c r="E146" s="22">
        <v>2.5</v>
      </c>
    </row>
    <row r="147" spans="1:5" x14ac:dyDescent="0.25">
      <c r="A147" s="6">
        <v>38442</v>
      </c>
      <c r="B147" s="7">
        <v>23.256614640843566</v>
      </c>
      <c r="C147" s="7">
        <f>IF(B147&gt;2,IF(B147&lt;10,B147*0.3125-0.625,F_Referencesats[[#This Row],[Øvre grænse for referencesats]]),F_Referencesats[[#This Row],[Nedre grænse for referencesats]])</f>
        <v>2.5</v>
      </c>
      <c r="D147" s="22">
        <v>0</v>
      </c>
      <c r="E147" s="22">
        <v>2.5</v>
      </c>
    </row>
    <row r="148" spans="1:5" x14ac:dyDescent="0.25">
      <c r="A148" s="6">
        <v>38533</v>
      </c>
      <c r="B148" s="7">
        <v>25.13571063979262</v>
      </c>
      <c r="C148" s="7">
        <f>IF(B148&gt;2,IF(B148&lt;10,B148*0.3125-0.625,F_Referencesats[[#This Row],[Øvre grænse for referencesats]]),F_Referencesats[[#This Row],[Nedre grænse for referencesats]])</f>
        <v>2.5</v>
      </c>
      <c r="D148" s="22">
        <v>0</v>
      </c>
      <c r="E148" s="22">
        <v>2.5</v>
      </c>
    </row>
    <row r="149" spans="1:5" x14ac:dyDescent="0.25">
      <c r="A149" s="6">
        <v>38625</v>
      </c>
      <c r="B149" s="7">
        <v>26.196145815852077</v>
      </c>
      <c r="C149" s="7">
        <f>IF(B149&gt;2,IF(B149&lt;10,B149*0.3125-0.625,F_Referencesats[[#This Row],[Øvre grænse for referencesats]]),F_Referencesats[[#This Row],[Nedre grænse for referencesats]])</f>
        <v>2.5</v>
      </c>
      <c r="D149" s="22">
        <v>0</v>
      </c>
      <c r="E149" s="22">
        <v>2.5</v>
      </c>
    </row>
    <row r="150" spans="1:5" x14ac:dyDescent="0.25">
      <c r="A150" s="6">
        <v>38717</v>
      </c>
      <c r="B150" s="7">
        <v>30.507213773908006</v>
      </c>
      <c r="C150" s="7">
        <f>IF(B150&gt;2,IF(B150&lt;10,B150*0.3125-0.625,F_Referencesats[[#This Row],[Øvre grænse for referencesats]]),F_Referencesats[[#This Row],[Nedre grænse for referencesats]])</f>
        <v>2.5</v>
      </c>
      <c r="D150" s="22">
        <v>0</v>
      </c>
      <c r="E150" s="22">
        <v>2.5</v>
      </c>
    </row>
    <row r="151" spans="1:5" x14ac:dyDescent="0.25">
      <c r="A151" s="6">
        <v>38807</v>
      </c>
      <c r="B151" s="7">
        <v>34.271839689253653</v>
      </c>
      <c r="C151" s="7">
        <f>IF(B151&gt;2,IF(B151&lt;10,B151*0.3125-0.625,F_Referencesats[[#This Row],[Øvre grænse for referencesats]]),F_Referencesats[[#This Row],[Nedre grænse for referencesats]])</f>
        <v>2.5</v>
      </c>
      <c r="D151" s="22">
        <v>0</v>
      </c>
      <c r="E151" s="22">
        <v>2.5</v>
      </c>
    </row>
    <row r="152" spans="1:5" x14ac:dyDescent="0.25">
      <c r="A152" s="6">
        <v>38898</v>
      </c>
      <c r="B152" s="7">
        <v>37.824115469737706</v>
      </c>
      <c r="C152" s="7">
        <f>IF(B152&gt;2,IF(B152&lt;10,B152*0.3125-0.625,F_Referencesats[[#This Row],[Øvre grænse for referencesats]]),F_Referencesats[[#This Row],[Nedre grænse for referencesats]])</f>
        <v>2.5</v>
      </c>
      <c r="D152" s="22">
        <v>0</v>
      </c>
      <c r="E152" s="22">
        <v>2.5</v>
      </c>
    </row>
    <row r="153" spans="1:5" x14ac:dyDescent="0.25">
      <c r="A153" s="6">
        <v>38990</v>
      </c>
      <c r="B153" s="7">
        <v>40.008164917414888</v>
      </c>
      <c r="C153" s="7">
        <f>IF(B153&gt;2,IF(B153&lt;10,B153*0.3125-0.625,F_Referencesats[[#This Row],[Øvre grænse for referencesats]]),F_Referencesats[[#This Row],[Nedre grænse for referencesats]])</f>
        <v>2.5</v>
      </c>
      <c r="D153" s="22">
        <v>0</v>
      </c>
      <c r="E153" s="22">
        <v>2.5</v>
      </c>
    </row>
    <row r="154" spans="1:5" x14ac:dyDescent="0.25">
      <c r="A154" s="6">
        <v>39082</v>
      </c>
      <c r="B154" s="7">
        <v>42.899745088819088</v>
      </c>
      <c r="C154" s="7">
        <f>IF(B154&gt;2,IF(B154&lt;10,B154*0.3125-0.625,F_Referencesats[[#This Row],[Øvre grænse for referencesats]]),F_Referencesats[[#This Row],[Nedre grænse for referencesats]])</f>
        <v>2.5</v>
      </c>
      <c r="D154" s="22">
        <v>0</v>
      </c>
      <c r="E154" s="22">
        <v>2.5</v>
      </c>
    </row>
    <row r="155" spans="1:5" x14ac:dyDescent="0.25">
      <c r="A155" s="6">
        <v>39172</v>
      </c>
      <c r="B155" s="7">
        <v>41.632131998186935</v>
      </c>
      <c r="C155" s="7">
        <f>IF(B155&gt;2,IF(B155&lt;10,B155*0.3125-0.625,F_Referencesats[[#This Row],[Øvre grænse for referencesats]]),F_Referencesats[[#This Row],[Nedre grænse for referencesats]])</f>
        <v>2.5</v>
      </c>
      <c r="D155" s="22">
        <v>0</v>
      </c>
      <c r="E155" s="22">
        <v>2.5</v>
      </c>
    </row>
    <row r="156" spans="1:5" x14ac:dyDescent="0.25">
      <c r="A156" s="6">
        <v>39263</v>
      </c>
      <c r="B156" s="7">
        <v>40.93273137087769</v>
      </c>
      <c r="C156" s="7">
        <f>IF(B156&gt;2,IF(B156&lt;10,B156*0.3125-0.625,F_Referencesats[[#This Row],[Øvre grænse for referencesats]]),F_Referencesats[[#This Row],[Nedre grænse for referencesats]])</f>
        <v>2.5</v>
      </c>
      <c r="D156" s="22">
        <v>0</v>
      </c>
      <c r="E156" s="22">
        <v>2.5</v>
      </c>
    </row>
    <row r="157" spans="1:5" x14ac:dyDescent="0.25">
      <c r="A157" s="6">
        <v>39355</v>
      </c>
      <c r="B157" s="7">
        <v>40.952035932478111</v>
      </c>
      <c r="C157" s="7">
        <f>IF(B157&gt;2,IF(B157&lt;10,B157*0.3125-0.625,F_Referencesats[[#This Row],[Øvre grænse for referencesats]]),F_Referencesats[[#This Row],[Nedre grænse for referencesats]])</f>
        <v>2.5</v>
      </c>
      <c r="D157" s="22">
        <v>0</v>
      </c>
      <c r="E157" s="22">
        <v>2.5</v>
      </c>
    </row>
    <row r="158" spans="1:5" x14ac:dyDescent="0.25">
      <c r="A158" s="6">
        <v>39447</v>
      </c>
      <c r="B158" s="7">
        <v>42.666102185781199</v>
      </c>
      <c r="C158" s="7">
        <f>IF(B158&gt;2,IF(B158&lt;10,B158*0.3125-0.625,F_Referencesats[[#This Row],[Øvre grænse for referencesats]]),F_Referencesats[[#This Row],[Nedre grænse for referencesats]])</f>
        <v>2.5</v>
      </c>
      <c r="D158" s="22">
        <v>0</v>
      </c>
      <c r="E158" s="22">
        <v>2.5</v>
      </c>
    </row>
    <row r="159" spans="1:5" x14ac:dyDescent="0.25">
      <c r="A159" s="6">
        <v>39538</v>
      </c>
      <c r="B159" s="7">
        <v>42.125812999561674</v>
      </c>
      <c r="C159" s="7">
        <f>IF(B159&gt;2,IF(B159&lt;10,B159*0.3125-0.625,F_Referencesats[[#This Row],[Øvre grænse for referencesats]]),F_Referencesats[[#This Row],[Nedre grænse for referencesats]])</f>
        <v>2.5</v>
      </c>
      <c r="D159" s="22">
        <v>0</v>
      </c>
      <c r="E159" s="22">
        <v>2.5</v>
      </c>
    </row>
    <row r="160" spans="1:5" x14ac:dyDescent="0.25">
      <c r="A160" s="6">
        <v>39629</v>
      </c>
      <c r="B160" s="7">
        <v>39.44352586212753</v>
      </c>
      <c r="C160" s="7">
        <f>IF(B160&gt;2,IF(B160&lt;10,B160*0.3125-0.625,F_Referencesats[[#This Row],[Øvre grænse for referencesats]]),F_Referencesats[[#This Row],[Nedre grænse for referencesats]])</f>
        <v>2.5</v>
      </c>
      <c r="D160" s="22">
        <v>0</v>
      </c>
      <c r="E160" s="22">
        <v>2.5</v>
      </c>
    </row>
    <row r="161" spans="1:5" x14ac:dyDescent="0.25">
      <c r="A161" s="6">
        <v>39721</v>
      </c>
      <c r="B161" s="7">
        <v>36.68393574517745</v>
      </c>
      <c r="C161" s="7">
        <f>IF(B161&gt;2,IF(B161&lt;10,B161*0.3125-0.625,F_Referencesats[[#This Row],[Øvre grænse for referencesats]]),F_Referencesats[[#This Row],[Nedre grænse for referencesats]])</f>
        <v>2.5</v>
      </c>
      <c r="D161" s="22">
        <v>0</v>
      </c>
      <c r="E161" s="22">
        <v>2.5</v>
      </c>
    </row>
    <row r="162" spans="1:5" x14ac:dyDescent="0.25">
      <c r="A162" s="6">
        <v>39813</v>
      </c>
      <c r="B162" s="7">
        <v>35.11719826803423</v>
      </c>
      <c r="C162" s="7">
        <f>IF(B162&gt;2,IF(B162&lt;10,B162*0.3125-0.625,F_Referencesats[[#This Row],[Øvre grænse for referencesats]]),F_Referencesats[[#This Row],[Nedre grænse for referencesats]])</f>
        <v>2.5</v>
      </c>
      <c r="D162" s="22">
        <v>0</v>
      </c>
      <c r="E162" s="22">
        <v>2.5</v>
      </c>
    </row>
    <row r="163" spans="1:5" x14ac:dyDescent="0.25">
      <c r="A163" s="6">
        <v>39903</v>
      </c>
      <c r="B163" s="7">
        <v>36.936727614263106</v>
      </c>
      <c r="C163" s="7">
        <f>IF(B163&gt;2,IF(B163&lt;10,B163*0.3125-0.625,F_Referencesats[[#This Row],[Øvre grænse for referencesats]]),F_Referencesats[[#This Row],[Nedre grænse for referencesats]])</f>
        <v>2.5</v>
      </c>
      <c r="D163" s="22">
        <v>0</v>
      </c>
      <c r="E163" s="22">
        <v>2.5</v>
      </c>
    </row>
    <row r="164" spans="1:5" x14ac:dyDescent="0.25">
      <c r="A164" s="6">
        <v>39994</v>
      </c>
      <c r="B164" s="7">
        <v>36.921186756078527</v>
      </c>
      <c r="C164" s="7">
        <f>IF(B164&gt;2,IF(B164&lt;10,B164*0.3125-0.625,F_Referencesats[[#This Row],[Øvre grænse for referencesats]]),F_Referencesats[[#This Row],[Nedre grænse for referencesats]])</f>
        <v>2.5</v>
      </c>
      <c r="D164" s="22">
        <v>0</v>
      </c>
      <c r="E164" s="22">
        <v>2.5</v>
      </c>
    </row>
    <row r="165" spans="1:5" x14ac:dyDescent="0.25">
      <c r="A165" s="6">
        <v>40086</v>
      </c>
      <c r="B165" s="7">
        <v>40.259890921539778</v>
      </c>
      <c r="C165" s="7">
        <f>IF(B165&gt;2,IF(B165&lt;10,B165*0.3125-0.625,F_Referencesats[[#This Row],[Øvre grænse for referencesats]]),F_Referencesats[[#This Row],[Nedre grænse for referencesats]])</f>
        <v>2.5</v>
      </c>
      <c r="D165" s="22">
        <v>0</v>
      </c>
      <c r="E165" s="22">
        <v>2.5</v>
      </c>
    </row>
    <row r="166" spans="1:5" x14ac:dyDescent="0.25">
      <c r="A166" s="6">
        <v>40178</v>
      </c>
      <c r="B166" s="7">
        <v>41.287917541653712</v>
      </c>
      <c r="C166" s="7">
        <f>IF(B166&gt;2,IF(B166&lt;10,B166*0.3125-0.625,F_Referencesats[[#This Row],[Øvre grænse for referencesats]]),F_Referencesats[[#This Row],[Nedre grænse for referencesats]])</f>
        <v>2.5</v>
      </c>
      <c r="D166" s="22">
        <v>0</v>
      </c>
      <c r="E166" s="22">
        <v>2.5</v>
      </c>
    </row>
    <row r="167" spans="1:5" x14ac:dyDescent="0.25">
      <c r="A167" s="6">
        <v>40268</v>
      </c>
      <c r="B167" s="7">
        <v>38.46817018209353</v>
      </c>
      <c r="C167" s="7">
        <f>IF(B167&gt;2,IF(B167&lt;10,B167*0.3125-0.625,F_Referencesats[[#This Row],[Øvre grænse for referencesats]]),F_Referencesats[[#This Row],[Nedre grænse for referencesats]])</f>
        <v>2.5</v>
      </c>
      <c r="D167" s="22">
        <v>0</v>
      </c>
      <c r="E167" s="22">
        <v>2.5</v>
      </c>
    </row>
    <row r="168" spans="1:5" x14ac:dyDescent="0.25">
      <c r="A168" s="6">
        <v>40359</v>
      </c>
      <c r="B168" s="7">
        <v>30.865202892892313</v>
      </c>
      <c r="C168" s="7">
        <f>IF(B168&gt;2,IF(B168&lt;10,B168*0.3125-0.625,F_Referencesats[[#This Row],[Øvre grænse for referencesats]]),F_Referencesats[[#This Row],[Nedre grænse for referencesats]])</f>
        <v>2.5</v>
      </c>
      <c r="D168" s="22">
        <v>0</v>
      </c>
      <c r="E168" s="22">
        <v>2.5</v>
      </c>
    </row>
    <row r="169" spans="1:5" x14ac:dyDescent="0.25">
      <c r="A169" s="6">
        <v>40451</v>
      </c>
      <c r="B169" s="7">
        <v>22.757446307895123</v>
      </c>
      <c r="C169" s="7">
        <f>IF(B169&gt;2,IF(B169&lt;10,B169*0.3125-0.625,F_Referencesats[[#This Row],[Øvre grænse for referencesats]]),F_Referencesats[[#This Row],[Nedre grænse for referencesats]])</f>
        <v>2.5</v>
      </c>
      <c r="D169" s="22">
        <v>0</v>
      </c>
      <c r="E169" s="22">
        <v>2.5</v>
      </c>
    </row>
    <row r="170" spans="1:5" x14ac:dyDescent="0.25">
      <c r="A170" s="6">
        <v>40543</v>
      </c>
      <c r="B170" s="7">
        <v>15.611332108854725</v>
      </c>
      <c r="C170" s="7">
        <f>IF(B170&gt;2,IF(B170&lt;10,B170*0.3125-0.625,F_Referencesats[[#This Row],[Øvre grænse for referencesats]]),F_Referencesats[[#This Row],[Nedre grænse for referencesats]])</f>
        <v>2.5</v>
      </c>
      <c r="D170" s="22">
        <v>0</v>
      </c>
      <c r="E170" s="22">
        <v>2.5</v>
      </c>
    </row>
    <row r="171" spans="1:5" x14ac:dyDescent="0.25">
      <c r="A171" s="6">
        <v>40633</v>
      </c>
      <c r="B171" s="7">
        <v>12.422183906407554</v>
      </c>
      <c r="C171" s="7">
        <f>IF(B171&gt;2,IF(B171&lt;10,B171*0.3125-0.625,F_Referencesats[[#This Row],[Øvre grænse for referencesats]]),F_Referencesats[[#This Row],[Nedre grænse for referencesats]])</f>
        <v>2.5</v>
      </c>
      <c r="D171" s="22">
        <v>0</v>
      </c>
      <c r="E171" s="22">
        <v>2.5</v>
      </c>
    </row>
    <row r="172" spans="1:5" x14ac:dyDescent="0.25">
      <c r="A172" s="6">
        <v>40724</v>
      </c>
      <c r="B172" s="7">
        <v>10.421870045119874</v>
      </c>
      <c r="C172" s="7">
        <f>IF(B172&gt;2,IF(B172&lt;10,B172*0.3125-0.625,F_Referencesats[[#This Row],[Øvre grænse for referencesats]]),F_Referencesats[[#This Row],[Nedre grænse for referencesats]])</f>
        <v>2.5</v>
      </c>
      <c r="D172" s="22">
        <v>0</v>
      </c>
      <c r="E172" s="22">
        <v>2.5</v>
      </c>
    </row>
    <row r="173" spans="1:5" x14ac:dyDescent="0.25">
      <c r="A173" s="6">
        <v>40816</v>
      </c>
      <c r="B173" s="7">
        <v>14.376231687984841</v>
      </c>
      <c r="C173" s="7">
        <f>IF(B173&gt;2,IF(B173&lt;10,B173*0.3125-0.625,F_Referencesats[[#This Row],[Øvre grænse for referencesats]]),F_Referencesats[[#This Row],[Nedre grænse for referencesats]])</f>
        <v>2.5</v>
      </c>
      <c r="D173" s="22">
        <v>0</v>
      </c>
      <c r="E173" s="22">
        <v>2.5</v>
      </c>
    </row>
    <row r="174" spans="1:5" x14ac:dyDescent="0.25">
      <c r="A174" s="6">
        <v>40908</v>
      </c>
      <c r="B174" s="7">
        <v>13.723616146926474</v>
      </c>
      <c r="C174" s="7">
        <f>IF(B174&gt;2,IF(B174&lt;10,B174*0.3125-0.625,F_Referencesats[[#This Row],[Øvre grænse for referencesats]]),F_Referencesats[[#This Row],[Nedre grænse for referencesats]])</f>
        <v>2.5</v>
      </c>
      <c r="D174" s="22">
        <v>0</v>
      </c>
      <c r="E174" s="22">
        <v>2.5</v>
      </c>
    </row>
    <row r="175" spans="1:5" x14ac:dyDescent="0.25">
      <c r="A175" s="6">
        <v>40999</v>
      </c>
      <c r="B175" s="7">
        <v>13.639058896526024</v>
      </c>
      <c r="C175" s="7">
        <f>IF(B175&gt;2,IF(B175&lt;10,B175*0.3125-0.625,F_Referencesats[[#This Row],[Øvre grænse for referencesats]]),F_Referencesats[[#This Row],[Nedre grænse for referencesats]])</f>
        <v>2.5</v>
      </c>
      <c r="D175" s="22">
        <v>0</v>
      </c>
      <c r="E175" s="22">
        <v>2.5</v>
      </c>
    </row>
    <row r="176" spans="1:5" x14ac:dyDescent="0.25">
      <c r="A176" s="6">
        <v>41090</v>
      </c>
      <c r="B176" s="7">
        <v>11.088244792679859</v>
      </c>
      <c r="C176" s="7">
        <f>IF(B176&gt;2,IF(B176&lt;10,B176*0.3125-0.625,F_Referencesats[[#This Row],[Øvre grænse for referencesats]]),F_Referencesats[[#This Row],[Nedre grænse for referencesats]])</f>
        <v>2.5</v>
      </c>
      <c r="D176" s="22">
        <v>0</v>
      </c>
      <c r="E176" s="22">
        <v>2.5</v>
      </c>
    </row>
    <row r="177" spans="1:5" x14ac:dyDescent="0.25">
      <c r="A177" s="6">
        <v>41182</v>
      </c>
      <c r="B177" s="7">
        <v>5.4374226632840532</v>
      </c>
      <c r="C177" s="7">
        <f>IF(B177&gt;2,IF(B177&lt;10,B177*0.3125-0.625,F_Referencesats[[#This Row],[Øvre grænse for referencesats]]),F_Referencesats[[#This Row],[Nedre grænse for referencesats]])</f>
        <v>1.0741945822762666</v>
      </c>
      <c r="D177" s="22">
        <v>0</v>
      </c>
      <c r="E177" s="22">
        <v>2.5</v>
      </c>
    </row>
    <row r="178" spans="1:5" x14ac:dyDescent="0.25">
      <c r="A178" s="6">
        <v>41274</v>
      </c>
      <c r="B178" s="7">
        <v>5.9023298709972778</v>
      </c>
      <c r="C178" s="7">
        <f>IF(B178&gt;2,IF(B178&lt;10,B178*0.3125-0.625,F_Referencesats[[#This Row],[Øvre grænse for referencesats]]),F_Referencesats[[#This Row],[Nedre grænse for referencesats]])</f>
        <v>1.2194780846866493</v>
      </c>
      <c r="D178" s="22">
        <v>0</v>
      </c>
      <c r="E178" s="22">
        <v>2.5</v>
      </c>
    </row>
    <row r="179" spans="1:5" x14ac:dyDescent="0.25">
      <c r="A179" s="6">
        <v>41364</v>
      </c>
      <c r="B179" s="7">
        <v>1.7657827647122986</v>
      </c>
      <c r="C179" s="7">
        <f>IF(B179&gt;2,IF(B179&lt;10,B179*0.3125-0.625,F_Referencesats[[#This Row],[Øvre grænse for referencesats]]),F_Referencesats[[#This Row],[Nedre grænse for referencesats]])</f>
        <v>0</v>
      </c>
      <c r="D179" s="22">
        <v>0</v>
      </c>
      <c r="E179" s="22">
        <v>2.5</v>
      </c>
    </row>
    <row r="180" spans="1:5" x14ac:dyDescent="0.25">
      <c r="A180" s="6">
        <v>41455</v>
      </c>
      <c r="B180" s="7">
        <v>-2.9581601039816974</v>
      </c>
      <c r="C180" s="7">
        <f>IF(B180&gt;2,IF(B180&lt;10,B180*0.3125-0.625,F_Referencesats[[#This Row],[Øvre grænse for referencesats]]),F_Referencesats[[#This Row],[Nedre grænse for referencesats]])</f>
        <v>0</v>
      </c>
      <c r="D180" s="22">
        <v>0</v>
      </c>
      <c r="E180" s="22">
        <v>2.5</v>
      </c>
    </row>
    <row r="181" spans="1:5" x14ac:dyDescent="0.25">
      <c r="A181" s="6">
        <v>41547</v>
      </c>
      <c r="B181" s="7">
        <v>-6.2011196062467775</v>
      </c>
      <c r="C181" s="7">
        <f>IF(B181&gt;2,IF(B181&lt;10,B181*0.3125-0.625,F_Referencesats[[#This Row],[Øvre grænse for referencesats]]),F_Referencesats[[#This Row],[Nedre grænse for referencesats]])</f>
        <v>0</v>
      </c>
      <c r="D181" s="22">
        <v>0</v>
      </c>
      <c r="E181" s="22">
        <v>2.5</v>
      </c>
    </row>
    <row r="182" spans="1:5" x14ac:dyDescent="0.25">
      <c r="A182" s="6">
        <v>41639</v>
      </c>
      <c r="B182" s="7">
        <v>-14.337314989297568</v>
      </c>
      <c r="C182" s="7">
        <f>IF(B182&gt;2,IF(B182&lt;10,B182*0.3125-0.625,F_Referencesats[[#This Row],[Øvre grænse for referencesats]]),F_Referencesats[[#This Row],[Nedre grænse for referencesats]])</f>
        <v>0</v>
      </c>
      <c r="D182" s="22">
        <v>0</v>
      </c>
      <c r="E182" s="22">
        <v>2.5</v>
      </c>
    </row>
    <row r="183" spans="1:5" x14ac:dyDescent="0.25">
      <c r="A183" s="6">
        <v>41729</v>
      </c>
      <c r="B183" s="7">
        <v>-15.91212271099397</v>
      </c>
      <c r="C183" s="7">
        <f>IF(B183&gt;2,IF(B183&lt;10,B183*0.3125-0.625,F_Referencesats[[#This Row],[Øvre grænse for referencesats]]),F_Referencesats[[#This Row],[Nedre grænse for referencesats]])</f>
        <v>0</v>
      </c>
      <c r="D183" s="22">
        <v>0</v>
      </c>
      <c r="E183" s="22">
        <v>2.5</v>
      </c>
    </row>
    <row r="184" spans="1:5" x14ac:dyDescent="0.25">
      <c r="A184" s="6">
        <v>41820</v>
      </c>
      <c r="B184" s="7">
        <v>-18.964110898563831</v>
      </c>
      <c r="C184" s="7">
        <f>IF(B184&gt;2,IF(B184&lt;10,B184*0.3125-0.625,F_Referencesats[[#This Row],[Øvre grænse for referencesats]]),F_Referencesats[[#This Row],[Nedre grænse for referencesats]])</f>
        <v>0</v>
      </c>
      <c r="D184" s="22">
        <v>0</v>
      </c>
      <c r="E184" s="22">
        <v>2.5</v>
      </c>
    </row>
    <row r="185" spans="1:5" x14ac:dyDescent="0.25">
      <c r="A185" s="6">
        <v>41912</v>
      </c>
      <c r="B185" s="7">
        <v>-14.280757817770393</v>
      </c>
      <c r="C185" s="7">
        <f>IF(B185&gt;2,IF(B185&lt;10,B185*0.3125-0.625,F_Referencesats[[#This Row],[Øvre grænse for referencesats]]),F_Referencesats[[#This Row],[Nedre grænse for referencesats]])</f>
        <v>0</v>
      </c>
      <c r="D185" s="22">
        <v>0</v>
      </c>
      <c r="E185" s="22">
        <v>2.5</v>
      </c>
    </row>
    <row r="186" spans="1:5" x14ac:dyDescent="0.25">
      <c r="A186" s="6">
        <v>42004</v>
      </c>
      <c r="B186" s="7">
        <v>-16.06975912695242</v>
      </c>
      <c r="C186" s="7">
        <f>IF(B186&gt;2,IF(B186&lt;10,B186*0.3125-0.625,F_Referencesats[[#This Row],[Øvre grænse for referencesats]]),F_Referencesats[[#This Row],[Nedre grænse for referencesats]])</f>
        <v>0</v>
      </c>
      <c r="D186" s="22">
        <v>0</v>
      </c>
      <c r="E186" s="22">
        <v>2.5</v>
      </c>
    </row>
    <row r="187" spans="1:5" x14ac:dyDescent="0.25">
      <c r="A187" s="6">
        <v>42094</v>
      </c>
      <c r="B187" s="7">
        <v>-16.30507786901552</v>
      </c>
      <c r="C187" s="7">
        <f>IF(B187&gt;2,IF(B187&lt;10,B187*0.3125-0.625,F_Referencesats[[#This Row],[Øvre grænse for referencesats]]),F_Referencesats[[#This Row],[Nedre grænse for referencesats]])</f>
        <v>0</v>
      </c>
      <c r="D187" s="22">
        <v>0</v>
      </c>
      <c r="E187" s="22">
        <v>2.5</v>
      </c>
    </row>
    <row r="188" spans="1:5" x14ac:dyDescent="0.25">
      <c r="A188" s="6">
        <v>42185</v>
      </c>
      <c r="B188" s="7">
        <v>-20.114993753200679</v>
      </c>
      <c r="C188" s="7">
        <f>IF(B188&gt;2,IF(B188&lt;10,B188*0.3125-0.625,F_Referencesats[[#This Row],[Øvre grænse for referencesats]]),F_Referencesats[[#This Row],[Nedre grænse for referencesats]])</f>
        <v>0</v>
      </c>
      <c r="D188" s="22">
        <v>0</v>
      </c>
      <c r="E188" s="22">
        <v>2.5</v>
      </c>
    </row>
    <row r="189" spans="1:5" x14ac:dyDescent="0.25">
      <c r="A189" s="6">
        <v>42277</v>
      </c>
      <c r="B189" s="7">
        <v>-17.921563423307987</v>
      </c>
      <c r="C189" s="7">
        <f>IF(B189&gt;2,IF(B189&lt;10,B189*0.3125-0.625,F_Referencesats[[#This Row],[Øvre grænse for referencesats]]),F_Referencesats[[#This Row],[Nedre grænse for referencesats]])</f>
        <v>0</v>
      </c>
      <c r="D189" s="22">
        <v>0</v>
      </c>
      <c r="E189" s="22">
        <v>2.5</v>
      </c>
    </row>
    <row r="190" spans="1:5" x14ac:dyDescent="0.25">
      <c r="A190" s="6">
        <v>42369</v>
      </c>
      <c r="B190" s="7">
        <v>-20.040928647835642</v>
      </c>
      <c r="C190" s="7">
        <f>IF(B190&gt;2,IF(B190&lt;10,B190*0.3125-0.625,F_Referencesats[[#This Row],[Øvre grænse for referencesats]]),F_Referencesats[[#This Row],[Nedre grænse for referencesats]])</f>
        <v>0</v>
      </c>
      <c r="D190" s="22">
        <v>0</v>
      </c>
      <c r="E190" s="22">
        <v>2.5</v>
      </c>
    </row>
    <row r="191" spans="1:5" x14ac:dyDescent="0.25">
      <c r="A191" s="6">
        <v>42460</v>
      </c>
      <c r="B191" s="7">
        <v>-21.087723426845344</v>
      </c>
      <c r="C191" s="7">
        <f>IF(B191&gt;2,IF(B191&lt;10,B191*0.3125-0.625,F_Referencesats[[#This Row],[Øvre grænse for referencesats]]),F_Referencesats[[#This Row],[Nedre grænse for referencesats]])</f>
        <v>0</v>
      </c>
      <c r="D191" s="22">
        <v>0</v>
      </c>
      <c r="E191" s="22">
        <v>2.5</v>
      </c>
    </row>
    <row r="192" spans="1:5" x14ac:dyDescent="0.25">
      <c r="A192" s="6">
        <v>42551</v>
      </c>
      <c r="B192" s="7">
        <v>-21.070150320120433</v>
      </c>
      <c r="C192" s="7">
        <f>IF(B192&gt;2,IF(B192&lt;10,B192*0.3125-0.625,F_Referencesats[[#This Row],[Øvre grænse for referencesats]]),F_Referencesats[[#This Row],[Nedre grænse for referencesats]])</f>
        <v>0</v>
      </c>
      <c r="D192" s="22">
        <v>0</v>
      </c>
      <c r="E192" s="22">
        <v>2.5</v>
      </c>
    </row>
    <row r="193" spans="1:5" x14ac:dyDescent="0.25">
      <c r="A193" s="6">
        <v>42643</v>
      </c>
      <c r="B193" s="7">
        <v>-19.587482913410781</v>
      </c>
      <c r="C193" s="7">
        <f>IF(B193&gt;2,IF(B193&lt;10,B193*0.3125-0.625,F_Referencesats[[#This Row],[Øvre grænse for referencesats]]),F_Referencesats[[#This Row],[Nedre grænse for referencesats]])</f>
        <v>0</v>
      </c>
      <c r="D193" s="22">
        <v>0</v>
      </c>
      <c r="E193" s="22">
        <v>2.5</v>
      </c>
    </row>
    <row r="194" spans="1:5" x14ac:dyDescent="0.25">
      <c r="A194" s="6">
        <v>42735</v>
      </c>
      <c r="B194" s="7">
        <v>-24.514493162192366</v>
      </c>
      <c r="C194" s="7">
        <f>IF(B194&gt;2,IF(B194&lt;10,B194*0.3125-0.625,F_Referencesats[[#This Row],[Øvre grænse for referencesats]]),F_Referencesats[[#This Row],[Nedre grænse for referencesats]])</f>
        <v>0</v>
      </c>
      <c r="D194" s="22">
        <v>0</v>
      </c>
      <c r="E194" s="22">
        <v>2.5</v>
      </c>
    </row>
    <row r="195" spans="1:5" x14ac:dyDescent="0.25">
      <c r="A195" s="6">
        <v>42825</v>
      </c>
      <c r="B195" s="7">
        <v>-27.842880245135575</v>
      </c>
      <c r="C195" s="7">
        <f>IF(B195&gt;2,IF(B195&lt;10,B195*0.3125-0.625,F_Referencesats[[#This Row],[Øvre grænse for referencesats]]),F_Referencesats[[#This Row],[Nedre grænse for referencesats]])</f>
        <v>0</v>
      </c>
      <c r="D195" s="22">
        <v>0</v>
      </c>
      <c r="E195" s="22">
        <v>2.5</v>
      </c>
    </row>
    <row r="196" spans="1:5" x14ac:dyDescent="0.25">
      <c r="A196" s="6">
        <v>42916</v>
      </c>
      <c r="B196" s="7">
        <v>-30.092538968353779</v>
      </c>
      <c r="C196" s="7">
        <f>IF(B196&gt;2,IF(B196&lt;10,B196*0.3125-0.625,F_Referencesats[[#This Row],[Øvre grænse for referencesats]]),F_Referencesats[[#This Row],[Nedre grænse for referencesats]])</f>
        <v>0</v>
      </c>
      <c r="D196" s="22">
        <v>0</v>
      </c>
      <c r="E196" s="22">
        <v>2.5</v>
      </c>
    </row>
    <row r="197" spans="1:5" x14ac:dyDescent="0.25">
      <c r="A197" s="6">
        <v>43008</v>
      </c>
      <c r="B197" s="7">
        <v>-33.306801546733823</v>
      </c>
      <c r="C197" s="7">
        <f>IF(B197&gt;2,IF(B197&lt;10,B197*0.3125-0.625,F_Referencesats[[#This Row],[Øvre grænse for referencesats]]),F_Referencesats[[#This Row],[Nedre grænse for referencesats]])</f>
        <v>0</v>
      </c>
      <c r="D197" s="22">
        <v>0</v>
      </c>
      <c r="E197" s="22">
        <v>2.5</v>
      </c>
    </row>
    <row r="198" spans="1:5" x14ac:dyDescent="0.25">
      <c r="A198" s="6">
        <v>43100</v>
      </c>
      <c r="B198" s="7">
        <v>-32.74323814077988</v>
      </c>
      <c r="C198" s="7">
        <f>IF(B198&gt;2,IF(B198&lt;10,B198*0.3125-0.625,F_Referencesats[[#This Row],[Øvre grænse for referencesats]]),F_Referencesats[[#This Row],[Nedre grænse for referencesats]])</f>
        <v>0</v>
      </c>
      <c r="D198" s="22">
        <v>0</v>
      </c>
      <c r="E198" s="22">
        <v>2.5</v>
      </c>
    </row>
    <row r="199" spans="1:5" x14ac:dyDescent="0.25">
      <c r="A199" s="6">
        <v>43190</v>
      </c>
      <c r="B199" s="7">
        <v>-31.804978810710963</v>
      </c>
      <c r="C199" s="7">
        <f>IF(B199&gt;2,IF(B199&lt;10,B199*0.3125-0.625,F_Referencesats[[#This Row],[Øvre grænse for referencesats]]),F_Referencesats[[#This Row],[Nedre grænse for referencesats]])</f>
        <v>0</v>
      </c>
      <c r="D199" s="22">
        <v>0</v>
      </c>
      <c r="E199" s="22">
        <v>2.5</v>
      </c>
    </row>
    <row r="200" spans="1:5" x14ac:dyDescent="0.25">
      <c r="A200" s="6">
        <v>43281</v>
      </c>
      <c r="B200" s="7">
        <v>-29.597828085863227</v>
      </c>
      <c r="C200" s="7">
        <f>IF(B200&gt;2,IF(B200&lt;10,B200*0.3125-0.625,F_Referencesats[[#This Row],[Øvre grænse for referencesats]]),F_Referencesats[[#This Row],[Nedre grænse for referencesats]])</f>
        <v>0</v>
      </c>
      <c r="D200" s="22">
        <v>0</v>
      </c>
      <c r="E200" s="22">
        <v>2.5</v>
      </c>
    </row>
    <row r="201" spans="1:5" x14ac:dyDescent="0.25">
      <c r="A201" s="6">
        <v>43373</v>
      </c>
      <c r="B201" s="7">
        <v>-29.696614029807705</v>
      </c>
      <c r="C201" s="7">
        <f>IF(B201&gt;2,IF(B201&lt;10,B201*0.3125-0.625,F_Referencesats[[#This Row],[Øvre grænse for referencesats]]),F_Referencesats[[#This Row],[Nedre grænse for referencesats]])</f>
        <v>0</v>
      </c>
      <c r="D201" s="22">
        <v>0</v>
      </c>
      <c r="E201" s="22">
        <v>2.5</v>
      </c>
    </row>
    <row r="202" spans="1:5" x14ac:dyDescent="0.25">
      <c r="A202" s="6">
        <v>43465</v>
      </c>
      <c r="B202" s="7">
        <v>-31.096119979348202</v>
      </c>
      <c r="C202" s="7">
        <f>IF(B202&gt;2,IF(B202&lt;10,B202*0.3125-0.625,F_Referencesats[[#This Row],[Øvre grænse for referencesats]]),F_Referencesats[[#This Row],[Nedre grænse for referencesats]])</f>
        <v>0</v>
      </c>
      <c r="D202" s="22">
        <v>0</v>
      </c>
      <c r="E202" s="22">
        <v>2.5</v>
      </c>
    </row>
    <row r="203" spans="1:5" x14ac:dyDescent="0.25">
      <c r="A203" s="6">
        <v>43555</v>
      </c>
      <c r="B203" s="7">
        <v>-26.895659220463585</v>
      </c>
      <c r="C203" s="7">
        <f>IF(B203&gt;2,IF(B203&lt;10,B203*0.3125-0.625,F_Referencesats[[#This Row],[Øvre grænse for referencesats]]),F_Referencesats[[#This Row],[Nedre grænse for referencesats]])</f>
        <v>0</v>
      </c>
      <c r="D203" s="22">
        <v>0</v>
      </c>
      <c r="E203" s="22">
        <v>2.5</v>
      </c>
    </row>
    <row r="204" spans="1:5" x14ac:dyDescent="0.25">
      <c r="A204" s="6">
        <v>43646</v>
      </c>
      <c r="B204" s="7">
        <v>-24.234552011391941</v>
      </c>
      <c r="C204" s="7">
        <f>IF(B204&gt;2,IF(B204&lt;10,B204*0.3125-0.625,F_Referencesats[[#This Row],[Øvre grænse for referencesats]]),F_Referencesats[[#This Row],[Nedre grænse for referencesats]])</f>
        <v>0</v>
      </c>
      <c r="D204" s="22">
        <v>0</v>
      </c>
      <c r="E204" s="22">
        <v>2.5</v>
      </c>
    </row>
    <row r="205" spans="1:5" x14ac:dyDescent="0.25">
      <c r="A205" s="6">
        <v>43738</v>
      </c>
      <c r="B205" s="7">
        <v>-21.495019334038886</v>
      </c>
      <c r="C205" s="7">
        <f>IF(B205&gt;2,IF(B205&lt;10,B205*0.3125-0.625,F_Referencesats[[#This Row],[Øvre grænse for referencesats]]),F_Referencesats[[#This Row],[Nedre grænse for referencesats]])</f>
        <v>0</v>
      </c>
      <c r="D205" s="22">
        <v>0</v>
      </c>
      <c r="E205" s="22">
        <v>2.5</v>
      </c>
    </row>
    <row r="206" spans="1:5" x14ac:dyDescent="0.25">
      <c r="A206" s="6">
        <v>43830</v>
      </c>
      <c r="B206" s="7">
        <v>-20.117511153858004</v>
      </c>
      <c r="C206" s="7">
        <f>IF(B206&gt;2,IF(B206&lt;10,B206*0.3125-0.625,F_Referencesats[[#This Row],[Øvre grænse for referencesats]]),F_Referencesats[[#This Row],[Nedre grænse for referencesats]])</f>
        <v>0</v>
      </c>
      <c r="D206" s="22">
        <v>0</v>
      </c>
      <c r="E206" s="22">
        <v>2.5</v>
      </c>
    </row>
    <row r="207" spans="1:5" x14ac:dyDescent="0.25">
      <c r="A207" s="6">
        <v>43921</v>
      </c>
      <c r="B207" s="7">
        <v>-19.359411701664897</v>
      </c>
      <c r="C207" s="7">
        <f>IF(B207&gt;2,IF(B207&lt;10,B207*0.3125-0.625,F_Referencesats[[#This Row],[Øvre grænse for referencesats]]),F_Referencesats[[#This Row],[Nedre grænse for referencesats]])</f>
        <v>0</v>
      </c>
      <c r="D207" s="22">
        <v>0</v>
      </c>
      <c r="E207" s="22">
        <v>2.5</v>
      </c>
    </row>
    <row r="208" spans="1:5" x14ac:dyDescent="0.25">
      <c r="A208" s="6">
        <v>44012</v>
      </c>
      <c r="B208" s="7">
        <v>-14.46225553305095</v>
      </c>
      <c r="C208" s="7">
        <f>IF(B208&gt;2,IF(B208&lt;10,B208*0.3125-0.625,F_Referencesats[[#This Row],[Øvre grænse for referencesats]]),F_Referencesats[[#This Row],[Nedre grænse for referencesats]])</f>
        <v>0</v>
      </c>
      <c r="D208" s="22">
        <v>0</v>
      </c>
      <c r="E208" s="22">
        <v>2.5</v>
      </c>
    </row>
    <row r="209" spans="1:5" x14ac:dyDescent="0.25">
      <c r="A209" s="6">
        <v>44104</v>
      </c>
      <c r="B209" s="7">
        <v>-30.014424292753802</v>
      </c>
      <c r="C209" s="7">
        <f>IF(B209&gt;2,IF(B209&lt;10,B209*0.3125-0.625,F_Referencesats[[#This Row],[Øvre grænse for referencesats]]),F_Referencesats[[#This Row],[Nedre grænse for referencesats]])</f>
        <v>0</v>
      </c>
      <c r="D209" s="22">
        <v>0</v>
      </c>
      <c r="E209" s="22">
        <v>2.5</v>
      </c>
    </row>
    <row r="210" spans="1:5" x14ac:dyDescent="0.25">
      <c r="A210" s="6">
        <v>44196</v>
      </c>
      <c r="B210" s="7">
        <v>-30.502043161414747</v>
      </c>
      <c r="C210" s="7">
        <f>IF(B210&gt;2,IF(B210&lt;10,B210*0.3125-0.625,F_Referencesats[[#This Row],[Øvre grænse for referencesats]]),F_Referencesats[[#This Row],[Nedre grænse for referencesats]])</f>
        <v>0</v>
      </c>
      <c r="D210" s="22">
        <v>0</v>
      </c>
      <c r="E210" s="22">
        <v>2.5</v>
      </c>
    </row>
    <row r="211" spans="1:5" x14ac:dyDescent="0.25">
      <c r="A211" s="6">
        <v>44286</v>
      </c>
      <c r="B211" s="7">
        <v>-41.521129777445935</v>
      </c>
      <c r="C211" s="7">
        <f>IF(B211&gt;2,IF(B211&lt;10,B211*0.3125-0.625,F_Referencesats[[#This Row],[Øvre grænse for referencesats]]),F_Referencesats[[#This Row],[Nedre grænse for referencesats]])</f>
        <v>0</v>
      </c>
      <c r="D211" s="22">
        <v>0</v>
      </c>
      <c r="E211" s="22">
        <v>2.5</v>
      </c>
    </row>
    <row r="212" spans="1:5" x14ac:dyDescent="0.25">
      <c r="A212" s="6">
        <v>44377</v>
      </c>
      <c r="B212" s="7">
        <v>-44.606344555706812</v>
      </c>
      <c r="C212" s="7">
        <f>IF(B212&gt;2,IF(B212&lt;10,B212*0.3125-0.625,F_Referencesats[[#This Row],[Øvre grænse for referencesats]]),F_Referencesats[[#This Row],[Nedre grænse for referencesats]])</f>
        <v>0</v>
      </c>
      <c r="D212" s="22">
        <v>0</v>
      </c>
      <c r="E212" s="22">
        <v>2.5</v>
      </c>
    </row>
    <row r="213" spans="1:5" x14ac:dyDescent="0.25">
      <c r="A213" s="6">
        <v>44469</v>
      </c>
      <c r="B213" s="7">
        <v>-44.340749689089904</v>
      </c>
      <c r="C213" s="7">
        <f>IF(B213&gt;2,IF(B213&lt;10,B213*0.3125-0.625,F_Referencesats[[#This Row],[Øvre grænse for referencesats]]),F_Referencesats[[#This Row],[Nedre grænse for referencesats]])</f>
        <v>0</v>
      </c>
      <c r="D213" s="22">
        <v>0</v>
      </c>
      <c r="E213" s="22">
        <v>2.5</v>
      </c>
    </row>
    <row r="214" spans="1:5" x14ac:dyDescent="0.25">
      <c r="A214" s="6">
        <v>44561</v>
      </c>
      <c r="B214" s="7">
        <v>-46.464156816141127</v>
      </c>
      <c r="C214" s="7">
        <f>IF(B214&gt;2,IF(B214&lt;10,B214*0.3125-0.625,F_Referencesats[[#This Row],[Øvre grænse for referencesats]]),F_Referencesats[[#This Row],[Nedre grænse for referencesats]])</f>
        <v>0</v>
      </c>
      <c r="D214" s="22">
        <v>0</v>
      </c>
      <c r="E214" s="22">
        <v>2.5</v>
      </c>
    </row>
    <row r="215" spans="1:5" x14ac:dyDescent="0.25">
      <c r="A215" s="6">
        <v>44651</v>
      </c>
      <c r="B215" s="7">
        <v>-48.663182857540193</v>
      </c>
      <c r="C215" s="7">
        <f>IF(B215&gt;2,IF(B215&lt;10,B215*0.3125-0.625,F_Referencesats[[#This Row],[Øvre grænse for referencesats]]),F_Referencesats[[#This Row],[Nedre grænse for referencesats]])</f>
        <v>0</v>
      </c>
      <c r="D215" s="22">
        <v>0</v>
      </c>
      <c r="E215" s="22">
        <v>2.5</v>
      </c>
    </row>
    <row r="216" spans="1:5" x14ac:dyDescent="0.25">
      <c r="A216" s="6">
        <v>44742</v>
      </c>
      <c r="B216" s="7">
        <v>-50.375694213142793</v>
      </c>
      <c r="C216" s="7">
        <f>IF(B216&gt;2,IF(B216&lt;10,B216*0.3125-0.625,F_Referencesats[[#This Row],[Øvre grænse for referencesats]]),F_Referencesats[[#This Row],[Nedre grænse for referencesats]])</f>
        <v>0</v>
      </c>
      <c r="D216" s="22">
        <v>0</v>
      </c>
      <c r="E216" s="22">
        <v>2.5</v>
      </c>
    </row>
    <row r="217" spans="1:5" x14ac:dyDescent="0.25">
      <c r="A217" s="6">
        <v>44834</v>
      </c>
      <c r="B217" s="7">
        <v>-48.823206517124646</v>
      </c>
      <c r="C217" s="7">
        <f>IF(B217&gt;2,IF(B217&lt;10,B217*0.3125-0.625,F_Referencesats[[#This Row],[Øvre grænse for referencesats]]),F_Referencesats[[#This Row],[Nedre grænse for referencesats]])</f>
        <v>0</v>
      </c>
      <c r="D217" s="22">
        <v>0</v>
      </c>
      <c r="E217" s="22">
        <v>2.5</v>
      </c>
    </row>
    <row r="218" spans="1:5" x14ac:dyDescent="0.25">
      <c r="A218" s="6">
        <v>44926</v>
      </c>
      <c r="B218" s="7">
        <v>-47.526776228338065</v>
      </c>
      <c r="C218" s="7">
        <f>IF(B218&gt;2,IF(B218&lt;10,B218*0.3125-0.625,F_Referencesats[[#This Row],[Øvre grænse for referencesats]]),F_Referencesats[[#This Row],[Nedre grænse for referencesats]])</f>
        <v>0</v>
      </c>
      <c r="D218" s="22">
        <v>0</v>
      </c>
      <c r="E218" s="22">
        <v>2.5</v>
      </c>
    </row>
    <row r="219" spans="1:5" x14ac:dyDescent="0.25">
      <c r="A219" s="6">
        <v>45016</v>
      </c>
      <c r="B219" s="7">
        <v>-48.638644220031722</v>
      </c>
      <c r="C219" s="7">
        <f>IF(B219&gt;2,IF(B219&lt;10,B219*0.3125-0.625,F_Referencesats[[#This Row],[Øvre grænse for referencesats]]),F_Referencesats[[#This Row],[Nedre grænse for referencesats]])</f>
        <v>0</v>
      </c>
      <c r="D219" s="22">
        <v>0</v>
      </c>
      <c r="E219" s="22">
        <v>2.5</v>
      </c>
    </row>
    <row r="220" spans="1:5" x14ac:dyDescent="0.25">
      <c r="A220" s="6">
        <v>45107</v>
      </c>
      <c r="B220" s="7">
        <v>-51.755164718695681</v>
      </c>
      <c r="C220" s="7">
        <f>IF(B220&gt;2,IF(B220&lt;10,B220*0.3125-0.625,F_Referencesats[[#This Row],[Øvre grænse for referencesats]]),F_Referencesats[[#This Row],[Nedre grænse for referencesats]])</f>
        <v>0</v>
      </c>
      <c r="D220" s="22">
        <v>0</v>
      </c>
      <c r="E220" s="22">
        <v>2.5</v>
      </c>
    </row>
    <row r="221" spans="1:5" x14ac:dyDescent="0.25">
      <c r="A221" s="6">
        <v>45199</v>
      </c>
      <c r="B221" s="7">
        <v>-44.696677642951414</v>
      </c>
      <c r="C221" s="7">
        <f>IF(B221&gt;2,IF(B221&lt;10,B221*0.3125-0.625,F_Referencesats[[#This Row],[Øvre grænse for referencesats]]),F_Referencesats[[#This Row],[Nedre grænse for referencesats]])</f>
        <v>0</v>
      </c>
      <c r="D221" s="22">
        <v>0</v>
      </c>
      <c r="E221" s="22">
        <v>2.5</v>
      </c>
    </row>
    <row r="222" spans="1:5" x14ac:dyDescent="0.25">
      <c r="A222" s="6">
        <v>45291</v>
      </c>
      <c r="B222" s="7">
        <v>-36.791592809993972</v>
      </c>
      <c r="C222" s="7">
        <f>IF(B222&gt;2,IF(B222&lt;10,B222*0.3125-0.625,F_Referencesats[[#This Row],[Øvre grænse for referencesats]]),F_Referencesats[[#This Row],[Nedre grænse for referencesats]])</f>
        <v>0</v>
      </c>
      <c r="D222" s="22">
        <v>0</v>
      </c>
      <c r="E222" s="22">
        <v>2.5</v>
      </c>
    </row>
    <row r="223" spans="1:5" x14ac:dyDescent="0.25">
      <c r="A223" s="6">
        <v>45382</v>
      </c>
      <c r="B223" s="7">
        <v>-34.27371953977169</v>
      </c>
      <c r="C223" s="7">
        <f>IF(B223&gt;2,IF(B223&lt;10,B223*0.3125-0.625,F_Referencesats[[#This Row],[Øvre grænse for referencesats]]),F_Referencesats[[#This Row],[Nedre grænse for referencesats]])</f>
        <v>0</v>
      </c>
      <c r="D223" s="22">
        <v>0</v>
      </c>
      <c r="E223" s="22">
        <v>2.5</v>
      </c>
    </row>
    <row r="224" spans="1:5" x14ac:dyDescent="0.25">
      <c r="A224" s="6">
        <v>45473</v>
      </c>
      <c r="B224" s="7">
        <v>-33.596386297691765</v>
      </c>
      <c r="C224" s="7">
        <f>IF(B224&gt;2,IF(B224&lt;10,B224*0.3125-0.625,F_Referencesats[[#This Row],[Øvre grænse for referencesats]]),F_Referencesats[[#This Row],[Nedre grænse for referencesats]])</f>
        <v>0</v>
      </c>
      <c r="D224" s="22">
        <v>0</v>
      </c>
      <c r="E224" s="22">
        <v>2.5</v>
      </c>
    </row>
    <row r="225" spans="1:5" x14ac:dyDescent="0.25">
      <c r="A225" s="6">
        <v>45565</v>
      </c>
      <c r="B225" s="7">
        <v>-33.958993255529464</v>
      </c>
      <c r="C225" s="7">
        <f>IF(B225&gt;2,IF(B225&lt;10,B225*0.3125-0.625,F_Referencesats[[#This Row],[Øvre grænse for referencesats]]),F_Referencesats[[#This Row],[Nedre grænse for referencesats]])</f>
        <v>0</v>
      </c>
      <c r="D225" s="22"/>
      <c r="E225" s="22"/>
    </row>
    <row r="226" spans="1:5" x14ac:dyDescent="0.25">
      <c r="A226" s="6">
        <v>45657</v>
      </c>
      <c r="B226" s="7">
        <v>-36.040990698768184</v>
      </c>
      <c r="C226" s="7">
        <f>IF(B226&gt;2,IF(B226&lt;10,B226*0.3125-0.625,F_Referencesats[[#This Row],[Øvre grænse for referencesats]]),F_Referencesats[[#This Row],[Nedre grænse for referencesats]])</f>
        <v>0</v>
      </c>
      <c r="D226" s="22">
        <v>0</v>
      </c>
      <c r="E226" s="22">
        <v>2.5</v>
      </c>
    </row>
  </sheetData>
  <mergeCells count="4">
    <mergeCell ref="D5:E5"/>
    <mergeCell ref="A1:E1"/>
    <mergeCell ref="B3:E3"/>
    <mergeCell ref="B2:E2"/>
  </mergeCells>
  <hyperlinks>
    <hyperlink ref="E4" location="Indhold!A1" display="Tilbage til Indhold" xr:uid="{00000000-0004-0000-2500-000000000000}"/>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0D25-0C06-4499-B2A1-8BA2E234E3C7}">
  <sheetPr codeName="Ark26"/>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theme="4"/>
  </sheetPr>
  <dimension ref="A1:C27"/>
  <sheetViews>
    <sheetView tabSelected="1" zoomScaleNormal="100" workbookViewId="0">
      <selection activeCell="A2" sqref="A2:B2"/>
    </sheetView>
  </sheetViews>
  <sheetFormatPr defaultColWidth="9.140625" defaultRowHeight="15.75" x14ac:dyDescent="0.3"/>
  <cols>
    <col min="1" max="1" width="10.5703125" style="5" customWidth="1"/>
    <col min="2" max="2" width="65.42578125" style="5" customWidth="1"/>
    <col min="3" max="16384" width="9.140625" style="5"/>
  </cols>
  <sheetData>
    <row r="1" spans="1:3" ht="16.5" thickBot="1" x14ac:dyDescent="0.35">
      <c r="A1" s="111"/>
      <c r="B1" s="112"/>
    </row>
    <row r="2" spans="1:3" ht="20.100000000000001" customHeight="1" thickBot="1" x14ac:dyDescent="0.35">
      <c r="A2" s="109" t="s">
        <v>19</v>
      </c>
      <c r="B2" s="110"/>
      <c r="C2" s="49"/>
    </row>
    <row r="3" spans="1:3" ht="20.100000000000001" customHeight="1" x14ac:dyDescent="0.3">
      <c r="A3" s="113" t="s">
        <v>0</v>
      </c>
      <c r="B3" s="114"/>
      <c r="C3" s="50"/>
    </row>
    <row r="4" spans="1:3" ht="20.100000000000001" customHeight="1" x14ac:dyDescent="0.3">
      <c r="A4" s="51" t="s">
        <v>100</v>
      </c>
      <c r="B4" s="52" t="s">
        <v>34</v>
      </c>
    </row>
    <row r="5" spans="1:3" ht="20.100000000000001" customHeight="1" thickBot="1" x14ac:dyDescent="0.35">
      <c r="A5" s="53" t="s">
        <v>99</v>
      </c>
      <c r="B5" s="54" t="s">
        <v>8</v>
      </c>
    </row>
    <row r="6" spans="1:3" ht="20.100000000000001" customHeight="1" x14ac:dyDescent="0.3">
      <c r="A6" s="113" t="s">
        <v>1</v>
      </c>
      <c r="B6" s="114"/>
      <c r="C6" s="50"/>
    </row>
    <row r="7" spans="1:3" ht="20.100000000000001" customHeight="1" thickBot="1" x14ac:dyDescent="0.35">
      <c r="A7" s="55" t="s">
        <v>98</v>
      </c>
      <c r="B7" s="56" t="s">
        <v>1</v>
      </c>
    </row>
    <row r="8" spans="1:3" ht="20.100000000000001" customHeight="1" x14ac:dyDescent="0.3">
      <c r="A8" s="113" t="s">
        <v>2</v>
      </c>
      <c r="B8" s="114"/>
      <c r="C8" s="50"/>
    </row>
    <row r="9" spans="1:3" ht="20.100000000000001" customHeight="1" x14ac:dyDescent="0.3">
      <c r="A9" s="51" t="s">
        <v>97</v>
      </c>
      <c r="B9" s="57" t="s">
        <v>48</v>
      </c>
    </row>
    <row r="10" spans="1:3" ht="20.100000000000001" customHeight="1" thickBot="1" x14ac:dyDescent="0.35">
      <c r="A10" s="53" t="s">
        <v>96</v>
      </c>
      <c r="B10" s="54" t="s">
        <v>3</v>
      </c>
    </row>
    <row r="11" spans="1:3" ht="20.100000000000001" customHeight="1" x14ac:dyDescent="0.3">
      <c r="A11" s="113" t="s">
        <v>4</v>
      </c>
      <c r="B11" s="114"/>
      <c r="C11" s="50"/>
    </row>
    <row r="12" spans="1:3" ht="20.100000000000001" customHeight="1" x14ac:dyDescent="0.3">
      <c r="A12" s="51" t="s">
        <v>95</v>
      </c>
      <c r="B12" s="58" t="s">
        <v>5</v>
      </c>
    </row>
    <row r="13" spans="1:3" ht="20.100000000000001" customHeight="1" thickBot="1" x14ac:dyDescent="0.35">
      <c r="A13" s="53" t="s">
        <v>94</v>
      </c>
      <c r="B13" s="54" t="s">
        <v>15</v>
      </c>
    </row>
    <row r="14" spans="1:3" ht="20.100000000000001" customHeight="1" x14ac:dyDescent="0.3">
      <c r="A14" s="113" t="s">
        <v>6</v>
      </c>
      <c r="B14" s="114"/>
      <c r="C14" s="50"/>
    </row>
    <row r="15" spans="1:3" ht="19.899999999999999" customHeight="1" x14ac:dyDescent="0.3">
      <c r="A15" s="51" t="s">
        <v>93</v>
      </c>
      <c r="B15" s="56" t="s">
        <v>16</v>
      </c>
    </row>
    <row r="16" spans="1:3" ht="20.100000000000001" customHeight="1" thickBot="1" x14ac:dyDescent="0.35">
      <c r="A16" s="53" t="s">
        <v>92</v>
      </c>
      <c r="B16" s="54" t="s">
        <v>17</v>
      </c>
    </row>
    <row r="17" spans="1:3" ht="20.100000000000001" customHeight="1" x14ac:dyDescent="0.3">
      <c r="A17" s="113" t="s">
        <v>7</v>
      </c>
      <c r="B17" s="113"/>
      <c r="C17" s="50"/>
    </row>
    <row r="18" spans="1:3" ht="20.100000000000001" customHeight="1" x14ac:dyDescent="0.3">
      <c r="A18" s="51" t="s">
        <v>91</v>
      </c>
      <c r="B18" s="57" t="s">
        <v>124</v>
      </c>
    </row>
    <row r="19" spans="1:3" ht="20.100000000000001" customHeight="1" x14ac:dyDescent="0.3">
      <c r="A19" s="59" t="s">
        <v>90</v>
      </c>
      <c r="B19" s="52" t="s">
        <v>18</v>
      </c>
    </row>
    <row r="20" spans="1:3" ht="20.100000000000001" customHeight="1" thickBot="1" x14ac:dyDescent="0.35">
      <c r="A20" s="53"/>
      <c r="B20" s="60"/>
    </row>
    <row r="21" spans="1:3" ht="19.5" customHeight="1" thickBot="1" x14ac:dyDescent="0.35">
      <c r="A21" s="109" t="s">
        <v>20</v>
      </c>
      <c r="B21" s="110"/>
      <c r="C21" s="49"/>
    </row>
    <row r="22" spans="1:3" ht="20.100000000000001" customHeight="1" x14ac:dyDescent="0.3">
      <c r="A22" s="61" t="s">
        <v>89</v>
      </c>
      <c r="B22" s="62" t="s">
        <v>23</v>
      </c>
    </row>
    <row r="23" spans="1:3" ht="20.100000000000001" customHeight="1" x14ac:dyDescent="0.3">
      <c r="A23" s="59" t="s">
        <v>88</v>
      </c>
      <c r="B23" s="63" t="s">
        <v>22</v>
      </c>
    </row>
    <row r="24" spans="1:3" ht="20.100000000000001" customHeight="1" thickBot="1" x14ac:dyDescent="0.35">
      <c r="A24" s="64" t="s">
        <v>87</v>
      </c>
      <c r="B24" s="65" t="s">
        <v>21</v>
      </c>
    </row>
    <row r="25" spans="1:3" ht="20.100000000000001" customHeight="1" thickBot="1" x14ac:dyDescent="0.35">
      <c r="A25" s="109" t="s">
        <v>36</v>
      </c>
      <c r="B25" s="110"/>
    </row>
    <row r="26" spans="1:3" ht="19.5" customHeight="1" x14ac:dyDescent="0.3">
      <c r="A26" s="66" t="s">
        <v>86</v>
      </c>
      <c r="B26" s="67" t="s">
        <v>36</v>
      </c>
    </row>
    <row r="27" spans="1:3" x14ac:dyDescent="0.3">
      <c r="C27" s="45"/>
    </row>
  </sheetData>
  <mergeCells count="10">
    <mergeCell ref="A25:B25"/>
    <mergeCell ref="A1:B1"/>
    <mergeCell ref="A2:B2"/>
    <mergeCell ref="A21:B21"/>
    <mergeCell ref="A6:B6"/>
    <mergeCell ref="A8:B8"/>
    <mergeCell ref="A11:B11"/>
    <mergeCell ref="A14:B14"/>
    <mergeCell ref="A17:B17"/>
    <mergeCell ref="A3:B3"/>
  </mergeCells>
  <hyperlinks>
    <hyperlink ref="B4" location="'Finansiel Stressindikator'!A1" display="Finansiel stressindikator" xr:uid="{00000000-0004-0000-0200-000000000000}"/>
    <hyperlink ref="B5" location="'Kreditspænd og aktievolatilitet'!A1" display="Kreditspænd og aktievolatilitet" xr:uid="{00000000-0004-0000-0200-000001000000}"/>
    <hyperlink ref="B24" location="Betalingsbalancen!A1" display="Betalingsbalancen" xr:uid="{00000000-0004-0000-0200-000002000000}"/>
    <hyperlink ref="B23" location="'Boligpriser og BNI'!A1" display="Boligpriser og disponibel indkomst" xr:uid="{00000000-0004-0000-0200-000003000000}"/>
    <hyperlink ref="B22" location="Udlånsserier!A1" display="Bred og smal definition af udlån samt BNP" xr:uid="{00000000-0004-0000-0200-000004000000}"/>
    <hyperlink ref="B10" location="'Stiliseret boligbyrde'!A1" display="Stiliseret boligbyrde" xr:uid="{00000000-0004-0000-0200-000005000000}"/>
    <hyperlink ref="B9" location="'Pengeinstitutternes merrente'!A1" display="Pengeinstitutternes merrente" xr:uid="{00000000-0004-0000-0200-000006000000}"/>
    <hyperlink ref="B13" location="Udlånsgab!A1" display="Udlånsgab" xr:uid="{00000000-0004-0000-0200-000007000000}"/>
    <hyperlink ref="B12" location="Kreditvækst!A1" display="Kreditvækst" xr:uid="{00000000-0004-0000-0200-000008000000}"/>
    <hyperlink ref="B18" location="'Finansiel cykel'!A1" display="Finansiel cykel" xr:uid="{00000000-0004-0000-0200-000009000000}"/>
    <hyperlink ref="B19" location="'Bolig- og kreditcykel'!A1" display="Bolig- og kreditcykel" xr:uid="{00000000-0004-0000-0200-00000A000000}"/>
    <hyperlink ref="B15" location="'Gearing og kapitaloverdækning'!A1" display="Gearing og kapitaloverdækning" xr:uid="{00000000-0004-0000-0200-00000B000000}"/>
    <hyperlink ref="B16" location="Egenkapitalforrentning!A1" display="Egenkapitalforrentning" xr:uid="{00000000-0004-0000-0200-00000C000000}"/>
    <hyperlink ref="B7" location="Ejendomspriser!A1" display="Ejendomspriser" xr:uid="{00000000-0004-0000-0200-00000D000000}"/>
    <hyperlink ref="B26" location="Referencesats!A1" display="Referencesats" xr:uid="{00000000-0004-0000-0200-00000E000000}"/>
  </hyperlink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3"/>
  <dimension ref="A1:M1170"/>
  <sheetViews>
    <sheetView zoomScaleNormal="100" workbookViewId="0">
      <selection sqref="A1:H1"/>
    </sheetView>
  </sheetViews>
  <sheetFormatPr defaultColWidth="9.140625" defaultRowHeight="13.5" x14ac:dyDescent="0.25"/>
  <cols>
    <col min="1" max="1" width="11" style="10" bestFit="1" customWidth="1"/>
    <col min="2" max="2" width="9.5703125" style="8" bestFit="1" customWidth="1"/>
    <col min="3" max="3" width="15.85546875" style="8" bestFit="1" customWidth="1"/>
    <col min="4" max="4" width="20.7109375" style="8" bestFit="1" customWidth="1"/>
    <col min="5" max="5" width="15" style="8" bestFit="1" customWidth="1"/>
    <col min="6" max="6" width="16.140625" style="8" bestFit="1" customWidth="1"/>
    <col min="7" max="7" width="14.28515625" style="8" bestFit="1" customWidth="1"/>
    <col min="8" max="8" width="18.5703125" style="8" bestFit="1" customWidth="1"/>
    <col min="9" max="9" width="14.5703125" style="8" customWidth="1"/>
    <col min="10" max="10" width="15.7109375" style="8" customWidth="1"/>
    <col min="11" max="11" width="13.7109375" style="8" customWidth="1"/>
    <col min="12" max="12" width="16.5703125" style="8" customWidth="1"/>
    <col min="13" max="14" width="8.28515625" style="8" customWidth="1"/>
    <col min="15" max="16384" width="9.140625" style="8"/>
  </cols>
  <sheetData>
    <row r="1" spans="1:13" ht="26.25" customHeight="1" thickBot="1" x14ac:dyDescent="0.3">
      <c r="A1" s="117" t="s">
        <v>102</v>
      </c>
      <c r="B1" s="118"/>
      <c r="C1" s="118"/>
      <c r="D1" s="118"/>
      <c r="E1" s="118"/>
      <c r="F1" s="118"/>
      <c r="G1" s="118"/>
      <c r="H1" s="118"/>
      <c r="I1" s="19"/>
      <c r="J1" s="19"/>
    </row>
    <row r="2" spans="1:13" ht="86.25" customHeight="1" x14ac:dyDescent="0.25">
      <c r="A2" s="11" t="s">
        <v>24</v>
      </c>
      <c r="B2" s="120" t="s">
        <v>101</v>
      </c>
      <c r="C2" s="120"/>
      <c r="D2" s="120"/>
      <c r="E2" s="120"/>
      <c r="F2" s="120"/>
      <c r="G2" s="120"/>
      <c r="H2" s="120"/>
      <c r="I2" s="14"/>
      <c r="J2" s="14"/>
      <c r="K2" s="14"/>
      <c r="L2" s="14"/>
    </row>
    <row r="3" spans="1:13" x14ac:dyDescent="0.25">
      <c r="A3" s="38" t="s">
        <v>25</v>
      </c>
      <c r="B3" s="119" t="s">
        <v>62</v>
      </c>
      <c r="C3" s="119"/>
      <c r="D3" s="119"/>
      <c r="E3" s="119"/>
      <c r="F3" s="119"/>
      <c r="G3" s="119"/>
      <c r="H3" s="119"/>
      <c r="I3" s="38"/>
      <c r="J3" s="38"/>
      <c r="K3" s="38"/>
      <c r="L3" s="38"/>
    </row>
    <row r="4" spans="1:13" x14ac:dyDescent="0.25">
      <c r="A4" s="8"/>
      <c r="B4" s="16"/>
      <c r="C4" s="16"/>
      <c r="D4" s="16"/>
      <c r="E4" s="16"/>
      <c r="F4" s="16"/>
      <c r="G4" s="16"/>
      <c r="H4" s="13" t="s">
        <v>35</v>
      </c>
      <c r="I4" s="16"/>
      <c r="J4" s="16"/>
      <c r="K4" s="16"/>
    </row>
    <row r="5" spans="1:13" x14ac:dyDescent="0.25">
      <c r="A5" s="75"/>
      <c r="B5" s="75"/>
      <c r="C5" s="75"/>
      <c r="D5" s="75"/>
      <c r="E5" s="75"/>
      <c r="F5" s="75"/>
      <c r="G5" s="75"/>
      <c r="H5" s="75"/>
    </row>
    <row r="6" spans="1:13" x14ac:dyDescent="0.25">
      <c r="A6" s="35"/>
      <c r="B6" s="115" t="s">
        <v>63</v>
      </c>
      <c r="C6" s="115"/>
      <c r="D6" s="115"/>
      <c r="E6" s="115"/>
      <c r="F6" s="115"/>
      <c r="G6" s="115"/>
      <c r="H6" s="116"/>
      <c r="I6" s="46"/>
      <c r="J6" s="46"/>
      <c r="K6" s="46"/>
      <c r="L6" s="47"/>
      <c r="M6" s="17"/>
    </row>
    <row r="7" spans="1:13" x14ac:dyDescent="0.25">
      <c r="A7" s="6" t="s">
        <v>33</v>
      </c>
      <c r="B7" s="22" t="s">
        <v>26</v>
      </c>
      <c r="C7" s="22" t="s">
        <v>27</v>
      </c>
      <c r="D7" s="22" t="s">
        <v>28</v>
      </c>
      <c r="E7" s="22" t="s">
        <v>29</v>
      </c>
      <c r="F7" s="22" t="s">
        <v>30</v>
      </c>
      <c r="G7" s="22" t="s">
        <v>31</v>
      </c>
      <c r="H7" s="22" t="s">
        <v>32</v>
      </c>
    </row>
    <row r="8" spans="1:13" x14ac:dyDescent="0.25">
      <c r="A8" s="6">
        <v>37647</v>
      </c>
      <c r="B8" s="48">
        <v>0.26904236094592693</v>
      </c>
      <c r="C8" s="48">
        <v>4.5892610933211245E-2</v>
      </c>
      <c r="D8" s="48">
        <v>4.6511851873537853E-2</v>
      </c>
      <c r="E8" s="48">
        <v>0.12401478132106869</v>
      </c>
      <c r="F8" s="48">
        <v>3.5026416164376489E-2</v>
      </c>
      <c r="G8" s="48">
        <v>0.13147239975853672</v>
      </c>
      <c r="H8" s="48">
        <f>+CCB_CISS__2[[#This Row],[Indikator]]-SUM(CCB_CISS__2[[#This Row],[Pengemarkedet]:[Banksektoren]])</f>
        <v>-0.11387569910480411</v>
      </c>
    </row>
    <row r="9" spans="1:13" x14ac:dyDescent="0.25">
      <c r="A9" s="6">
        <v>37654</v>
      </c>
      <c r="B9" s="48">
        <v>0.26556617858843029</v>
      </c>
      <c r="C9" s="48">
        <v>5.0003046842978127E-2</v>
      </c>
      <c r="D9" s="48">
        <v>4.3940068999243853E-2</v>
      </c>
      <c r="E9" s="48">
        <v>0.1282798415393496</v>
      </c>
      <c r="F9" s="48">
        <v>3.0005368429274482E-2</v>
      </c>
      <c r="G9" s="48">
        <v>0.13202183172855919</v>
      </c>
      <c r="H9" s="48">
        <f>+CCB_CISS__2[[#This Row],[Indikator]]-SUM(CCB_CISS__2[[#This Row],[Pengemarkedet]:[Banksektoren]])</f>
        <v>-0.11868397895097499</v>
      </c>
    </row>
    <row r="10" spans="1:13" x14ac:dyDescent="0.25">
      <c r="A10" s="6">
        <v>37661</v>
      </c>
      <c r="B10" s="48">
        <v>0.27682610715439876</v>
      </c>
      <c r="C10" s="48">
        <v>5.5594037980840144E-2</v>
      </c>
      <c r="D10" s="48">
        <v>4.9232031636508244E-2</v>
      </c>
      <c r="E10" s="48">
        <v>0.13574717916161366</v>
      </c>
      <c r="F10" s="48">
        <v>2.960763814793925E-2</v>
      </c>
      <c r="G10" s="48">
        <v>0.14022204400754124</v>
      </c>
      <c r="H10" s="48">
        <f>+CCB_CISS__2[[#This Row],[Indikator]]-SUM(CCB_CISS__2[[#This Row],[Pengemarkedet]:[Banksektoren]])</f>
        <v>-0.13357682378004376</v>
      </c>
    </row>
    <row r="11" spans="1:13" x14ac:dyDescent="0.25">
      <c r="A11" s="6">
        <v>37668</v>
      </c>
      <c r="B11" s="48">
        <v>0.29930085879342588</v>
      </c>
      <c r="C11" s="48">
        <v>6.1962748135712994E-2</v>
      </c>
      <c r="D11" s="48">
        <v>5.6076442653215514E-2</v>
      </c>
      <c r="E11" s="48">
        <v>0.14477175832531403</v>
      </c>
      <c r="F11" s="48">
        <v>4.1622226897492537E-2</v>
      </c>
      <c r="G11" s="48">
        <v>0.15233310491193813</v>
      </c>
      <c r="H11" s="48">
        <f>+CCB_CISS__2[[#This Row],[Indikator]]-SUM(CCB_CISS__2[[#This Row],[Pengemarkedet]:[Banksektoren]])</f>
        <v>-0.15746542213024728</v>
      </c>
    </row>
    <row r="12" spans="1:13" x14ac:dyDescent="0.25">
      <c r="A12" s="6">
        <v>37675</v>
      </c>
      <c r="B12" s="48">
        <v>0.30927461105235893</v>
      </c>
      <c r="C12" s="48">
        <v>6.4205325787987599E-2</v>
      </c>
      <c r="D12" s="48">
        <v>5.6607299856843291E-2</v>
      </c>
      <c r="E12" s="48">
        <v>0.14758625310972809</v>
      </c>
      <c r="F12" s="48">
        <v>4.6720470046774105E-2</v>
      </c>
      <c r="G12" s="48">
        <v>0.15989473622440889</v>
      </c>
      <c r="H12" s="48">
        <f>+CCB_CISS__2[[#This Row],[Indikator]]-SUM(CCB_CISS__2[[#This Row],[Pengemarkedet]:[Banksektoren]])</f>
        <v>-0.16573947397338301</v>
      </c>
    </row>
    <row r="13" spans="1:13" x14ac:dyDescent="0.25">
      <c r="A13" s="6">
        <v>37682</v>
      </c>
      <c r="B13" s="48">
        <v>0.31164949932103997</v>
      </c>
      <c r="C13" s="48">
        <v>6.2589526587668948E-2</v>
      </c>
      <c r="D13" s="48">
        <v>5.8325625322860536E-2</v>
      </c>
      <c r="E13" s="48">
        <v>0.1473904672643726</v>
      </c>
      <c r="F13" s="48">
        <v>4.9788084124961364E-2</v>
      </c>
      <c r="G13" s="48">
        <v>0.16158699695296025</v>
      </c>
      <c r="H13" s="48">
        <f>+CCB_CISS__2[[#This Row],[Indikator]]-SUM(CCB_CISS__2[[#This Row],[Pengemarkedet]:[Banksektoren]])</f>
        <v>-0.16803120093178375</v>
      </c>
    </row>
    <row r="14" spans="1:13" x14ac:dyDescent="0.25">
      <c r="A14" s="6">
        <v>37689</v>
      </c>
      <c r="B14" s="48">
        <v>0.28802718094411739</v>
      </c>
      <c r="C14" s="48">
        <v>5.4930615651125399E-2</v>
      </c>
      <c r="D14" s="48">
        <v>5.1336689391081443E-2</v>
      </c>
      <c r="E14" s="48">
        <v>0.13604038246890951</v>
      </c>
      <c r="F14" s="48">
        <v>4.4015587088515384E-2</v>
      </c>
      <c r="G14" s="48">
        <v>0.15454748847493024</v>
      </c>
      <c r="H14" s="48">
        <f>+CCB_CISS__2[[#This Row],[Indikator]]-SUM(CCB_CISS__2[[#This Row],[Pengemarkedet]:[Banksektoren]])</f>
        <v>-0.15284358213044458</v>
      </c>
    </row>
    <row r="15" spans="1:13" x14ac:dyDescent="0.25">
      <c r="A15" s="6">
        <v>37696</v>
      </c>
      <c r="B15" s="48">
        <v>0.29896726282321323</v>
      </c>
      <c r="C15" s="48">
        <v>5.5939530322249159E-2</v>
      </c>
      <c r="D15" s="48">
        <v>5.3479300444681258E-2</v>
      </c>
      <c r="E15" s="48">
        <v>0.14199939780977333</v>
      </c>
      <c r="F15" s="48">
        <v>5.4190642122675492E-2</v>
      </c>
      <c r="G15" s="48">
        <v>0.16073111951067298</v>
      </c>
      <c r="H15" s="48">
        <f>+CCB_CISS__2[[#This Row],[Indikator]]-SUM(CCB_CISS__2[[#This Row],[Pengemarkedet]:[Banksektoren]])</f>
        <v>-0.167372727386839</v>
      </c>
    </row>
    <row r="16" spans="1:13" x14ac:dyDescent="0.25">
      <c r="A16" s="6">
        <v>37703</v>
      </c>
      <c r="B16" s="48">
        <v>0.31278847675806409</v>
      </c>
      <c r="C16" s="48">
        <v>5.9048919199016177E-2</v>
      </c>
      <c r="D16" s="48">
        <v>5.7931132333466626E-2</v>
      </c>
      <c r="E16" s="48">
        <v>0.14810387933969796</v>
      </c>
      <c r="F16" s="48">
        <v>5.9532383949087386E-2</v>
      </c>
      <c r="G16" s="48">
        <v>0.16272661058044188</v>
      </c>
      <c r="H16" s="48">
        <f>+CCB_CISS__2[[#This Row],[Indikator]]-SUM(CCB_CISS__2[[#This Row],[Pengemarkedet]:[Banksektoren]])</f>
        <v>-0.17455444864364589</v>
      </c>
    </row>
    <row r="17" spans="1:8" x14ac:dyDescent="0.25">
      <c r="A17" s="6">
        <v>37710</v>
      </c>
      <c r="B17" s="48">
        <v>0.30440197946713082</v>
      </c>
      <c r="C17" s="48">
        <v>5.5930083158846608E-2</v>
      </c>
      <c r="D17" s="48">
        <v>5.3335149694848087E-2</v>
      </c>
      <c r="E17" s="48">
        <v>0.14346235027044529</v>
      </c>
      <c r="F17" s="48">
        <v>6.0716031966953368E-2</v>
      </c>
      <c r="G17" s="48">
        <v>0.16039645986779544</v>
      </c>
      <c r="H17" s="48">
        <f>+CCB_CISS__2[[#This Row],[Indikator]]-SUM(CCB_CISS__2[[#This Row],[Pengemarkedet]:[Banksektoren]])</f>
        <v>-0.16943809549175798</v>
      </c>
    </row>
    <row r="18" spans="1:8" x14ac:dyDescent="0.25">
      <c r="A18" s="6">
        <v>37717</v>
      </c>
      <c r="B18" s="48">
        <v>0.3171163750285983</v>
      </c>
      <c r="C18" s="48">
        <v>6.1226234576292171E-2</v>
      </c>
      <c r="D18" s="48">
        <v>5.9426528500253047E-2</v>
      </c>
      <c r="E18" s="48">
        <v>0.15376038944304454</v>
      </c>
      <c r="F18" s="48">
        <v>6.927854067419903E-2</v>
      </c>
      <c r="G18" s="48">
        <v>0.15371916865265112</v>
      </c>
      <c r="H18" s="48">
        <f>+CCB_CISS__2[[#This Row],[Indikator]]-SUM(CCB_CISS__2[[#This Row],[Pengemarkedet]:[Banksektoren]])</f>
        <v>-0.1802944868178416</v>
      </c>
    </row>
    <row r="19" spans="1:8" x14ac:dyDescent="0.25">
      <c r="A19" s="6">
        <v>37724</v>
      </c>
      <c r="B19" s="48">
        <v>0.28493244485075669</v>
      </c>
      <c r="C19" s="48">
        <v>5.742548044053334E-2</v>
      </c>
      <c r="D19" s="48">
        <v>5.2742837975887455E-2</v>
      </c>
      <c r="E19" s="48">
        <v>0.14506614151995459</v>
      </c>
      <c r="F19" s="48">
        <v>4.8785486810774811E-2</v>
      </c>
      <c r="G19" s="48">
        <v>0.12832478387134755</v>
      </c>
      <c r="H19" s="48">
        <f>+CCB_CISS__2[[#This Row],[Indikator]]-SUM(CCB_CISS__2[[#This Row],[Pengemarkedet]:[Banksektoren]])</f>
        <v>-0.14741228576774107</v>
      </c>
    </row>
    <row r="20" spans="1:8" x14ac:dyDescent="0.25">
      <c r="A20" s="6">
        <v>37731</v>
      </c>
      <c r="B20" s="48">
        <v>0.25552879475762053</v>
      </c>
      <c r="C20" s="48">
        <v>5.6339532900276323E-2</v>
      </c>
      <c r="D20" s="48">
        <v>4.7434774359175196E-2</v>
      </c>
      <c r="E20" s="48">
        <v>0.12998865317543792</v>
      </c>
      <c r="F20" s="48">
        <v>3.8373220999590937E-2</v>
      </c>
      <c r="G20" s="48">
        <v>0.11504679941839391</v>
      </c>
      <c r="H20" s="48">
        <f>+CCB_CISS__2[[#This Row],[Indikator]]-SUM(CCB_CISS__2[[#This Row],[Pengemarkedet]:[Banksektoren]])</f>
        <v>-0.13165418609525376</v>
      </c>
    </row>
    <row r="21" spans="1:8" x14ac:dyDescent="0.25">
      <c r="A21" s="6">
        <v>37738</v>
      </c>
      <c r="B21" s="48">
        <v>0.24685323870420345</v>
      </c>
      <c r="C21" s="48">
        <v>5.4960173828105384E-2</v>
      </c>
      <c r="D21" s="48">
        <v>4.7801780557668552E-2</v>
      </c>
      <c r="E21" s="48">
        <v>0.12918163945468911</v>
      </c>
      <c r="F21" s="48">
        <v>3.2865453171254902E-2</v>
      </c>
      <c r="G21" s="48">
        <v>0.11100940248718086</v>
      </c>
      <c r="H21" s="48">
        <f>+CCB_CISS__2[[#This Row],[Indikator]]-SUM(CCB_CISS__2[[#This Row],[Pengemarkedet]:[Banksektoren]])</f>
        <v>-0.12896521079469531</v>
      </c>
    </row>
    <row r="22" spans="1:8" x14ac:dyDescent="0.25">
      <c r="A22" s="6">
        <v>37745</v>
      </c>
      <c r="B22" s="48">
        <v>0.22588298840679774</v>
      </c>
      <c r="C22" s="48">
        <v>4.9072427862183396E-2</v>
      </c>
      <c r="D22" s="48">
        <v>4.3712445081108824E-2</v>
      </c>
      <c r="E22" s="48">
        <v>0.11624349923766611</v>
      </c>
      <c r="F22" s="48">
        <v>3.2107528938940151E-2</v>
      </c>
      <c r="G22" s="48">
        <v>0.11497139211820559</v>
      </c>
      <c r="H22" s="48">
        <f>+CCB_CISS__2[[#This Row],[Indikator]]-SUM(CCB_CISS__2[[#This Row],[Pengemarkedet]:[Banksektoren]])</f>
        <v>-0.13022430483130634</v>
      </c>
    </row>
    <row r="23" spans="1:8" x14ac:dyDescent="0.25">
      <c r="A23" s="6">
        <v>37752</v>
      </c>
      <c r="B23" s="48">
        <v>0.2431431963078306</v>
      </c>
      <c r="C23" s="48">
        <v>5.3430018410329218E-2</v>
      </c>
      <c r="D23" s="48">
        <v>4.7015165619996885E-2</v>
      </c>
      <c r="E23" s="48">
        <v>0.11798061042973362</v>
      </c>
      <c r="F23" s="48">
        <v>4.7589137780117682E-2</v>
      </c>
      <c r="G23" s="48">
        <v>0.13620220593981636</v>
      </c>
      <c r="H23" s="48">
        <f>+CCB_CISS__2[[#This Row],[Indikator]]-SUM(CCB_CISS__2[[#This Row],[Pengemarkedet]:[Banksektoren]])</f>
        <v>-0.15907394187216317</v>
      </c>
    </row>
    <row r="24" spans="1:8" x14ac:dyDescent="0.25">
      <c r="A24" s="6">
        <v>37759</v>
      </c>
      <c r="B24" s="48">
        <v>0.23632171386875031</v>
      </c>
      <c r="C24" s="48">
        <v>5.2282847993249427E-2</v>
      </c>
      <c r="D24" s="48">
        <v>4.6784197036484461E-2</v>
      </c>
      <c r="E24" s="48">
        <v>0.11805309709023395</v>
      </c>
      <c r="F24" s="48">
        <v>5.7182620224784306E-2</v>
      </c>
      <c r="G24" s="48">
        <v>0.13190633398131962</v>
      </c>
      <c r="H24" s="48">
        <f>+CCB_CISS__2[[#This Row],[Indikator]]-SUM(CCB_CISS__2[[#This Row],[Pengemarkedet]:[Banksektoren]])</f>
        <v>-0.16988738245732146</v>
      </c>
    </row>
    <row r="25" spans="1:8" x14ac:dyDescent="0.25">
      <c r="A25" s="6">
        <v>37766</v>
      </c>
      <c r="B25" s="48">
        <v>0.23059681911202784</v>
      </c>
      <c r="C25" s="48">
        <v>5.4803337951334671E-2</v>
      </c>
      <c r="D25" s="48">
        <v>4.8970702970926337E-2</v>
      </c>
      <c r="E25" s="48">
        <v>0.11686901624296228</v>
      </c>
      <c r="F25" s="48">
        <v>6.6194185665038652E-2</v>
      </c>
      <c r="G25" s="48">
        <v>0.12206130779192133</v>
      </c>
      <c r="H25" s="48">
        <f>+CCB_CISS__2[[#This Row],[Indikator]]-SUM(CCB_CISS__2[[#This Row],[Pengemarkedet]:[Banksektoren]])</f>
        <v>-0.17830173151015538</v>
      </c>
    </row>
    <row r="26" spans="1:8" x14ac:dyDescent="0.25">
      <c r="A26" s="6">
        <v>37773</v>
      </c>
      <c r="B26" s="48">
        <v>0.23926408482312642</v>
      </c>
      <c r="C26" s="48">
        <v>5.7173955142996065E-2</v>
      </c>
      <c r="D26" s="48">
        <v>5.3458696290477753E-2</v>
      </c>
      <c r="E26" s="48">
        <v>0.11738488327168391</v>
      </c>
      <c r="F26" s="48">
        <v>6.3666061334316265E-2</v>
      </c>
      <c r="G26" s="48">
        <v>0.12224670309874483</v>
      </c>
      <c r="H26" s="48">
        <f>+CCB_CISS__2[[#This Row],[Indikator]]-SUM(CCB_CISS__2[[#This Row],[Pengemarkedet]:[Banksektoren]])</f>
        <v>-0.17466621431509247</v>
      </c>
    </row>
    <row r="27" spans="1:8" x14ac:dyDescent="0.25">
      <c r="A27" s="6">
        <v>37780</v>
      </c>
      <c r="B27" s="48">
        <v>0.24355198063871236</v>
      </c>
      <c r="C27" s="48">
        <v>5.5674099028898444E-2</v>
      </c>
      <c r="D27" s="48">
        <v>5.5195556635832657E-2</v>
      </c>
      <c r="E27" s="48">
        <v>0.12080370931478895</v>
      </c>
      <c r="F27" s="48">
        <v>6.0326818987539443E-2</v>
      </c>
      <c r="G27" s="48">
        <v>0.11780986007641127</v>
      </c>
      <c r="H27" s="48">
        <f>+CCB_CISS__2[[#This Row],[Indikator]]-SUM(CCB_CISS__2[[#This Row],[Pengemarkedet]:[Banksektoren]])</f>
        <v>-0.1662580634047584</v>
      </c>
    </row>
    <row r="28" spans="1:8" x14ac:dyDescent="0.25">
      <c r="A28" s="6">
        <v>37787</v>
      </c>
      <c r="B28" s="48">
        <v>0.24884681727942498</v>
      </c>
      <c r="C28" s="48">
        <v>5.644649564593595E-2</v>
      </c>
      <c r="D28" s="48">
        <v>5.8781613702800467E-2</v>
      </c>
      <c r="E28" s="48">
        <v>0.11645546072035128</v>
      </c>
      <c r="F28" s="48">
        <v>5.6813249904860724E-2</v>
      </c>
      <c r="G28" s="48">
        <v>0.12136871516592609</v>
      </c>
      <c r="H28" s="48">
        <f>+CCB_CISS__2[[#This Row],[Indikator]]-SUM(CCB_CISS__2[[#This Row],[Pengemarkedet]:[Banksektoren]])</f>
        <v>-0.16101871786044947</v>
      </c>
    </row>
    <row r="29" spans="1:8" x14ac:dyDescent="0.25">
      <c r="A29" s="6">
        <v>37794</v>
      </c>
      <c r="B29" s="48">
        <v>0.24868680060731707</v>
      </c>
      <c r="C29" s="48">
        <v>5.5167082933760825E-2</v>
      </c>
      <c r="D29" s="48">
        <v>6.0052729505308634E-2</v>
      </c>
      <c r="E29" s="48">
        <v>0.11380139108158344</v>
      </c>
      <c r="F29" s="48">
        <v>5.2092189082591202E-2</v>
      </c>
      <c r="G29" s="48">
        <v>0.12009362784986483</v>
      </c>
      <c r="H29" s="48">
        <f>+CCB_CISS__2[[#This Row],[Indikator]]-SUM(CCB_CISS__2[[#This Row],[Pengemarkedet]:[Banksektoren]])</f>
        <v>-0.15252021984579184</v>
      </c>
    </row>
    <row r="30" spans="1:8" x14ac:dyDescent="0.25">
      <c r="A30" s="6">
        <v>37801</v>
      </c>
      <c r="B30" s="48">
        <v>0.25121502276137736</v>
      </c>
      <c r="C30" s="48">
        <v>5.4723404055008376E-2</v>
      </c>
      <c r="D30" s="48">
        <v>5.8387877678903126E-2</v>
      </c>
      <c r="E30" s="48">
        <v>0.11479644772036232</v>
      </c>
      <c r="F30" s="48">
        <v>5.0405441027362524E-2</v>
      </c>
      <c r="G30" s="48">
        <v>0.11971892973223022</v>
      </c>
      <c r="H30" s="48">
        <f>+CCB_CISS__2[[#This Row],[Indikator]]-SUM(CCB_CISS__2[[#This Row],[Pengemarkedet]:[Banksektoren]])</f>
        <v>-0.14681707745248923</v>
      </c>
    </row>
    <row r="31" spans="1:8" x14ac:dyDescent="0.25">
      <c r="A31" s="6">
        <v>37808</v>
      </c>
      <c r="B31" s="48">
        <v>0.21811286802117458</v>
      </c>
      <c r="C31" s="48">
        <v>4.6215456918450318E-2</v>
      </c>
      <c r="D31" s="48">
        <v>5.3415492021132091E-2</v>
      </c>
      <c r="E31" s="48">
        <v>9.626299692086672E-2</v>
      </c>
      <c r="F31" s="48">
        <v>4.257996201099494E-2</v>
      </c>
      <c r="G31" s="48">
        <v>0.10799879607375891</v>
      </c>
      <c r="H31" s="48">
        <f>+CCB_CISS__2[[#This Row],[Indikator]]-SUM(CCB_CISS__2[[#This Row],[Pengemarkedet]:[Banksektoren]])</f>
        <v>-0.12835983592402839</v>
      </c>
    </row>
    <row r="32" spans="1:8" x14ac:dyDescent="0.25">
      <c r="A32" s="6">
        <v>37815</v>
      </c>
      <c r="B32" s="48">
        <v>0.19444296491622859</v>
      </c>
      <c r="C32" s="48">
        <v>3.9053412874959746E-2</v>
      </c>
      <c r="D32" s="48">
        <v>4.4806622519964492E-2</v>
      </c>
      <c r="E32" s="48">
        <v>8.598745713824256E-2</v>
      </c>
      <c r="F32" s="48">
        <v>4.2044639434505607E-2</v>
      </c>
      <c r="G32" s="48">
        <v>0.10355532603854296</v>
      </c>
      <c r="H32" s="48">
        <f>+CCB_CISS__2[[#This Row],[Indikator]]-SUM(CCB_CISS__2[[#This Row],[Pengemarkedet]:[Banksektoren]])</f>
        <v>-0.12100449308998673</v>
      </c>
    </row>
    <row r="33" spans="1:8" x14ac:dyDescent="0.25">
      <c r="A33" s="6">
        <v>37822</v>
      </c>
      <c r="B33" s="48">
        <v>0.18072057635412134</v>
      </c>
      <c r="C33" s="48">
        <v>3.4584392129702921E-2</v>
      </c>
      <c r="D33" s="48">
        <v>4.4305792925992071E-2</v>
      </c>
      <c r="E33" s="48">
        <v>7.297693387637455E-2</v>
      </c>
      <c r="F33" s="48">
        <v>4.3494692061784947E-2</v>
      </c>
      <c r="G33" s="48">
        <v>0.1091398803725214</v>
      </c>
      <c r="H33" s="48">
        <f>+CCB_CISS__2[[#This Row],[Indikator]]-SUM(CCB_CISS__2[[#This Row],[Pengemarkedet]:[Banksektoren]])</f>
        <v>-0.12378111501225456</v>
      </c>
    </row>
    <row r="34" spans="1:8" x14ac:dyDescent="0.25">
      <c r="A34" s="6">
        <v>37829</v>
      </c>
      <c r="B34" s="48">
        <v>0.15992063787835861</v>
      </c>
      <c r="C34" s="48">
        <v>2.9892039670346399E-2</v>
      </c>
      <c r="D34" s="48">
        <v>4.1142355933397178E-2</v>
      </c>
      <c r="E34" s="48">
        <v>6.6198973608319861E-2</v>
      </c>
      <c r="F34" s="48">
        <v>4.1379063475910326E-2</v>
      </c>
      <c r="G34" s="48">
        <v>0.10314911014581379</v>
      </c>
      <c r="H34" s="48">
        <f>+CCB_CISS__2[[#This Row],[Indikator]]-SUM(CCB_CISS__2[[#This Row],[Pengemarkedet]:[Banksektoren]])</f>
        <v>-0.12184090495542896</v>
      </c>
    </row>
    <row r="35" spans="1:8" x14ac:dyDescent="0.25">
      <c r="A35" s="6">
        <v>37836</v>
      </c>
      <c r="B35" s="48">
        <v>0.14594252330063245</v>
      </c>
      <c r="C35" s="48">
        <v>3.2673509006507569E-2</v>
      </c>
      <c r="D35" s="48">
        <v>4.0709336486502427E-2</v>
      </c>
      <c r="E35" s="48">
        <v>5.8902652966375979E-2</v>
      </c>
      <c r="F35" s="48">
        <v>4.5951424086606386E-2</v>
      </c>
      <c r="G35" s="48">
        <v>9.6704745426815619E-2</v>
      </c>
      <c r="H35" s="48">
        <f>+CCB_CISS__2[[#This Row],[Indikator]]-SUM(CCB_CISS__2[[#This Row],[Pengemarkedet]:[Banksektoren]])</f>
        <v>-0.12899914467217549</v>
      </c>
    </row>
    <row r="36" spans="1:8" x14ac:dyDescent="0.25">
      <c r="A36" s="6">
        <v>37843</v>
      </c>
      <c r="B36" s="48">
        <v>0.15550296467210745</v>
      </c>
      <c r="C36" s="48">
        <v>3.7249587125975349E-2</v>
      </c>
      <c r="D36" s="48">
        <v>4.3949207410553956E-2</v>
      </c>
      <c r="E36" s="48">
        <v>6.7659765491540999E-2</v>
      </c>
      <c r="F36" s="48">
        <v>4.3921012695590469E-2</v>
      </c>
      <c r="G36" s="48">
        <v>0.10080214170215929</v>
      </c>
      <c r="H36" s="48">
        <f>+CCB_CISS__2[[#This Row],[Indikator]]-SUM(CCB_CISS__2[[#This Row],[Pengemarkedet]:[Banksektoren]])</f>
        <v>-0.13807874975371259</v>
      </c>
    </row>
    <row r="37" spans="1:8" x14ac:dyDescent="0.25">
      <c r="A37" s="6">
        <v>37850</v>
      </c>
      <c r="B37" s="48">
        <v>0.1538447454049589</v>
      </c>
      <c r="C37" s="48">
        <v>3.800729036311612E-2</v>
      </c>
      <c r="D37" s="48">
        <v>4.2010230726780916E-2</v>
      </c>
      <c r="E37" s="48">
        <v>7.2340661050016575E-2</v>
      </c>
      <c r="F37" s="48">
        <v>3.9558832244663951E-2</v>
      </c>
      <c r="G37" s="48">
        <v>9.8440786963081797E-2</v>
      </c>
      <c r="H37" s="48">
        <f>+CCB_CISS__2[[#This Row],[Indikator]]-SUM(CCB_CISS__2[[#This Row],[Pengemarkedet]:[Banksektoren]])</f>
        <v>-0.13651305594270047</v>
      </c>
    </row>
    <row r="38" spans="1:8" x14ac:dyDescent="0.25">
      <c r="A38" s="6">
        <v>37857</v>
      </c>
      <c r="B38" s="48">
        <v>0.15510128284105335</v>
      </c>
      <c r="C38" s="48">
        <v>3.8712585662037891E-2</v>
      </c>
      <c r="D38" s="48">
        <v>3.9201263652337462E-2</v>
      </c>
      <c r="E38" s="48">
        <v>7.1530482169756437E-2</v>
      </c>
      <c r="F38" s="48">
        <v>4.5140714517709325E-2</v>
      </c>
      <c r="G38" s="48">
        <v>0.10801569230784194</v>
      </c>
      <c r="H38" s="48">
        <f>+CCB_CISS__2[[#This Row],[Indikator]]-SUM(CCB_CISS__2[[#This Row],[Pengemarkedet]:[Banksektoren]])</f>
        <v>-0.14749945546862969</v>
      </c>
    </row>
    <row r="39" spans="1:8" x14ac:dyDescent="0.25">
      <c r="A39" s="6">
        <v>37864</v>
      </c>
      <c r="B39" s="48">
        <v>0.14606502677888525</v>
      </c>
      <c r="C39" s="48">
        <v>3.4536537553512915E-2</v>
      </c>
      <c r="D39" s="48">
        <v>3.5574556518684901E-2</v>
      </c>
      <c r="E39" s="48">
        <v>7.0104242775819794E-2</v>
      </c>
      <c r="F39" s="48">
        <v>3.8012873184628301E-2</v>
      </c>
      <c r="G39" s="48">
        <v>0.10693981977709224</v>
      </c>
      <c r="H39" s="48">
        <f>+CCB_CISS__2[[#This Row],[Indikator]]-SUM(CCB_CISS__2[[#This Row],[Pengemarkedet]:[Banksektoren]])</f>
        <v>-0.13910300303085296</v>
      </c>
    </row>
    <row r="40" spans="1:8" x14ac:dyDescent="0.25">
      <c r="A40" s="6">
        <v>37871</v>
      </c>
      <c r="B40" s="48">
        <v>0.14610253537417789</v>
      </c>
      <c r="C40" s="48">
        <v>3.2330919739279207E-2</v>
      </c>
      <c r="D40" s="48">
        <v>3.994543127397486E-2</v>
      </c>
      <c r="E40" s="48">
        <v>7.5755398974835353E-2</v>
      </c>
      <c r="F40" s="48">
        <v>4.5380559032816389E-2</v>
      </c>
      <c r="G40" s="48">
        <v>0.10542083963565316</v>
      </c>
      <c r="H40" s="48">
        <f>+CCB_CISS__2[[#This Row],[Indikator]]-SUM(CCB_CISS__2[[#This Row],[Pengemarkedet]:[Banksektoren]])</f>
        <v>-0.15273061328238108</v>
      </c>
    </row>
    <row r="41" spans="1:8" x14ac:dyDescent="0.25">
      <c r="A41" s="6">
        <v>37878</v>
      </c>
      <c r="B41" s="48">
        <v>0.14383077184299126</v>
      </c>
      <c r="C41" s="48">
        <v>2.8974331766223372E-2</v>
      </c>
      <c r="D41" s="48">
        <v>3.8257005916083477E-2</v>
      </c>
      <c r="E41" s="48">
        <v>7.808561130891209E-2</v>
      </c>
      <c r="F41" s="48">
        <v>5.0969616038499511E-2</v>
      </c>
      <c r="G41" s="48">
        <v>0.10562041141557847</v>
      </c>
      <c r="H41" s="48">
        <f>+CCB_CISS__2[[#This Row],[Indikator]]-SUM(CCB_CISS__2[[#This Row],[Pengemarkedet]:[Banksektoren]])</f>
        <v>-0.15807620460230565</v>
      </c>
    </row>
    <row r="42" spans="1:8" x14ac:dyDescent="0.25">
      <c r="A42" s="6">
        <v>37885</v>
      </c>
      <c r="B42" s="48">
        <v>0.12595150026637697</v>
      </c>
      <c r="C42" s="48">
        <v>2.4865403873049034E-2</v>
      </c>
      <c r="D42" s="48">
        <v>3.6648392266392313E-2</v>
      </c>
      <c r="E42" s="48">
        <v>7.2089591950219148E-2</v>
      </c>
      <c r="F42" s="48">
        <v>4.7257017272622555E-2</v>
      </c>
      <c r="G42" s="48">
        <v>8.9431244892713216E-2</v>
      </c>
      <c r="H42" s="48">
        <f>+CCB_CISS__2[[#This Row],[Indikator]]-SUM(CCB_CISS__2[[#This Row],[Pengemarkedet]:[Banksektoren]])</f>
        <v>-0.14434014998861927</v>
      </c>
    </row>
    <row r="43" spans="1:8" x14ac:dyDescent="0.25">
      <c r="A43" s="6">
        <v>37892</v>
      </c>
      <c r="B43" s="48">
        <v>0.13132906525859747</v>
      </c>
      <c r="C43" s="48">
        <v>2.4647213707468398E-2</v>
      </c>
      <c r="D43" s="48">
        <v>3.6291901397022638E-2</v>
      </c>
      <c r="E43" s="48">
        <v>8.2358306682627461E-2</v>
      </c>
      <c r="F43" s="48">
        <v>5.0184424957352293E-2</v>
      </c>
      <c r="G43" s="48">
        <v>8.9781984779658611E-2</v>
      </c>
      <c r="H43" s="48">
        <f>+CCB_CISS__2[[#This Row],[Indikator]]-SUM(CCB_CISS__2[[#This Row],[Pengemarkedet]:[Banksektoren]])</f>
        <v>-0.1519347662655319</v>
      </c>
    </row>
    <row r="44" spans="1:8" x14ac:dyDescent="0.25">
      <c r="A44" s="6">
        <v>37899</v>
      </c>
      <c r="B44" s="48">
        <v>0.13052622861128538</v>
      </c>
      <c r="C44" s="48">
        <v>2.3622132824833032E-2</v>
      </c>
      <c r="D44" s="48">
        <v>3.6490738928495761E-2</v>
      </c>
      <c r="E44" s="48">
        <v>8.591655265624161E-2</v>
      </c>
      <c r="F44" s="48">
        <v>5.4069766869145358E-2</v>
      </c>
      <c r="G44" s="48">
        <v>8.8475175086750943E-2</v>
      </c>
      <c r="H44" s="48">
        <f>+CCB_CISS__2[[#This Row],[Indikator]]-SUM(CCB_CISS__2[[#This Row],[Pengemarkedet]:[Banksektoren]])</f>
        <v>-0.15804813775418131</v>
      </c>
    </row>
    <row r="45" spans="1:8" x14ac:dyDescent="0.25">
      <c r="A45" s="6">
        <v>37906</v>
      </c>
      <c r="B45" s="48">
        <v>0.12358341256087088</v>
      </c>
      <c r="C45" s="48">
        <v>2.6221752577309302E-2</v>
      </c>
      <c r="D45" s="48">
        <v>3.4638662742049665E-2</v>
      </c>
      <c r="E45" s="48">
        <v>8.4655911009598697E-2</v>
      </c>
      <c r="F45" s="48">
        <v>5.3260467809545908E-2</v>
      </c>
      <c r="G45" s="48">
        <v>8.4033741077242305E-2</v>
      </c>
      <c r="H45" s="48">
        <f>+CCB_CISS__2[[#This Row],[Indikator]]-SUM(CCB_CISS__2[[#This Row],[Pengemarkedet]:[Banksektoren]])</f>
        <v>-0.15922712265487501</v>
      </c>
    </row>
    <row r="46" spans="1:8" x14ac:dyDescent="0.25">
      <c r="A46" s="6">
        <v>37913</v>
      </c>
      <c r="B46" s="48">
        <v>0.13016869390336014</v>
      </c>
      <c r="C46" s="48">
        <v>3.1454052360686678E-2</v>
      </c>
      <c r="D46" s="48">
        <v>3.7979542248712146E-2</v>
      </c>
      <c r="E46" s="48">
        <v>9.2188798906968142E-2</v>
      </c>
      <c r="F46" s="48">
        <v>5.6730586315716147E-2</v>
      </c>
      <c r="G46" s="48">
        <v>8.7848854424775538E-2</v>
      </c>
      <c r="H46" s="48">
        <f>+CCB_CISS__2[[#This Row],[Indikator]]-SUM(CCB_CISS__2[[#This Row],[Pengemarkedet]:[Banksektoren]])</f>
        <v>-0.17603314035349851</v>
      </c>
    </row>
    <row r="47" spans="1:8" x14ac:dyDescent="0.25">
      <c r="A47" s="6">
        <v>37920</v>
      </c>
      <c r="B47" s="48">
        <v>0.12859744384320887</v>
      </c>
      <c r="C47" s="48">
        <v>3.4087086148564781E-2</v>
      </c>
      <c r="D47" s="48">
        <v>3.7935740842687436E-2</v>
      </c>
      <c r="E47" s="48">
        <v>9.1221705942488795E-2</v>
      </c>
      <c r="F47" s="48">
        <v>5.6898970175844901E-2</v>
      </c>
      <c r="G47" s="48">
        <v>8.9342727541987438E-2</v>
      </c>
      <c r="H47" s="48">
        <f>+CCB_CISS__2[[#This Row],[Indikator]]-SUM(CCB_CISS__2[[#This Row],[Pengemarkedet]:[Banksektoren]])</f>
        <v>-0.18088878680836445</v>
      </c>
    </row>
    <row r="48" spans="1:8" x14ac:dyDescent="0.25">
      <c r="A48" s="6">
        <v>37927</v>
      </c>
      <c r="B48" s="48">
        <v>0.11188012256728548</v>
      </c>
      <c r="C48" s="48">
        <v>3.684827278293841E-2</v>
      </c>
      <c r="D48" s="48">
        <v>3.4465744844641176E-2</v>
      </c>
      <c r="E48" s="48">
        <v>7.8893400207853265E-2</v>
      </c>
      <c r="F48" s="48">
        <v>4.7548527495131228E-2</v>
      </c>
      <c r="G48" s="48">
        <v>8.430695767810166E-2</v>
      </c>
      <c r="H48" s="48">
        <f>+CCB_CISS__2[[#This Row],[Indikator]]-SUM(CCB_CISS__2[[#This Row],[Pengemarkedet]:[Banksektoren]])</f>
        <v>-0.17018278044138024</v>
      </c>
    </row>
    <row r="49" spans="1:8" x14ac:dyDescent="0.25">
      <c r="A49" s="6">
        <v>37934</v>
      </c>
      <c r="B49" s="48">
        <v>0.11224652865989715</v>
      </c>
      <c r="C49" s="48">
        <v>3.9544608219169622E-2</v>
      </c>
      <c r="D49" s="48">
        <v>3.8950632660249951E-2</v>
      </c>
      <c r="E49" s="48">
        <v>8.2511705458373136E-2</v>
      </c>
      <c r="F49" s="48">
        <v>4.234423181317503E-2</v>
      </c>
      <c r="G49" s="48">
        <v>8.3774287996929556E-2</v>
      </c>
      <c r="H49" s="48">
        <f>+CCB_CISS__2[[#This Row],[Indikator]]-SUM(CCB_CISS__2[[#This Row],[Pengemarkedet]:[Banksektoren]])</f>
        <v>-0.17487893748800015</v>
      </c>
    </row>
    <row r="50" spans="1:8" x14ac:dyDescent="0.25">
      <c r="A50" s="6">
        <v>37941</v>
      </c>
      <c r="B50" s="48">
        <v>0.10201784085624122</v>
      </c>
      <c r="C50" s="48">
        <v>3.7010329955266374E-2</v>
      </c>
      <c r="D50" s="48">
        <v>3.7363190497352657E-2</v>
      </c>
      <c r="E50" s="48">
        <v>7.241575851833551E-2</v>
      </c>
      <c r="F50" s="48">
        <v>3.5603789134755898E-2</v>
      </c>
      <c r="G50" s="48">
        <v>8.2232451006606908E-2</v>
      </c>
      <c r="H50" s="48">
        <f>+CCB_CISS__2[[#This Row],[Indikator]]-SUM(CCB_CISS__2[[#This Row],[Pengemarkedet]:[Banksektoren]])</f>
        <v>-0.16260767825607614</v>
      </c>
    </row>
    <row r="51" spans="1:8" x14ac:dyDescent="0.25">
      <c r="A51" s="6">
        <v>37948</v>
      </c>
      <c r="B51" s="48">
        <v>9.0782278141872577E-2</v>
      </c>
      <c r="C51" s="48">
        <v>3.3625152478218297E-2</v>
      </c>
      <c r="D51" s="48">
        <v>3.6318190663801098E-2</v>
      </c>
      <c r="E51" s="48">
        <v>6.069880367109106E-2</v>
      </c>
      <c r="F51" s="48">
        <v>3.6112769669573858E-2</v>
      </c>
      <c r="G51" s="48">
        <v>7.6611821720417667E-2</v>
      </c>
      <c r="H51" s="48">
        <f>+CCB_CISS__2[[#This Row],[Indikator]]-SUM(CCB_CISS__2[[#This Row],[Pengemarkedet]:[Banksektoren]])</f>
        <v>-0.15258446006122939</v>
      </c>
    </row>
    <row r="52" spans="1:8" x14ac:dyDescent="0.25">
      <c r="A52" s="6">
        <v>37955</v>
      </c>
      <c r="B52" s="48">
        <v>8.4343229825810884E-2</v>
      </c>
      <c r="C52" s="48">
        <v>2.7978849625357526E-2</v>
      </c>
      <c r="D52" s="48">
        <v>3.3626351196947325E-2</v>
      </c>
      <c r="E52" s="48">
        <v>5.5106769173592959E-2</v>
      </c>
      <c r="F52" s="48">
        <v>3.4177242271939093E-2</v>
      </c>
      <c r="G52" s="48">
        <v>7.2128696511470997E-2</v>
      </c>
      <c r="H52" s="48">
        <f>+CCB_CISS__2[[#This Row],[Indikator]]-SUM(CCB_CISS__2[[#This Row],[Pengemarkedet]:[Banksektoren]])</f>
        <v>-0.13867467895349703</v>
      </c>
    </row>
    <row r="53" spans="1:8" x14ac:dyDescent="0.25">
      <c r="A53" s="6">
        <v>37962</v>
      </c>
      <c r="B53" s="48">
        <v>7.2719187949323208E-2</v>
      </c>
      <c r="C53" s="48">
        <v>2.2777027745668726E-2</v>
      </c>
      <c r="D53" s="48">
        <v>2.9448596127297742E-2</v>
      </c>
      <c r="E53" s="48">
        <v>4.1362889793091301E-2</v>
      </c>
      <c r="F53" s="48">
        <v>3.1417594058420498E-2</v>
      </c>
      <c r="G53" s="48">
        <v>6.7541170478358364E-2</v>
      </c>
      <c r="H53" s="48">
        <f>+CCB_CISS__2[[#This Row],[Indikator]]-SUM(CCB_CISS__2[[#This Row],[Pengemarkedet]:[Banksektoren]])</f>
        <v>-0.11982809025351344</v>
      </c>
    </row>
    <row r="54" spans="1:8" x14ac:dyDescent="0.25">
      <c r="A54" s="6">
        <v>37969</v>
      </c>
      <c r="B54" s="48">
        <v>7.4662549148097015E-2</v>
      </c>
      <c r="C54" s="48">
        <v>2.3432139599945015E-2</v>
      </c>
      <c r="D54" s="48">
        <v>3.1353127669513502E-2</v>
      </c>
      <c r="E54" s="48">
        <v>4.7664621906366354E-2</v>
      </c>
      <c r="F54" s="48">
        <v>2.7227695130255875E-2</v>
      </c>
      <c r="G54" s="48">
        <v>6.2303102025487896E-2</v>
      </c>
      <c r="H54" s="48">
        <f>+CCB_CISS__2[[#This Row],[Indikator]]-SUM(CCB_CISS__2[[#This Row],[Pengemarkedet]:[Banksektoren]])</f>
        <v>-0.11731813718347163</v>
      </c>
    </row>
    <row r="55" spans="1:8" x14ac:dyDescent="0.25">
      <c r="A55" s="6">
        <v>37976</v>
      </c>
      <c r="B55" s="48">
        <v>8.1037369547887095E-2</v>
      </c>
      <c r="C55" s="48">
        <v>2.3734898548664504E-2</v>
      </c>
      <c r="D55" s="48">
        <v>3.0022569494918667E-2</v>
      </c>
      <c r="E55" s="48">
        <v>5.6726974252249873E-2</v>
      </c>
      <c r="F55" s="48">
        <v>2.1453446273194968E-2</v>
      </c>
      <c r="G55" s="48">
        <v>6.5740919211066076E-2</v>
      </c>
      <c r="H55" s="48">
        <f>+CCB_CISS__2[[#This Row],[Indikator]]-SUM(CCB_CISS__2[[#This Row],[Pengemarkedet]:[Banksektoren]])</f>
        <v>-0.11664143823220696</v>
      </c>
    </row>
    <row r="56" spans="1:8" x14ac:dyDescent="0.25">
      <c r="A56" s="6">
        <v>37983</v>
      </c>
      <c r="B56" s="48">
        <v>7.9679746872960547E-2</v>
      </c>
      <c r="C56" s="48">
        <v>2.2644314435638725E-2</v>
      </c>
      <c r="D56" s="48">
        <v>2.6491631313587609E-2</v>
      </c>
      <c r="E56" s="48">
        <v>5.5935113347044013E-2</v>
      </c>
      <c r="F56" s="48">
        <v>1.5289682759075888E-2</v>
      </c>
      <c r="G56" s="48">
        <v>6.9513497717049802E-2</v>
      </c>
      <c r="H56" s="48">
        <f>+CCB_CISS__2[[#This Row],[Indikator]]-SUM(CCB_CISS__2[[#This Row],[Pengemarkedet]:[Banksektoren]])</f>
        <v>-0.11019449269943547</v>
      </c>
    </row>
    <row r="57" spans="1:8" x14ac:dyDescent="0.25">
      <c r="A57" s="6">
        <v>37990</v>
      </c>
      <c r="B57" s="48">
        <v>7.9776114797183939E-2</v>
      </c>
      <c r="C57" s="48">
        <v>2.1693925019147499E-2</v>
      </c>
      <c r="D57" s="48">
        <v>2.6870457031564727E-2</v>
      </c>
      <c r="E57" s="48">
        <v>6.0826105048680593E-2</v>
      </c>
      <c r="F57" s="48">
        <v>1.3402507234077772E-2</v>
      </c>
      <c r="G57" s="48">
        <v>7.0096483786609237E-2</v>
      </c>
      <c r="H57" s="48">
        <f>+CCB_CISS__2[[#This Row],[Indikator]]-SUM(CCB_CISS__2[[#This Row],[Pengemarkedet]:[Banksektoren]])</f>
        <v>-0.1131133633228959</v>
      </c>
    </row>
    <row r="58" spans="1:8" x14ac:dyDescent="0.25">
      <c r="A58" s="6">
        <v>37997</v>
      </c>
      <c r="B58" s="48">
        <v>7.5481659422226816E-2</v>
      </c>
      <c r="C58" s="48">
        <v>2.2500315562681138E-2</v>
      </c>
      <c r="D58" s="48">
        <v>2.6607526618674861E-2</v>
      </c>
      <c r="E58" s="48">
        <v>5.4712998355207654E-2</v>
      </c>
      <c r="F58" s="48">
        <v>1.6925967827849608E-2</v>
      </c>
      <c r="G58" s="48">
        <v>7.6209024221326069E-2</v>
      </c>
      <c r="H58" s="48">
        <f>+CCB_CISS__2[[#This Row],[Indikator]]-SUM(CCB_CISS__2[[#This Row],[Pengemarkedet]:[Banksektoren]])</f>
        <v>-0.12147417316351253</v>
      </c>
    </row>
    <row r="59" spans="1:8" x14ac:dyDescent="0.25">
      <c r="A59" s="6">
        <v>38004</v>
      </c>
      <c r="B59" s="48">
        <v>6.991923184869997E-2</v>
      </c>
      <c r="C59" s="48">
        <v>2.4716681981928793E-2</v>
      </c>
      <c r="D59" s="48">
        <v>2.743598130431155E-2</v>
      </c>
      <c r="E59" s="48">
        <v>5.1361414720717272E-2</v>
      </c>
      <c r="F59" s="48">
        <v>2.02562289195432E-2</v>
      </c>
      <c r="G59" s="48">
        <v>7.4133876071092147E-2</v>
      </c>
      <c r="H59" s="48">
        <f>+CCB_CISS__2[[#This Row],[Indikator]]-SUM(CCB_CISS__2[[#This Row],[Pengemarkedet]:[Banksektoren]])</f>
        <v>-0.12798495114889299</v>
      </c>
    </row>
    <row r="60" spans="1:8" x14ac:dyDescent="0.25">
      <c r="A60" s="6">
        <v>38011</v>
      </c>
      <c r="B60" s="48">
        <v>7.2366321375159637E-2</v>
      </c>
      <c r="C60" s="48">
        <v>2.7967184649332427E-2</v>
      </c>
      <c r="D60" s="48">
        <v>2.9923390788412534E-2</v>
      </c>
      <c r="E60" s="48">
        <v>5.8219056225646951E-2</v>
      </c>
      <c r="F60" s="48">
        <v>2.7482595410654998E-2</v>
      </c>
      <c r="G60" s="48">
        <v>7.2845125661090304E-2</v>
      </c>
      <c r="H60" s="48">
        <f>+CCB_CISS__2[[#This Row],[Indikator]]-SUM(CCB_CISS__2[[#This Row],[Pengemarkedet]:[Banksektoren]])</f>
        <v>-0.14407103135997759</v>
      </c>
    </row>
    <row r="61" spans="1:8" x14ac:dyDescent="0.25">
      <c r="A61" s="6">
        <v>38018</v>
      </c>
      <c r="B61" s="48">
        <v>7.4706368273623397E-2</v>
      </c>
      <c r="C61" s="48">
        <v>3.4183046144600812E-2</v>
      </c>
      <c r="D61" s="48">
        <v>3.0425658057783633E-2</v>
      </c>
      <c r="E61" s="48">
        <v>5.59061478911798E-2</v>
      </c>
      <c r="F61" s="48">
        <v>3.9805243731366832E-2</v>
      </c>
      <c r="G61" s="48">
        <v>7.7671930256525676E-2</v>
      </c>
      <c r="H61" s="48">
        <f>+CCB_CISS__2[[#This Row],[Indikator]]-SUM(CCB_CISS__2[[#This Row],[Pengemarkedet]:[Banksektoren]])</f>
        <v>-0.16328565780783336</v>
      </c>
    </row>
    <row r="62" spans="1:8" x14ac:dyDescent="0.25">
      <c r="A62" s="6">
        <v>38025</v>
      </c>
      <c r="B62" s="48">
        <v>7.095277363693081E-2</v>
      </c>
      <c r="C62" s="48">
        <v>3.1404666557429899E-2</v>
      </c>
      <c r="D62" s="48">
        <v>2.5614580520593802E-2</v>
      </c>
      <c r="E62" s="48">
        <v>5.6047373684604704E-2</v>
      </c>
      <c r="F62" s="48">
        <v>3.8925164182864222E-2</v>
      </c>
      <c r="G62" s="48">
        <v>7.280371393499957E-2</v>
      </c>
      <c r="H62" s="48">
        <f>+CCB_CISS__2[[#This Row],[Indikator]]-SUM(CCB_CISS__2[[#This Row],[Pengemarkedet]:[Banksektoren]])</f>
        <v>-0.15384272524356141</v>
      </c>
    </row>
    <row r="63" spans="1:8" x14ac:dyDescent="0.25">
      <c r="A63" s="6">
        <v>38032</v>
      </c>
      <c r="B63" s="48">
        <v>6.5987646853859674E-2</v>
      </c>
      <c r="C63" s="48">
        <v>3.1416977153586823E-2</v>
      </c>
      <c r="D63" s="48">
        <v>2.4225924723883657E-2</v>
      </c>
      <c r="E63" s="48">
        <v>4.8366371183327733E-2</v>
      </c>
      <c r="F63" s="48">
        <v>3.8503827924822522E-2</v>
      </c>
      <c r="G63" s="48">
        <v>7.3023583325853153E-2</v>
      </c>
      <c r="H63" s="48">
        <f>+CCB_CISS__2[[#This Row],[Indikator]]-SUM(CCB_CISS__2[[#This Row],[Pengemarkedet]:[Banksektoren]])</f>
        <v>-0.14954903745761422</v>
      </c>
    </row>
    <row r="64" spans="1:8" x14ac:dyDescent="0.25">
      <c r="A64" s="6">
        <v>38039</v>
      </c>
      <c r="B64" s="48">
        <v>5.8509968839040943E-2</v>
      </c>
      <c r="C64" s="48">
        <v>2.9054291055848863E-2</v>
      </c>
      <c r="D64" s="48">
        <v>2.4769756296714535E-2</v>
      </c>
      <c r="E64" s="48">
        <v>3.7540203345594304E-2</v>
      </c>
      <c r="F64" s="48">
        <v>3.6227313499928304E-2</v>
      </c>
      <c r="G64" s="48">
        <v>7.2463172962548408E-2</v>
      </c>
      <c r="H64" s="48">
        <f>+CCB_CISS__2[[#This Row],[Indikator]]-SUM(CCB_CISS__2[[#This Row],[Pengemarkedet]:[Banksektoren]])</f>
        <v>-0.14154476832159349</v>
      </c>
    </row>
    <row r="65" spans="1:8" x14ac:dyDescent="0.25">
      <c r="A65" s="6">
        <v>38046</v>
      </c>
      <c r="B65" s="48">
        <v>4.9326219405264722E-2</v>
      </c>
      <c r="C65" s="48">
        <v>2.3795087150032073E-2</v>
      </c>
      <c r="D65" s="48">
        <v>2.0240172125362915E-2</v>
      </c>
      <c r="E65" s="48">
        <v>3.1838364246603093E-2</v>
      </c>
      <c r="F65" s="48">
        <v>2.5629846124574206E-2</v>
      </c>
      <c r="G65" s="48">
        <v>6.6657600639359257E-2</v>
      </c>
      <c r="H65" s="48">
        <f>+CCB_CISS__2[[#This Row],[Indikator]]-SUM(CCB_CISS__2[[#This Row],[Pengemarkedet]:[Banksektoren]])</f>
        <v>-0.11883485088066684</v>
      </c>
    </row>
    <row r="66" spans="1:8" x14ac:dyDescent="0.25">
      <c r="A66" s="6">
        <v>38053</v>
      </c>
      <c r="B66" s="48">
        <v>4.9478797894537484E-2</v>
      </c>
      <c r="C66" s="48">
        <v>2.7300795752868499E-2</v>
      </c>
      <c r="D66" s="48">
        <v>2.4215721157735078E-2</v>
      </c>
      <c r="E66" s="48">
        <v>2.8324390940784303E-2</v>
      </c>
      <c r="F66" s="48">
        <v>2.9445064512285825E-2</v>
      </c>
      <c r="G66" s="48">
        <v>6.6318852562285438E-2</v>
      </c>
      <c r="H66" s="48">
        <f>+CCB_CISS__2[[#This Row],[Indikator]]-SUM(CCB_CISS__2[[#This Row],[Pengemarkedet]:[Banksektoren]])</f>
        <v>-0.12612602703142164</v>
      </c>
    </row>
    <row r="67" spans="1:8" x14ac:dyDescent="0.25">
      <c r="A67" s="6">
        <v>38060</v>
      </c>
      <c r="B67" s="48">
        <v>5.0859082483055942E-2</v>
      </c>
      <c r="C67" s="48">
        <v>2.5497190689569533E-2</v>
      </c>
      <c r="D67" s="48">
        <v>2.5083882947087834E-2</v>
      </c>
      <c r="E67" s="48">
        <v>3.1912226264487635E-2</v>
      </c>
      <c r="F67" s="48">
        <v>3.6796280305242506E-2</v>
      </c>
      <c r="G67" s="48">
        <v>6.6634778019395116E-2</v>
      </c>
      <c r="H67" s="48">
        <f>+CCB_CISS__2[[#This Row],[Indikator]]-SUM(CCB_CISS__2[[#This Row],[Pengemarkedet]:[Banksektoren]])</f>
        <v>-0.1350652757427267</v>
      </c>
    </row>
    <row r="68" spans="1:8" x14ac:dyDescent="0.25">
      <c r="A68" s="6">
        <v>38067</v>
      </c>
      <c r="B68" s="48">
        <v>5.0209831295558102E-2</v>
      </c>
      <c r="C68" s="48">
        <v>2.6645929207645375E-2</v>
      </c>
      <c r="D68" s="48">
        <v>2.2245546458308507E-2</v>
      </c>
      <c r="E68" s="48">
        <v>3.3673618553743921E-2</v>
      </c>
      <c r="F68" s="48">
        <v>3.7170788515351723E-2</v>
      </c>
      <c r="G68" s="48">
        <v>6.8295228185740159E-2</v>
      </c>
      <c r="H68" s="48">
        <f>+CCB_CISS__2[[#This Row],[Indikator]]-SUM(CCB_CISS__2[[#This Row],[Pengemarkedet]:[Banksektoren]])</f>
        <v>-0.13782127962523155</v>
      </c>
    </row>
    <row r="69" spans="1:8" x14ac:dyDescent="0.25">
      <c r="A69" s="6">
        <v>38074</v>
      </c>
      <c r="B69" s="48">
        <v>5.3568845104148388E-2</v>
      </c>
      <c r="C69" s="48">
        <v>2.963555756010465E-2</v>
      </c>
      <c r="D69" s="48">
        <v>2.3862050920707797E-2</v>
      </c>
      <c r="E69" s="48">
        <v>4.0519596657774909E-2</v>
      </c>
      <c r="F69" s="48">
        <v>4.1488735479064356E-2</v>
      </c>
      <c r="G69" s="48">
        <v>7.4058113542745135E-2</v>
      </c>
      <c r="H69" s="48">
        <f>+CCB_CISS__2[[#This Row],[Indikator]]-SUM(CCB_CISS__2[[#This Row],[Pengemarkedet]:[Banksektoren]])</f>
        <v>-0.15599520905624845</v>
      </c>
    </row>
    <row r="70" spans="1:8" x14ac:dyDescent="0.25">
      <c r="A70" s="6">
        <v>38081</v>
      </c>
      <c r="B70" s="48">
        <v>5.1143923142309575E-2</v>
      </c>
      <c r="C70" s="48">
        <v>3.0263215672210034E-2</v>
      </c>
      <c r="D70" s="48">
        <v>2.3517096034524364E-2</v>
      </c>
      <c r="E70" s="48">
        <v>4.2821335443691502E-2</v>
      </c>
      <c r="F70" s="48">
        <v>3.7059971895897173E-2</v>
      </c>
      <c r="G70" s="48">
        <v>7.6194666419335144E-2</v>
      </c>
      <c r="H70" s="48">
        <f>+CCB_CISS__2[[#This Row],[Indikator]]-SUM(CCB_CISS__2[[#This Row],[Pengemarkedet]:[Banksektoren]])</f>
        <v>-0.15871236232334862</v>
      </c>
    </row>
    <row r="71" spans="1:8" x14ac:dyDescent="0.25">
      <c r="A71" s="6">
        <v>38088</v>
      </c>
      <c r="B71" s="48">
        <v>4.951818826072605E-2</v>
      </c>
      <c r="C71" s="48">
        <v>3.3370161719597988E-2</v>
      </c>
      <c r="D71" s="48">
        <v>2.2999210464051491E-2</v>
      </c>
      <c r="E71" s="48">
        <v>4.4579877239643642E-2</v>
      </c>
      <c r="F71" s="48">
        <v>3.3142288885156829E-2</v>
      </c>
      <c r="G71" s="48">
        <v>7.3503420608721268E-2</v>
      </c>
      <c r="H71" s="48">
        <f>+CCB_CISS__2[[#This Row],[Indikator]]-SUM(CCB_CISS__2[[#This Row],[Pengemarkedet]:[Banksektoren]])</f>
        <v>-0.15807677065644518</v>
      </c>
    </row>
    <row r="72" spans="1:8" x14ac:dyDescent="0.25">
      <c r="A72" s="6">
        <v>38095</v>
      </c>
      <c r="B72" s="48">
        <v>4.850267917123248E-2</v>
      </c>
      <c r="C72" s="48">
        <v>3.1762008729007425E-2</v>
      </c>
      <c r="D72" s="48">
        <v>2.3398767912464542E-2</v>
      </c>
      <c r="E72" s="48">
        <v>4.4583629148643104E-2</v>
      </c>
      <c r="F72" s="48">
        <v>3.1231303681545062E-2</v>
      </c>
      <c r="G72" s="48">
        <v>6.7326357811318724E-2</v>
      </c>
      <c r="H72" s="48">
        <f>+CCB_CISS__2[[#This Row],[Indikator]]-SUM(CCB_CISS__2[[#This Row],[Pengemarkedet]:[Banksektoren]])</f>
        <v>-0.14979938811174637</v>
      </c>
    </row>
    <row r="73" spans="1:8" x14ac:dyDescent="0.25">
      <c r="A73" s="6">
        <v>38102</v>
      </c>
      <c r="B73" s="48">
        <v>4.7149801131393346E-2</v>
      </c>
      <c r="C73" s="48">
        <v>2.9964892502617281E-2</v>
      </c>
      <c r="D73" s="48">
        <v>2.1826159815227533E-2</v>
      </c>
      <c r="E73" s="48">
        <v>4.1698342355513E-2</v>
      </c>
      <c r="F73" s="48">
        <v>2.9361150362298531E-2</v>
      </c>
      <c r="G73" s="48">
        <v>5.7145995908327273E-2</v>
      </c>
      <c r="H73" s="48">
        <f>+CCB_CISS__2[[#This Row],[Indikator]]-SUM(CCB_CISS__2[[#This Row],[Pengemarkedet]:[Banksektoren]])</f>
        <v>-0.13284673981259026</v>
      </c>
    </row>
    <row r="74" spans="1:8" x14ac:dyDescent="0.25">
      <c r="A74" s="6">
        <v>38109</v>
      </c>
      <c r="B74" s="48">
        <v>4.7758985120343267E-2</v>
      </c>
      <c r="C74" s="48">
        <v>2.7229540570864214E-2</v>
      </c>
      <c r="D74" s="48">
        <v>1.5704653034262262E-2</v>
      </c>
      <c r="E74" s="48">
        <v>4.1968015013201174E-2</v>
      </c>
      <c r="F74" s="48">
        <v>3.1164412026562269E-2</v>
      </c>
      <c r="G74" s="48">
        <v>5.1398390142068581E-2</v>
      </c>
      <c r="H74" s="48">
        <f>+CCB_CISS__2[[#This Row],[Indikator]]-SUM(CCB_CISS__2[[#This Row],[Pengemarkedet]:[Banksektoren]])</f>
        <v>-0.11970602566661523</v>
      </c>
    </row>
    <row r="75" spans="1:8" x14ac:dyDescent="0.25">
      <c r="A75" s="6">
        <v>38116</v>
      </c>
      <c r="B75" s="48">
        <v>5.0897521145661317E-2</v>
      </c>
      <c r="C75" s="48">
        <v>2.6116121271946062E-2</v>
      </c>
      <c r="D75" s="48">
        <v>1.6595286406983135E-2</v>
      </c>
      <c r="E75" s="48">
        <v>3.8596890111108881E-2</v>
      </c>
      <c r="F75" s="48">
        <v>3.3023572808712577E-2</v>
      </c>
      <c r="G75" s="48">
        <v>5.4444511970062781E-2</v>
      </c>
      <c r="H75" s="48">
        <f>+CCB_CISS__2[[#This Row],[Indikator]]-SUM(CCB_CISS__2[[#This Row],[Pengemarkedet]:[Banksektoren]])</f>
        <v>-0.11787886142315213</v>
      </c>
    </row>
    <row r="76" spans="1:8" x14ac:dyDescent="0.25">
      <c r="A76" s="6">
        <v>38123</v>
      </c>
      <c r="B76" s="48">
        <v>5.5197585994088499E-2</v>
      </c>
      <c r="C76" s="48">
        <v>2.7660661974771378E-2</v>
      </c>
      <c r="D76" s="48">
        <v>1.6717512353931058E-2</v>
      </c>
      <c r="E76" s="48">
        <v>4.2280298730781346E-2</v>
      </c>
      <c r="F76" s="48">
        <v>3.8786594240275821E-2</v>
      </c>
      <c r="G76" s="48">
        <v>5.8233195301238688E-2</v>
      </c>
      <c r="H76" s="48">
        <f>+CCB_CISS__2[[#This Row],[Indikator]]-SUM(CCB_CISS__2[[#This Row],[Pengemarkedet]:[Banksektoren]])</f>
        <v>-0.12848067660690979</v>
      </c>
    </row>
    <row r="77" spans="1:8" x14ac:dyDescent="0.25">
      <c r="A77" s="6">
        <v>38130</v>
      </c>
      <c r="B77" s="48">
        <v>5.8505771654206923E-2</v>
      </c>
      <c r="C77" s="48">
        <v>2.8008772826412245E-2</v>
      </c>
      <c r="D77" s="48">
        <v>2.0602322731367542E-2</v>
      </c>
      <c r="E77" s="48">
        <v>4.2734261733572684E-2</v>
      </c>
      <c r="F77" s="48">
        <v>4.0632018878741571E-2</v>
      </c>
      <c r="G77" s="48">
        <v>6.6662815047974763E-2</v>
      </c>
      <c r="H77" s="48">
        <f>+CCB_CISS__2[[#This Row],[Indikator]]-SUM(CCB_CISS__2[[#This Row],[Pengemarkedet]:[Banksektoren]])</f>
        <v>-0.14013441956386188</v>
      </c>
    </row>
    <row r="78" spans="1:8" x14ac:dyDescent="0.25">
      <c r="A78" s="6">
        <v>38137</v>
      </c>
      <c r="B78" s="48">
        <v>5.5996909929251347E-2</v>
      </c>
      <c r="C78" s="48">
        <v>2.4342581426952253E-2</v>
      </c>
      <c r="D78" s="48">
        <v>2.3757176342580413E-2</v>
      </c>
      <c r="E78" s="48">
        <v>3.7280362323374824E-2</v>
      </c>
      <c r="F78" s="48">
        <v>3.7775232953204278E-2</v>
      </c>
      <c r="G78" s="48">
        <v>6.4998013121960588E-2</v>
      </c>
      <c r="H78" s="48">
        <f>+CCB_CISS__2[[#This Row],[Indikator]]-SUM(CCB_CISS__2[[#This Row],[Pengemarkedet]:[Banksektoren]])</f>
        <v>-0.13215645623882102</v>
      </c>
    </row>
    <row r="79" spans="1:8" x14ac:dyDescent="0.25">
      <c r="A79" s="6">
        <v>38144</v>
      </c>
      <c r="B79" s="48">
        <v>5.2108425059814237E-2</v>
      </c>
      <c r="C79" s="48">
        <v>2.0243435874465081E-2</v>
      </c>
      <c r="D79" s="48">
        <v>2.0504405351000322E-2</v>
      </c>
      <c r="E79" s="48">
        <v>3.4790726513411134E-2</v>
      </c>
      <c r="F79" s="48">
        <v>2.9353925518985951E-2</v>
      </c>
      <c r="G79" s="48">
        <v>5.5529295032354681E-2</v>
      </c>
      <c r="H79" s="48">
        <f>+CCB_CISS__2[[#This Row],[Indikator]]-SUM(CCB_CISS__2[[#This Row],[Pengemarkedet]:[Banksektoren]])</f>
        <v>-0.10831336323040296</v>
      </c>
    </row>
    <row r="80" spans="1:8" x14ac:dyDescent="0.25">
      <c r="A80" s="6">
        <v>38151</v>
      </c>
      <c r="B80" s="48">
        <v>5.3090175448283636E-2</v>
      </c>
      <c r="C80" s="48">
        <v>1.7813380506189178E-2</v>
      </c>
      <c r="D80" s="48">
        <v>1.8861458617461739E-2</v>
      </c>
      <c r="E80" s="48">
        <v>3.3264573904233111E-2</v>
      </c>
      <c r="F80" s="48">
        <v>2.8911667142558425E-2</v>
      </c>
      <c r="G80" s="48">
        <v>4.9711288546967693E-2</v>
      </c>
      <c r="H80" s="48">
        <f>+CCB_CISS__2[[#This Row],[Indikator]]-SUM(CCB_CISS__2[[#This Row],[Pengemarkedet]:[Banksektoren]])</f>
        <v>-9.5472193269126523E-2</v>
      </c>
    </row>
    <row r="81" spans="1:8" x14ac:dyDescent="0.25">
      <c r="A81" s="6">
        <v>38158</v>
      </c>
      <c r="B81" s="48">
        <v>5.3981606499208842E-2</v>
      </c>
      <c r="C81" s="48">
        <v>1.6005825548238435E-2</v>
      </c>
      <c r="D81" s="48">
        <v>1.6277875358869723E-2</v>
      </c>
      <c r="E81" s="48">
        <v>3.1675204225099438E-2</v>
      </c>
      <c r="F81" s="48">
        <v>2.8482287048083602E-2</v>
      </c>
      <c r="G81" s="48">
        <v>4.2593038673765377E-2</v>
      </c>
      <c r="H81" s="48">
        <f>+CCB_CISS__2[[#This Row],[Indikator]]-SUM(CCB_CISS__2[[#This Row],[Pengemarkedet]:[Banksektoren]])</f>
        <v>-8.1052624354847738E-2</v>
      </c>
    </row>
    <row r="82" spans="1:8" x14ac:dyDescent="0.25">
      <c r="A82" s="6">
        <v>38165</v>
      </c>
      <c r="B82" s="48">
        <v>5.4512707885487996E-2</v>
      </c>
      <c r="C82" s="48">
        <v>1.5107783157042479E-2</v>
      </c>
      <c r="D82" s="48">
        <v>1.3371617835743539E-2</v>
      </c>
      <c r="E82" s="48">
        <v>2.94962298746155E-2</v>
      </c>
      <c r="F82" s="48">
        <v>2.3885450530500167E-2</v>
      </c>
      <c r="G82" s="48">
        <v>4.035409518111184E-2</v>
      </c>
      <c r="H82" s="48">
        <f>+CCB_CISS__2[[#This Row],[Indikator]]-SUM(CCB_CISS__2[[#This Row],[Pengemarkedet]:[Banksektoren]])</f>
        <v>-6.770246869352553E-2</v>
      </c>
    </row>
    <row r="83" spans="1:8" x14ac:dyDescent="0.25">
      <c r="A83" s="6">
        <v>38172</v>
      </c>
      <c r="B83" s="48">
        <v>6.1416122975568241E-2</v>
      </c>
      <c r="C83" s="48">
        <v>1.7134497635528746E-2</v>
      </c>
      <c r="D83" s="48">
        <v>1.7433244982629846E-2</v>
      </c>
      <c r="E83" s="48">
        <v>2.8180835730053925E-2</v>
      </c>
      <c r="F83" s="48">
        <v>2.6797928335188667E-2</v>
      </c>
      <c r="G83" s="48">
        <v>4.277303965347784E-2</v>
      </c>
      <c r="H83" s="48">
        <f>+CCB_CISS__2[[#This Row],[Indikator]]-SUM(CCB_CISS__2[[#This Row],[Pengemarkedet]:[Banksektoren]])</f>
        <v>-7.0903423361310794E-2</v>
      </c>
    </row>
    <row r="84" spans="1:8" x14ac:dyDescent="0.25">
      <c r="A84" s="6">
        <v>38179</v>
      </c>
      <c r="B84" s="48">
        <v>5.5876042904350845E-2</v>
      </c>
      <c r="C84" s="48">
        <v>1.5404801147573553E-2</v>
      </c>
      <c r="D84" s="48">
        <v>1.6601232462955907E-2</v>
      </c>
      <c r="E84" s="48">
        <v>1.9744926573377081E-2</v>
      </c>
      <c r="F84" s="48">
        <v>1.7256057558593781E-2</v>
      </c>
      <c r="G84" s="48">
        <v>3.8649629630089333E-2</v>
      </c>
      <c r="H84" s="48">
        <f>+CCB_CISS__2[[#This Row],[Indikator]]-SUM(CCB_CISS__2[[#This Row],[Pengemarkedet]:[Banksektoren]])</f>
        <v>-5.1780604468238803E-2</v>
      </c>
    </row>
    <row r="85" spans="1:8" x14ac:dyDescent="0.25">
      <c r="A85" s="6">
        <v>38186</v>
      </c>
      <c r="B85" s="48">
        <v>5.6529346139597397E-2</v>
      </c>
      <c r="C85" s="48">
        <v>1.3916266053772434E-2</v>
      </c>
      <c r="D85" s="48">
        <v>1.6246282340367239E-2</v>
      </c>
      <c r="E85" s="48">
        <v>1.3762513641029608E-2</v>
      </c>
      <c r="F85" s="48">
        <v>1.0945152413594082E-2</v>
      </c>
      <c r="G85" s="48">
        <v>3.8611053033203793E-2</v>
      </c>
      <c r="H85" s="48">
        <f>+CCB_CISS__2[[#This Row],[Indikator]]-SUM(CCB_CISS__2[[#This Row],[Pengemarkedet]:[Banksektoren]])</f>
        <v>-3.695192134236977E-2</v>
      </c>
    </row>
    <row r="86" spans="1:8" x14ac:dyDescent="0.25">
      <c r="A86" s="6">
        <v>38193</v>
      </c>
      <c r="B86" s="48">
        <v>6.1980198331011066E-2</v>
      </c>
      <c r="C86" s="48">
        <v>1.4864405071791788E-2</v>
      </c>
      <c r="D86" s="48">
        <v>1.7374438049229234E-2</v>
      </c>
      <c r="E86" s="48">
        <v>1.4753074900978436E-2</v>
      </c>
      <c r="F86" s="48">
        <v>1.3249614450331414E-2</v>
      </c>
      <c r="G86" s="48">
        <v>3.9983069122311379E-2</v>
      </c>
      <c r="H86" s="48">
        <f>+CCB_CISS__2[[#This Row],[Indikator]]-SUM(CCB_CISS__2[[#This Row],[Pengemarkedet]:[Banksektoren]])</f>
        <v>-3.8244403263631183E-2</v>
      </c>
    </row>
    <row r="87" spans="1:8" x14ac:dyDescent="0.25">
      <c r="A87" s="6">
        <v>38200</v>
      </c>
      <c r="B87" s="48">
        <v>6.3935148001820929E-2</v>
      </c>
      <c r="C87" s="48">
        <v>1.301285943569463E-2</v>
      </c>
      <c r="D87" s="48">
        <v>1.6053912952988907E-2</v>
      </c>
      <c r="E87" s="48">
        <v>1.6569675021112097E-2</v>
      </c>
      <c r="F87" s="48">
        <v>9.343741294540896E-3</v>
      </c>
      <c r="G87" s="48">
        <v>4.0186796181553533E-2</v>
      </c>
      <c r="H87" s="48">
        <f>+CCB_CISS__2[[#This Row],[Indikator]]-SUM(CCB_CISS__2[[#This Row],[Pengemarkedet]:[Banksektoren]])</f>
        <v>-3.1231836884069136E-2</v>
      </c>
    </row>
    <row r="88" spans="1:8" x14ac:dyDescent="0.25">
      <c r="A88" s="6">
        <v>38207</v>
      </c>
      <c r="B88" s="48">
        <v>7.4300864169550423E-2</v>
      </c>
      <c r="C88" s="48">
        <v>1.4186669486563231E-2</v>
      </c>
      <c r="D88" s="48">
        <v>1.9124935729598846E-2</v>
      </c>
      <c r="E88" s="48">
        <v>2.0220613588219027E-2</v>
      </c>
      <c r="F88" s="48">
        <v>1.2987303480485227E-2</v>
      </c>
      <c r="G88" s="48">
        <v>4.3632621073939788E-2</v>
      </c>
      <c r="H88" s="48">
        <f>+CCB_CISS__2[[#This Row],[Indikator]]-SUM(CCB_CISS__2[[#This Row],[Pengemarkedet]:[Banksektoren]])</f>
        <v>-3.585127918925568E-2</v>
      </c>
    </row>
    <row r="89" spans="1:8" x14ac:dyDescent="0.25">
      <c r="A89" s="6">
        <v>38214</v>
      </c>
      <c r="B89" s="48">
        <v>7.5918079305062308E-2</v>
      </c>
      <c r="C89" s="48">
        <v>1.359773349968218E-2</v>
      </c>
      <c r="D89" s="48">
        <v>1.7395600982011417E-2</v>
      </c>
      <c r="E89" s="48">
        <v>2.3889458364895665E-2</v>
      </c>
      <c r="F89" s="48">
        <v>1.2963124958036761E-2</v>
      </c>
      <c r="G89" s="48">
        <v>4.1899061813231699E-2</v>
      </c>
      <c r="H89" s="48">
        <f>+CCB_CISS__2[[#This Row],[Indikator]]-SUM(CCB_CISS__2[[#This Row],[Pengemarkedet]:[Banksektoren]])</f>
        <v>-3.3826900312795422E-2</v>
      </c>
    </row>
    <row r="90" spans="1:8" x14ac:dyDescent="0.25">
      <c r="A90" s="6">
        <v>38221</v>
      </c>
      <c r="B90" s="48">
        <v>7.7534609595560064E-2</v>
      </c>
      <c r="C90" s="48">
        <v>1.3779105226105764E-2</v>
      </c>
      <c r="D90" s="48">
        <v>1.6507242638625973E-2</v>
      </c>
      <c r="E90" s="48">
        <v>2.3502245220709539E-2</v>
      </c>
      <c r="F90" s="48">
        <v>1.1129673613519341E-2</v>
      </c>
      <c r="G90" s="48">
        <v>4.698810319954641E-2</v>
      </c>
      <c r="H90" s="48">
        <f>+CCB_CISS__2[[#This Row],[Indikator]]-SUM(CCB_CISS__2[[#This Row],[Pengemarkedet]:[Banksektoren]])</f>
        <v>-3.437176030294696E-2</v>
      </c>
    </row>
    <row r="91" spans="1:8" x14ac:dyDescent="0.25">
      <c r="A91" s="6">
        <v>38228</v>
      </c>
      <c r="B91" s="48">
        <v>7.3212460571823609E-2</v>
      </c>
      <c r="C91" s="48">
        <v>1.2917553628086787E-2</v>
      </c>
      <c r="D91" s="48">
        <v>1.4290734607745112E-2</v>
      </c>
      <c r="E91" s="48">
        <v>2.2595101894954544E-2</v>
      </c>
      <c r="F91" s="48">
        <v>1.5101129679028415E-2</v>
      </c>
      <c r="G91" s="48">
        <v>4.3078817939604289E-2</v>
      </c>
      <c r="H91" s="48">
        <f>+CCB_CISS__2[[#This Row],[Indikator]]-SUM(CCB_CISS__2[[#This Row],[Pengemarkedet]:[Banksektoren]])</f>
        <v>-3.4770877177595527E-2</v>
      </c>
    </row>
    <row r="92" spans="1:8" x14ac:dyDescent="0.25">
      <c r="A92" s="6">
        <v>38235</v>
      </c>
      <c r="B92" s="48">
        <v>6.6622880006390717E-2</v>
      </c>
      <c r="C92" s="48">
        <v>1.1856837052007378E-2</v>
      </c>
      <c r="D92" s="48">
        <v>1.2409959548851745E-2</v>
      </c>
      <c r="E92" s="48">
        <v>1.9951092113108929E-2</v>
      </c>
      <c r="F92" s="48">
        <v>1.3658272706021837E-2</v>
      </c>
      <c r="G92" s="48">
        <v>4.0579568584128992E-2</v>
      </c>
      <c r="H92" s="48">
        <f>+CCB_CISS__2[[#This Row],[Indikator]]-SUM(CCB_CISS__2[[#This Row],[Pengemarkedet]:[Banksektoren]])</f>
        <v>-3.183284999772816E-2</v>
      </c>
    </row>
    <row r="93" spans="1:8" x14ac:dyDescent="0.25">
      <c r="A93" s="6">
        <v>38242</v>
      </c>
      <c r="B93" s="48">
        <v>5.9732746886647557E-2</v>
      </c>
      <c r="C93" s="48">
        <v>1.1298837910813419E-2</v>
      </c>
      <c r="D93" s="48">
        <v>1.2535074512092294E-2</v>
      </c>
      <c r="E93" s="48">
        <v>1.5918381785299546E-2</v>
      </c>
      <c r="F93" s="48">
        <v>1.315233351027471E-2</v>
      </c>
      <c r="G93" s="48">
        <v>3.6078473398199716E-2</v>
      </c>
      <c r="H93" s="48">
        <f>+CCB_CISS__2[[#This Row],[Indikator]]-SUM(CCB_CISS__2[[#This Row],[Pengemarkedet]:[Banksektoren]])</f>
        <v>-2.9250354230032118E-2</v>
      </c>
    </row>
    <row r="94" spans="1:8" x14ac:dyDescent="0.25">
      <c r="A94" s="6">
        <v>38249</v>
      </c>
      <c r="B94" s="48">
        <v>5.3289871989929891E-2</v>
      </c>
      <c r="C94" s="48">
        <v>9.9055323218062465E-3</v>
      </c>
      <c r="D94" s="48">
        <v>1.1583652552433788E-2</v>
      </c>
      <c r="E94" s="48">
        <v>1.5591420803296554E-2</v>
      </c>
      <c r="F94" s="48">
        <v>1.3028527892801293E-2</v>
      </c>
      <c r="G94" s="48">
        <v>2.6735022406147918E-2</v>
      </c>
      <c r="H94" s="48">
        <f>+CCB_CISS__2[[#This Row],[Indikator]]-SUM(CCB_CISS__2[[#This Row],[Pengemarkedet]:[Banksektoren]])</f>
        <v>-2.3554283986555916E-2</v>
      </c>
    </row>
    <row r="95" spans="1:8" x14ac:dyDescent="0.25">
      <c r="A95" s="6">
        <v>38256</v>
      </c>
      <c r="B95" s="48">
        <v>5.2525570235050237E-2</v>
      </c>
      <c r="C95" s="48">
        <v>9.0401797445008314E-3</v>
      </c>
      <c r="D95" s="48">
        <v>1.1538186248034656E-2</v>
      </c>
      <c r="E95" s="48">
        <v>1.3327286952216803E-2</v>
      </c>
      <c r="F95" s="48">
        <v>1.2224576950062188E-2</v>
      </c>
      <c r="G95" s="48">
        <v>2.6307539782580758E-2</v>
      </c>
      <c r="H95" s="48">
        <f>+CCB_CISS__2[[#This Row],[Indikator]]-SUM(CCB_CISS__2[[#This Row],[Pengemarkedet]:[Banksektoren]])</f>
        <v>-1.9912199442344999E-2</v>
      </c>
    </row>
    <row r="96" spans="1:8" x14ac:dyDescent="0.25">
      <c r="A96" s="6">
        <v>38263</v>
      </c>
      <c r="B96" s="48">
        <v>5.4966617377318575E-2</v>
      </c>
      <c r="C96" s="48">
        <v>8.5225700988629145E-3</v>
      </c>
      <c r="D96" s="48">
        <v>1.108588434149735E-2</v>
      </c>
      <c r="E96" s="48">
        <v>1.2753314783144341E-2</v>
      </c>
      <c r="F96" s="48">
        <v>1.228685750670983E-2</v>
      </c>
      <c r="G96" s="48">
        <v>2.8625131641474399E-2</v>
      </c>
      <c r="H96" s="48">
        <f>+CCB_CISS__2[[#This Row],[Indikator]]-SUM(CCB_CISS__2[[#This Row],[Pengemarkedet]:[Banksektoren]])</f>
        <v>-1.8307140994370266E-2</v>
      </c>
    </row>
    <row r="97" spans="1:8" x14ac:dyDescent="0.25">
      <c r="A97" s="6">
        <v>38270</v>
      </c>
      <c r="B97" s="48">
        <v>5.7476349830827785E-2</v>
      </c>
      <c r="C97" s="48">
        <v>7.6309477383925536E-3</v>
      </c>
      <c r="D97" s="48">
        <v>1.0989718163684043E-2</v>
      </c>
      <c r="E97" s="48">
        <v>1.5500665812710982E-2</v>
      </c>
      <c r="F97" s="48">
        <v>1.4007418455371765E-2</v>
      </c>
      <c r="G97" s="48">
        <v>2.7349052598941243E-2</v>
      </c>
      <c r="H97" s="48">
        <f>+CCB_CISS__2[[#This Row],[Indikator]]-SUM(CCB_CISS__2[[#This Row],[Pengemarkedet]:[Banksektoren]])</f>
        <v>-1.8001452938272801E-2</v>
      </c>
    </row>
    <row r="98" spans="1:8" x14ac:dyDescent="0.25">
      <c r="A98" s="6">
        <v>38277</v>
      </c>
      <c r="B98" s="48">
        <v>5.7274490012325603E-2</v>
      </c>
      <c r="C98" s="48">
        <v>7.3474876737980787E-3</v>
      </c>
      <c r="D98" s="48">
        <v>1.125335844722576E-2</v>
      </c>
      <c r="E98" s="48">
        <v>1.6718596454512836E-2</v>
      </c>
      <c r="F98" s="48">
        <v>1.4868915832564141E-2</v>
      </c>
      <c r="G98" s="48">
        <v>2.4462545582715448E-2</v>
      </c>
      <c r="H98" s="48">
        <f>+CCB_CISS__2[[#This Row],[Indikator]]-SUM(CCB_CISS__2[[#This Row],[Pengemarkedet]:[Banksektoren]])</f>
        <v>-1.737641397849065E-2</v>
      </c>
    </row>
    <row r="99" spans="1:8" x14ac:dyDescent="0.25">
      <c r="A99" s="6">
        <v>38284</v>
      </c>
      <c r="B99" s="48">
        <v>6.0891215339518828E-2</v>
      </c>
      <c r="C99" s="48">
        <v>8.2286236199940778E-3</v>
      </c>
      <c r="D99" s="48">
        <v>1.1522515041705617E-2</v>
      </c>
      <c r="E99" s="48">
        <v>2.2511966892488532E-2</v>
      </c>
      <c r="F99" s="48">
        <v>1.3857775769476763E-2</v>
      </c>
      <c r="G99" s="48">
        <v>2.1509327297535442E-2</v>
      </c>
      <c r="H99" s="48">
        <f>+CCB_CISS__2[[#This Row],[Indikator]]-SUM(CCB_CISS__2[[#This Row],[Pengemarkedet]:[Banksektoren]])</f>
        <v>-1.6738993281681602E-2</v>
      </c>
    </row>
    <row r="100" spans="1:8" x14ac:dyDescent="0.25">
      <c r="A100" s="6">
        <v>38291</v>
      </c>
      <c r="B100" s="48">
        <v>7.5225017061247693E-2</v>
      </c>
      <c r="C100" s="48">
        <v>9.7202865221399648E-3</v>
      </c>
      <c r="D100" s="48">
        <v>1.3615568558081374E-2</v>
      </c>
      <c r="E100" s="48">
        <v>3.1097632565504373E-2</v>
      </c>
      <c r="F100" s="48">
        <v>1.5306820471365563E-2</v>
      </c>
      <c r="G100" s="48">
        <v>2.6273415474142012E-2</v>
      </c>
      <c r="H100" s="48">
        <f>+CCB_CISS__2[[#This Row],[Indikator]]-SUM(CCB_CISS__2[[#This Row],[Pengemarkedet]:[Banksektoren]])</f>
        <v>-2.0788706529985601E-2</v>
      </c>
    </row>
    <row r="101" spans="1:8" x14ac:dyDescent="0.25">
      <c r="A101" s="6">
        <v>38298</v>
      </c>
      <c r="B101" s="48">
        <v>8.6298665264914254E-2</v>
      </c>
      <c r="C101" s="48">
        <v>1.0713301451713703E-2</v>
      </c>
      <c r="D101" s="48">
        <v>1.537994799048646E-2</v>
      </c>
      <c r="E101" s="48">
        <v>3.701184388545091E-2</v>
      </c>
      <c r="F101" s="48">
        <v>1.5403670792148031E-2</v>
      </c>
      <c r="G101" s="48">
        <v>3.1944752087326979E-2</v>
      </c>
      <c r="H101" s="48">
        <f>+CCB_CISS__2[[#This Row],[Indikator]]-SUM(CCB_CISS__2[[#This Row],[Pengemarkedet]:[Banksektoren]])</f>
        <v>-2.4154850942211842E-2</v>
      </c>
    </row>
    <row r="102" spans="1:8" x14ac:dyDescent="0.25">
      <c r="A102" s="6">
        <v>38305</v>
      </c>
      <c r="B102" s="48">
        <v>8.9205542990977854E-2</v>
      </c>
      <c r="C102" s="48">
        <v>1.162289719020429E-2</v>
      </c>
      <c r="D102" s="48">
        <v>1.4938301265875198E-2</v>
      </c>
      <c r="E102" s="48">
        <v>3.8396267287074959E-2</v>
      </c>
      <c r="F102" s="48">
        <v>1.7671587329650226E-2</v>
      </c>
      <c r="G102" s="48">
        <v>3.217070222997738E-2</v>
      </c>
      <c r="H102" s="48">
        <f>+CCB_CISS__2[[#This Row],[Indikator]]-SUM(CCB_CISS__2[[#This Row],[Pengemarkedet]:[Banksektoren]])</f>
        <v>-2.5594212311804199E-2</v>
      </c>
    </row>
    <row r="103" spans="1:8" x14ac:dyDescent="0.25">
      <c r="A103" s="6">
        <v>38312</v>
      </c>
      <c r="B103" s="48">
        <v>7.9014865553980893E-2</v>
      </c>
      <c r="C103" s="48">
        <v>1.0101340371303533E-2</v>
      </c>
      <c r="D103" s="48">
        <v>1.3300642868090951E-2</v>
      </c>
      <c r="E103" s="48">
        <v>3.3366272616680862E-2</v>
      </c>
      <c r="F103" s="48">
        <v>1.5052383476227281E-2</v>
      </c>
      <c r="G103" s="48">
        <v>3.0225451560884648E-2</v>
      </c>
      <c r="H103" s="48">
        <f>+CCB_CISS__2[[#This Row],[Indikator]]-SUM(CCB_CISS__2[[#This Row],[Pengemarkedet]:[Banksektoren]])</f>
        <v>-2.3031225339206374E-2</v>
      </c>
    </row>
    <row r="104" spans="1:8" x14ac:dyDescent="0.25">
      <c r="A104" s="6">
        <v>38319</v>
      </c>
      <c r="B104" s="48">
        <v>5.6008109714369501E-2</v>
      </c>
      <c r="C104" s="48">
        <v>8.3965422363718387E-3</v>
      </c>
      <c r="D104" s="48">
        <v>9.1109012208408849E-3</v>
      </c>
      <c r="E104" s="48">
        <v>2.4527396842592416E-2</v>
      </c>
      <c r="F104" s="48">
        <v>1.148498200333813E-2</v>
      </c>
      <c r="G104" s="48">
        <v>1.803676087068112E-2</v>
      </c>
      <c r="H104" s="48">
        <f>+CCB_CISS__2[[#This Row],[Indikator]]-SUM(CCB_CISS__2[[#This Row],[Pengemarkedet]:[Banksektoren]])</f>
        <v>-1.5548473459454891E-2</v>
      </c>
    </row>
    <row r="105" spans="1:8" x14ac:dyDescent="0.25">
      <c r="A105" s="6">
        <v>38326</v>
      </c>
      <c r="B105" s="48">
        <v>6.2353707683001927E-2</v>
      </c>
      <c r="C105" s="48">
        <v>1.300156925242359E-2</v>
      </c>
      <c r="D105" s="48">
        <v>9.2368117932596413E-3</v>
      </c>
      <c r="E105" s="48">
        <v>1.8662421094830389E-2</v>
      </c>
      <c r="F105" s="48">
        <v>1.8494281422794467E-2</v>
      </c>
      <c r="G105" s="48">
        <v>1.9730543036538761E-2</v>
      </c>
      <c r="H105" s="48">
        <f>+CCB_CISS__2[[#This Row],[Indikator]]-SUM(CCB_CISS__2[[#This Row],[Pengemarkedet]:[Banksektoren]])</f>
        <v>-1.6771918916844916E-2</v>
      </c>
    </row>
    <row r="106" spans="1:8" x14ac:dyDescent="0.25">
      <c r="A106" s="6">
        <v>38333</v>
      </c>
      <c r="B106" s="48">
        <v>7.0291140336955438E-2</v>
      </c>
      <c r="C106" s="48">
        <v>1.4262180976199496E-2</v>
      </c>
      <c r="D106" s="48">
        <v>1.2308128357600265E-2</v>
      </c>
      <c r="E106" s="48">
        <v>1.9421710328752277E-2</v>
      </c>
      <c r="F106" s="48">
        <v>1.7522226794102674E-2</v>
      </c>
      <c r="G106" s="48">
        <v>2.4696230822786259E-2</v>
      </c>
      <c r="H106" s="48">
        <f>+CCB_CISS__2[[#This Row],[Indikator]]-SUM(CCB_CISS__2[[#This Row],[Pengemarkedet]:[Banksektoren]])</f>
        <v>-1.7919336942485528E-2</v>
      </c>
    </row>
    <row r="107" spans="1:8" x14ac:dyDescent="0.25">
      <c r="A107" s="6">
        <v>38340</v>
      </c>
      <c r="B107" s="48">
        <v>8.5899991215516558E-2</v>
      </c>
      <c r="C107" s="48">
        <v>1.5900833629330518E-2</v>
      </c>
      <c r="D107" s="48">
        <v>1.4532636346035695E-2</v>
      </c>
      <c r="E107" s="48">
        <v>2.3555785436962344E-2</v>
      </c>
      <c r="F107" s="48">
        <v>2.1701261266647318E-2</v>
      </c>
      <c r="G107" s="48">
        <v>3.2469922180214106E-2</v>
      </c>
      <c r="H107" s="48">
        <f>+CCB_CISS__2[[#This Row],[Indikator]]-SUM(CCB_CISS__2[[#This Row],[Pengemarkedet]:[Banksektoren]])</f>
        <v>-2.2260447643673423E-2</v>
      </c>
    </row>
    <row r="108" spans="1:8" x14ac:dyDescent="0.25">
      <c r="A108" s="6">
        <v>38347</v>
      </c>
      <c r="B108" s="48">
        <v>9.3495279267064427E-2</v>
      </c>
      <c r="C108" s="48">
        <v>1.5914494449056033E-2</v>
      </c>
      <c r="D108" s="48">
        <v>1.6199691325068176E-2</v>
      </c>
      <c r="E108" s="48">
        <v>2.5233022987261489E-2</v>
      </c>
      <c r="F108" s="48">
        <v>2.6133253354581214E-2</v>
      </c>
      <c r="G108" s="48">
        <v>3.5352197428845863E-2</v>
      </c>
      <c r="H108" s="48">
        <f>+CCB_CISS__2[[#This Row],[Indikator]]-SUM(CCB_CISS__2[[#This Row],[Pengemarkedet]:[Banksektoren]])</f>
        <v>-2.5337380277748345E-2</v>
      </c>
    </row>
    <row r="109" spans="1:8" x14ac:dyDescent="0.25">
      <c r="A109" s="6">
        <v>38354</v>
      </c>
      <c r="B109" s="48">
        <v>7.5021478666031136E-2</v>
      </c>
      <c r="C109" s="48">
        <v>1.3439790442434704E-2</v>
      </c>
      <c r="D109" s="48">
        <v>1.47179690242024E-2</v>
      </c>
      <c r="E109" s="48">
        <v>2.1706531499550905E-2</v>
      </c>
      <c r="F109" s="48">
        <v>1.7747094767314404E-2</v>
      </c>
      <c r="G109" s="48">
        <v>2.702739075209197E-2</v>
      </c>
      <c r="H109" s="48">
        <f>+CCB_CISS__2[[#This Row],[Indikator]]-SUM(CCB_CISS__2[[#This Row],[Pengemarkedet]:[Banksektoren]])</f>
        <v>-1.9617297819563256E-2</v>
      </c>
    </row>
    <row r="110" spans="1:8" x14ac:dyDescent="0.25">
      <c r="A110" s="6">
        <v>38361</v>
      </c>
      <c r="B110" s="48">
        <v>6.8521372522822199E-2</v>
      </c>
      <c r="C110" s="48">
        <v>1.2269286439638505E-2</v>
      </c>
      <c r="D110" s="48">
        <v>1.3242468297179479E-2</v>
      </c>
      <c r="E110" s="48">
        <v>1.9825597506758393E-2</v>
      </c>
      <c r="F110" s="48">
        <v>2.0655028939496115E-2</v>
      </c>
      <c r="G110" s="48">
        <v>2.2164983431497341E-2</v>
      </c>
      <c r="H110" s="48">
        <f>+CCB_CISS__2[[#This Row],[Indikator]]-SUM(CCB_CISS__2[[#This Row],[Pengemarkedet]:[Banksektoren]])</f>
        <v>-1.9635992091747628E-2</v>
      </c>
    </row>
    <row r="111" spans="1:8" x14ac:dyDescent="0.25">
      <c r="A111" s="6">
        <v>38368</v>
      </c>
      <c r="B111" s="48">
        <v>5.5689335296153511E-2</v>
      </c>
      <c r="C111" s="48">
        <v>1.1402570710926716E-2</v>
      </c>
      <c r="D111" s="48">
        <v>1.1196879542087215E-2</v>
      </c>
      <c r="E111" s="48">
        <v>1.5073470715483487E-2</v>
      </c>
      <c r="F111" s="48">
        <v>1.757405705335334E-2</v>
      </c>
      <c r="G111" s="48">
        <v>1.6597140109131107E-2</v>
      </c>
      <c r="H111" s="48">
        <f>+CCB_CISS__2[[#This Row],[Indikator]]-SUM(CCB_CISS__2[[#This Row],[Pengemarkedet]:[Banksektoren]])</f>
        <v>-1.6154782834828352E-2</v>
      </c>
    </row>
    <row r="112" spans="1:8" x14ac:dyDescent="0.25">
      <c r="A112" s="6">
        <v>38375</v>
      </c>
      <c r="B112" s="48">
        <v>5.09012712954841E-2</v>
      </c>
      <c r="C112" s="48">
        <v>1.1200437904777226E-2</v>
      </c>
      <c r="D112" s="48">
        <v>1.0568009275653109E-2</v>
      </c>
      <c r="E112" s="48">
        <v>1.3175274931565947E-2</v>
      </c>
      <c r="F112" s="48">
        <v>1.4836565518236974E-2</v>
      </c>
      <c r="G112" s="48">
        <v>1.5222896296276371E-2</v>
      </c>
      <c r="H112" s="48">
        <f>+CCB_CISS__2[[#This Row],[Indikator]]-SUM(CCB_CISS__2[[#This Row],[Pengemarkedet]:[Banksektoren]])</f>
        <v>-1.4101912631025539E-2</v>
      </c>
    </row>
    <row r="113" spans="1:8" x14ac:dyDescent="0.25">
      <c r="A113" s="6">
        <v>38382</v>
      </c>
      <c r="B113" s="48">
        <v>5.481778305541013E-2</v>
      </c>
      <c r="C113" s="48">
        <v>9.8477599098171706E-3</v>
      </c>
      <c r="D113" s="48">
        <v>1.0657641608163376E-2</v>
      </c>
      <c r="E113" s="48">
        <v>1.6915978001164879E-2</v>
      </c>
      <c r="F113" s="48">
        <v>1.4662840830450639E-2</v>
      </c>
      <c r="G113" s="48">
        <v>1.7014280392058871E-2</v>
      </c>
      <c r="H113" s="48">
        <f>+CCB_CISS__2[[#This Row],[Indikator]]-SUM(CCB_CISS__2[[#This Row],[Pengemarkedet]:[Banksektoren]])</f>
        <v>-1.4280717686244809E-2</v>
      </c>
    </row>
    <row r="114" spans="1:8" x14ac:dyDescent="0.25">
      <c r="A114" s="6">
        <v>38389</v>
      </c>
      <c r="B114" s="48">
        <v>5.1869586541174517E-2</v>
      </c>
      <c r="C114" s="48">
        <v>1.0356186120650302E-2</v>
      </c>
      <c r="D114" s="48">
        <v>9.7839909900451338E-3</v>
      </c>
      <c r="E114" s="48">
        <v>1.4910510164085632E-2</v>
      </c>
      <c r="F114" s="48">
        <v>9.3990500406173488E-3</v>
      </c>
      <c r="G114" s="48">
        <v>1.8379933994661223E-2</v>
      </c>
      <c r="H114" s="48">
        <f>+CCB_CISS__2[[#This Row],[Indikator]]-SUM(CCB_CISS__2[[#This Row],[Pengemarkedet]:[Banksektoren]])</f>
        <v>-1.0960084768885131E-2</v>
      </c>
    </row>
    <row r="115" spans="1:8" x14ac:dyDescent="0.25">
      <c r="A115" s="6">
        <v>38396</v>
      </c>
      <c r="B115" s="48">
        <v>4.9793073540728386E-2</v>
      </c>
      <c r="C115" s="48">
        <v>9.5349043128351314E-3</v>
      </c>
      <c r="D115" s="48">
        <v>9.6290015340348683E-3</v>
      </c>
      <c r="E115" s="48">
        <v>1.42687493214951E-2</v>
      </c>
      <c r="F115" s="48">
        <v>8.1227153887302797E-3</v>
      </c>
      <c r="G115" s="48">
        <v>1.7705919970435614E-2</v>
      </c>
      <c r="H115" s="48">
        <f>+CCB_CISS__2[[#This Row],[Indikator]]-SUM(CCB_CISS__2[[#This Row],[Pengemarkedet]:[Banksektoren]])</f>
        <v>-9.4682169868026064E-3</v>
      </c>
    </row>
    <row r="116" spans="1:8" x14ac:dyDescent="0.25">
      <c r="A116" s="6">
        <v>38403</v>
      </c>
      <c r="B116" s="48">
        <v>4.798135487373497E-2</v>
      </c>
      <c r="C116" s="48">
        <v>9.3589280032371942E-3</v>
      </c>
      <c r="D116" s="48">
        <v>1.0302315245640264E-2</v>
      </c>
      <c r="E116" s="48">
        <v>1.3463348884163593E-2</v>
      </c>
      <c r="F116" s="48">
        <v>6.0870102326666502E-3</v>
      </c>
      <c r="G116" s="48">
        <v>1.6683438946079231E-2</v>
      </c>
      <c r="H116" s="48">
        <f>+CCB_CISS__2[[#This Row],[Indikator]]-SUM(CCB_CISS__2[[#This Row],[Pengemarkedet]:[Banksektoren]])</f>
        <v>-7.9136864380519589E-3</v>
      </c>
    </row>
    <row r="117" spans="1:8" x14ac:dyDescent="0.25">
      <c r="A117" s="6">
        <v>38410</v>
      </c>
      <c r="B117" s="48">
        <v>4.2158938197788397E-2</v>
      </c>
      <c r="C117" s="48">
        <v>7.1398280571011805E-3</v>
      </c>
      <c r="D117" s="48">
        <v>8.8099260550436615E-3</v>
      </c>
      <c r="E117" s="48">
        <v>9.9597364271104879E-3</v>
      </c>
      <c r="F117" s="48">
        <v>6.3412628841989852E-3</v>
      </c>
      <c r="G117" s="48">
        <v>1.6264393011384097E-2</v>
      </c>
      <c r="H117" s="48">
        <f>+CCB_CISS__2[[#This Row],[Indikator]]-SUM(CCB_CISS__2[[#This Row],[Pengemarkedet]:[Banksektoren]])</f>
        <v>-6.3562082370500136E-3</v>
      </c>
    </row>
    <row r="118" spans="1:8" x14ac:dyDescent="0.25">
      <c r="A118" s="6">
        <v>38417</v>
      </c>
      <c r="B118" s="48">
        <v>4.197893083268836E-2</v>
      </c>
      <c r="C118" s="48">
        <v>5.1578842554626629E-3</v>
      </c>
      <c r="D118" s="48">
        <v>9.6674278189273193E-3</v>
      </c>
      <c r="E118" s="48">
        <v>1.0005705238704225E-2</v>
      </c>
      <c r="F118" s="48">
        <v>6.726917697435884E-3</v>
      </c>
      <c r="G118" s="48">
        <v>1.6256077918512461E-2</v>
      </c>
      <c r="H118" s="48">
        <f>+CCB_CISS__2[[#This Row],[Indikator]]-SUM(CCB_CISS__2[[#This Row],[Pengemarkedet]:[Banksektoren]])</f>
        <v>-5.8350820963541938E-3</v>
      </c>
    </row>
    <row r="119" spans="1:8" x14ac:dyDescent="0.25">
      <c r="A119" s="6">
        <v>38424</v>
      </c>
      <c r="B119" s="48">
        <v>4.4719747114371107E-2</v>
      </c>
      <c r="C119" s="48">
        <v>4.7119829579011872E-3</v>
      </c>
      <c r="D119" s="48">
        <v>1.014590149973265E-2</v>
      </c>
      <c r="E119" s="48">
        <v>1.1184147666215345E-2</v>
      </c>
      <c r="F119" s="48">
        <v>7.8861710906078502E-3</v>
      </c>
      <c r="G119" s="48">
        <v>1.6767576051620655E-2</v>
      </c>
      <c r="H119" s="48">
        <f>+CCB_CISS__2[[#This Row],[Indikator]]-SUM(CCB_CISS__2[[#This Row],[Pengemarkedet]:[Banksektoren]])</f>
        <v>-5.976032151706577E-3</v>
      </c>
    </row>
    <row r="120" spans="1:8" x14ac:dyDescent="0.25">
      <c r="A120" s="6">
        <v>38431</v>
      </c>
      <c r="B120" s="48">
        <v>5.2549857568775137E-2</v>
      </c>
      <c r="C120" s="48">
        <v>5.100014515550806E-3</v>
      </c>
      <c r="D120" s="48">
        <v>9.2654740802136214E-3</v>
      </c>
      <c r="E120" s="48">
        <v>1.3275750224988742E-2</v>
      </c>
      <c r="F120" s="48">
        <v>9.6843068161416076E-3</v>
      </c>
      <c r="G120" s="48">
        <v>2.2044922529600629E-2</v>
      </c>
      <c r="H120" s="48">
        <f>+CCB_CISS__2[[#This Row],[Indikator]]-SUM(CCB_CISS__2[[#This Row],[Pengemarkedet]:[Banksektoren]])</f>
        <v>-6.8206105977202669E-3</v>
      </c>
    </row>
    <row r="121" spans="1:8" x14ac:dyDescent="0.25">
      <c r="A121" s="6">
        <v>38438</v>
      </c>
      <c r="B121" s="48">
        <v>5.8503901168235041E-2</v>
      </c>
      <c r="C121" s="48">
        <v>5.537220482728672E-3</v>
      </c>
      <c r="D121" s="48">
        <v>1.0404398673458888E-2</v>
      </c>
      <c r="E121" s="48">
        <v>1.3754165365089449E-2</v>
      </c>
      <c r="F121" s="48">
        <v>9.7056800697596177E-3</v>
      </c>
      <c r="G121" s="48">
        <v>2.6384131967914302E-2</v>
      </c>
      <c r="H121" s="48">
        <f>+CCB_CISS__2[[#This Row],[Indikator]]-SUM(CCB_CISS__2[[#This Row],[Pengemarkedet]:[Banksektoren]])</f>
        <v>-7.2816953907158879E-3</v>
      </c>
    </row>
    <row r="122" spans="1:8" x14ac:dyDescent="0.25">
      <c r="A122" s="6">
        <v>38445</v>
      </c>
      <c r="B122" s="48">
        <v>6.6939398694827595E-2</v>
      </c>
      <c r="C122" s="48">
        <v>5.7622484341727006E-3</v>
      </c>
      <c r="D122" s="48">
        <v>1.1252111488521749E-2</v>
      </c>
      <c r="E122" s="48">
        <v>1.7782476006336832E-2</v>
      </c>
      <c r="F122" s="48">
        <v>1.0316370848366171E-2</v>
      </c>
      <c r="G122" s="48">
        <v>3.0106800316047171E-2</v>
      </c>
      <c r="H122" s="48">
        <f>+CCB_CISS__2[[#This Row],[Indikator]]-SUM(CCB_CISS__2[[#This Row],[Pengemarkedet]:[Banksektoren]])</f>
        <v>-8.2806083986170231E-3</v>
      </c>
    </row>
    <row r="123" spans="1:8" x14ac:dyDescent="0.25">
      <c r="A123" s="6">
        <v>38452</v>
      </c>
      <c r="B123" s="48">
        <v>6.5162266738935465E-2</v>
      </c>
      <c r="C123" s="48">
        <v>6.0574426231591316E-3</v>
      </c>
      <c r="D123" s="48">
        <v>1.0720436064984407E-2</v>
      </c>
      <c r="E123" s="48">
        <v>1.6889679767916749E-2</v>
      </c>
      <c r="F123" s="48">
        <v>9.0835082311243303E-3</v>
      </c>
      <c r="G123" s="48">
        <v>3.0324596559916525E-2</v>
      </c>
      <c r="H123" s="48">
        <f>+CCB_CISS__2[[#This Row],[Indikator]]-SUM(CCB_CISS__2[[#This Row],[Pengemarkedet]:[Banksektoren]])</f>
        <v>-7.9133965081656793E-3</v>
      </c>
    </row>
    <row r="124" spans="1:8" x14ac:dyDescent="0.25">
      <c r="A124" s="6">
        <v>38459</v>
      </c>
      <c r="B124" s="48">
        <v>6.0887256610670092E-2</v>
      </c>
      <c r="C124" s="48">
        <v>5.2777292148060238E-3</v>
      </c>
      <c r="D124" s="48">
        <v>1.1202096502009505E-2</v>
      </c>
      <c r="E124" s="48">
        <v>1.5970182840844484E-2</v>
      </c>
      <c r="F124" s="48">
        <v>8.7181272556810709E-3</v>
      </c>
      <c r="G124" s="48">
        <v>2.7053015624263738E-2</v>
      </c>
      <c r="H124" s="48">
        <f>+CCB_CISS__2[[#This Row],[Indikator]]-SUM(CCB_CISS__2[[#This Row],[Pengemarkedet]:[Banksektoren]])</f>
        <v>-7.3338948269347295E-3</v>
      </c>
    </row>
    <row r="125" spans="1:8" x14ac:dyDescent="0.25">
      <c r="A125" s="6">
        <v>38466</v>
      </c>
      <c r="B125" s="48">
        <v>5.4972769441153278E-2</v>
      </c>
      <c r="C125" s="48">
        <v>4.8870543892177614E-3</v>
      </c>
      <c r="D125" s="48">
        <v>9.7519903742462593E-3</v>
      </c>
      <c r="E125" s="48">
        <v>1.6344278106939152E-2</v>
      </c>
      <c r="F125" s="48">
        <v>7.7996636843200148E-3</v>
      </c>
      <c r="G125" s="48">
        <v>2.248172685694147E-2</v>
      </c>
      <c r="H125" s="48">
        <f>+CCB_CISS__2[[#This Row],[Indikator]]-SUM(CCB_CISS__2[[#This Row],[Pengemarkedet]:[Banksektoren]])</f>
        <v>-6.2919439705113808E-3</v>
      </c>
    </row>
    <row r="126" spans="1:8" x14ac:dyDescent="0.25">
      <c r="A126" s="6">
        <v>38473</v>
      </c>
      <c r="B126" s="48">
        <v>7.8921144082508166E-2</v>
      </c>
      <c r="C126" s="48">
        <v>8.4675462994412403E-3</v>
      </c>
      <c r="D126" s="48">
        <v>9.3183682234215109E-3</v>
      </c>
      <c r="E126" s="48">
        <v>2.3925575738200224E-2</v>
      </c>
      <c r="F126" s="48">
        <v>9.7554721048364774E-3</v>
      </c>
      <c r="G126" s="48">
        <v>3.7060305380541128E-2</v>
      </c>
      <c r="H126" s="48">
        <f>+CCB_CISS__2[[#This Row],[Indikator]]-SUM(CCB_CISS__2[[#This Row],[Pengemarkedet]:[Banksektoren]])</f>
        <v>-9.6061236639324171E-3</v>
      </c>
    </row>
    <row r="127" spans="1:8" x14ac:dyDescent="0.25">
      <c r="A127" s="6">
        <v>38480</v>
      </c>
      <c r="B127" s="48">
        <v>9.7532313939585003E-2</v>
      </c>
      <c r="C127" s="48">
        <v>1.0335005927262032E-2</v>
      </c>
      <c r="D127" s="48">
        <v>1.1053740877263385E-2</v>
      </c>
      <c r="E127" s="48">
        <v>3.109699892633409E-2</v>
      </c>
      <c r="F127" s="48">
        <v>1.2009368768159723E-2</v>
      </c>
      <c r="G127" s="48">
        <v>4.5730202777409641E-2</v>
      </c>
      <c r="H127" s="48">
        <f>+CCB_CISS__2[[#This Row],[Indikator]]-SUM(CCB_CISS__2[[#This Row],[Pengemarkedet]:[Banksektoren]])</f>
        <v>-1.2693003336843867E-2</v>
      </c>
    </row>
    <row r="128" spans="1:8" x14ac:dyDescent="0.25">
      <c r="A128" s="6">
        <v>38487</v>
      </c>
      <c r="B128" s="48">
        <v>0.11751660541376269</v>
      </c>
      <c r="C128" s="48">
        <v>1.2460495228999321E-2</v>
      </c>
      <c r="D128" s="48">
        <v>1.4776132035544072E-2</v>
      </c>
      <c r="E128" s="48">
        <v>3.6677141997549012E-2</v>
      </c>
      <c r="F128" s="48">
        <v>1.5210361387455899E-2</v>
      </c>
      <c r="G128" s="48">
        <v>5.5234550379932995E-2</v>
      </c>
      <c r="H128" s="48">
        <f>+CCB_CISS__2[[#This Row],[Indikator]]-SUM(CCB_CISS__2[[#This Row],[Pengemarkedet]:[Banksektoren]])</f>
        <v>-1.6842075615718627E-2</v>
      </c>
    </row>
    <row r="129" spans="1:8" x14ac:dyDescent="0.25">
      <c r="A129" s="6">
        <v>38494</v>
      </c>
      <c r="B129" s="48">
        <v>0.11904302221600067</v>
      </c>
      <c r="C129" s="48">
        <v>1.2607382002580473E-2</v>
      </c>
      <c r="D129" s="48">
        <v>1.61340852149029E-2</v>
      </c>
      <c r="E129" s="48">
        <v>3.709090193873868E-2</v>
      </c>
      <c r="F129" s="48">
        <v>1.5784851673421106E-2</v>
      </c>
      <c r="G129" s="48">
        <v>5.5210856645339361E-2</v>
      </c>
      <c r="H129" s="48">
        <f>+CCB_CISS__2[[#This Row],[Indikator]]-SUM(CCB_CISS__2[[#This Row],[Pengemarkedet]:[Banksektoren]])</f>
        <v>-1.7785055258981844E-2</v>
      </c>
    </row>
    <row r="130" spans="1:8" x14ac:dyDescent="0.25">
      <c r="A130" s="6">
        <v>38501</v>
      </c>
      <c r="B130" s="48">
        <v>9.2886910009887053E-2</v>
      </c>
      <c r="C130" s="48">
        <v>9.3837984089170639E-3</v>
      </c>
      <c r="D130" s="48">
        <v>1.6213303461594927E-2</v>
      </c>
      <c r="E130" s="48">
        <v>2.6832457758704142E-2</v>
      </c>
      <c r="F130" s="48">
        <v>1.3249416249203391E-2</v>
      </c>
      <c r="G130" s="48">
        <v>4.2071746184349106E-2</v>
      </c>
      <c r="H130" s="48">
        <f>+CCB_CISS__2[[#This Row],[Indikator]]-SUM(CCB_CISS__2[[#This Row],[Pengemarkedet]:[Banksektoren]])</f>
        <v>-1.4863812052881592E-2</v>
      </c>
    </row>
    <row r="131" spans="1:8" x14ac:dyDescent="0.25">
      <c r="A131" s="6">
        <v>38508</v>
      </c>
      <c r="B131" s="48">
        <v>8.2901770815014514E-2</v>
      </c>
      <c r="C131" s="48">
        <v>9.4823631579906576E-3</v>
      </c>
      <c r="D131" s="48">
        <v>1.7379796855344732E-2</v>
      </c>
      <c r="E131" s="48">
        <v>1.9664655725289283E-2</v>
      </c>
      <c r="F131" s="48">
        <v>1.7372329969757606E-2</v>
      </c>
      <c r="G131" s="48">
        <v>3.3750455786729222E-2</v>
      </c>
      <c r="H131" s="48">
        <f>+CCB_CISS__2[[#This Row],[Indikator]]-SUM(CCB_CISS__2[[#This Row],[Pengemarkedet]:[Banksektoren]])</f>
        <v>-1.4747830680096996E-2</v>
      </c>
    </row>
    <row r="132" spans="1:8" x14ac:dyDescent="0.25">
      <c r="A132" s="6">
        <v>38515</v>
      </c>
      <c r="B132" s="48">
        <v>7.3132898644418048E-2</v>
      </c>
      <c r="C132" s="48">
        <v>8.3277405274662895E-3</v>
      </c>
      <c r="D132" s="48">
        <v>1.6279062065455454E-2</v>
      </c>
      <c r="E132" s="48">
        <v>1.5267658584193291E-2</v>
      </c>
      <c r="F132" s="48">
        <v>1.5665194759361508E-2</v>
      </c>
      <c r="G132" s="48">
        <v>3.1778578020810251E-2</v>
      </c>
      <c r="H132" s="48">
        <f>+CCB_CISS__2[[#This Row],[Indikator]]-SUM(CCB_CISS__2[[#This Row],[Pengemarkedet]:[Banksektoren]])</f>
        <v>-1.4185335312868752E-2</v>
      </c>
    </row>
    <row r="133" spans="1:8" x14ac:dyDescent="0.25">
      <c r="A133" s="6">
        <v>38522</v>
      </c>
      <c r="B133" s="48">
        <v>8.1006520630895293E-2</v>
      </c>
      <c r="C133" s="48">
        <v>9.0680831029893612E-3</v>
      </c>
      <c r="D133" s="48">
        <v>1.7757070848223339E-2</v>
      </c>
      <c r="E133" s="48">
        <v>1.6669829883516722E-2</v>
      </c>
      <c r="F133" s="48">
        <v>2.0996140320540431E-2</v>
      </c>
      <c r="G133" s="48">
        <v>3.4545322566527009E-2</v>
      </c>
      <c r="H133" s="48">
        <f>+CCB_CISS__2[[#This Row],[Indikator]]-SUM(CCB_CISS__2[[#This Row],[Pengemarkedet]:[Banksektoren]])</f>
        <v>-1.802992609090158E-2</v>
      </c>
    </row>
    <row r="134" spans="1:8" x14ac:dyDescent="0.25">
      <c r="A134" s="6">
        <v>38529</v>
      </c>
      <c r="B134" s="48">
        <v>7.7972509691888042E-2</v>
      </c>
      <c r="C134" s="48">
        <v>9.9004329021298645E-3</v>
      </c>
      <c r="D134" s="48">
        <v>1.7963821840109084E-2</v>
      </c>
      <c r="E134" s="48">
        <v>1.486767284773142E-2</v>
      </c>
      <c r="F134" s="48">
        <v>2.5499136375508682E-2</v>
      </c>
      <c r="G134" s="48">
        <v>2.9714473594585594E-2</v>
      </c>
      <c r="H134" s="48">
        <f>+CCB_CISS__2[[#This Row],[Indikator]]-SUM(CCB_CISS__2[[#This Row],[Pengemarkedet]:[Banksektoren]])</f>
        <v>-1.9973027868176604E-2</v>
      </c>
    </row>
    <row r="135" spans="1:8" x14ac:dyDescent="0.25">
      <c r="A135" s="6">
        <v>38536</v>
      </c>
      <c r="B135" s="48">
        <v>7.4858829166444277E-2</v>
      </c>
      <c r="C135" s="48">
        <v>8.7690976635882018E-3</v>
      </c>
      <c r="D135" s="48">
        <v>1.6655170174200391E-2</v>
      </c>
      <c r="E135" s="48">
        <v>1.6666528250696453E-2</v>
      </c>
      <c r="F135" s="48">
        <v>2.3755841581064367E-2</v>
      </c>
      <c r="G135" s="48">
        <v>2.9862764163443151E-2</v>
      </c>
      <c r="H135" s="48">
        <f>+CCB_CISS__2[[#This Row],[Indikator]]-SUM(CCB_CISS__2[[#This Row],[Pengemarkedet]:[Banksektoren]])</f>
        <v>-2.0850572666548287E-2</v>
      </c>
    </row>
    <row r="136" spans="1:8" x14ac:dyDescent="0.25">
      <c r="A136" s="6">
        <v>38543</v>
      </c>
      <c r="B136" s="48">
        <v>7.0620004913778497E-2</v>
      </c>
      <c r="C136" s="48">
        <v>9.0053113593118496E-3</v>
      </c>
      <c r="D136" s="48">
        <v>1.4406030625867535E-2</v>
      </c>
      <c r="E136" s="48">
        <v>1.7825720404317409E-2</v>
      </c>
      <c r="F136" s="48">
        <v>2.4263857744449811E-2</v>
      </c>
      <c r="G136" s="48">
        <v>2.6113331121455953E-2</v>
      </c>
      <c r="H136" s="48">
        <f>+CCB_CISS__2[[#This Row],[Indikator]]-SUM(CCB_CISS__2[[#This Row],[Pengemarkedet]:[Banksektoren]])</f>
        <v>-2.099424634162407E-2</v>
      </c>
    </row>
    <row r="137" spans="1:8" x14ac:dyDescent="0.25">
      <c r="A137" s="6">
        <v>38550</v>
      </c>
      <c r="B137" s="48">
        <v>6.0909110242345264E-2</v>
      </c>
      <c r="C137" s="48">
        <v>8.2318805498252361E-3</v>
      </c>
      <c r="D137" s="48">
        <v>1.2645661419123103E-2</v>
      </c>
      <c r="E137" s="48">
        <v>1.4935864538254191E-2</v>
      </c>
      <c r="F137" s="48">
        <v>2.2920086251312338E-2</v>
      </c>
      <c r="G137" s="48">
        <v>2.2206654199145769E-2</v>
      </c>
      <c r="H137" s="48">
        <f>+CCB_CISS__2[[#This Row],[Indikator]]-SUM(CCB_CISS__2[[#This Row],[Pengemarkedet]:[Banksektoren]])</f>
        <v>-2.0031036715315371E-2</v>
      </c>
    </row>
    <row r="138" spans="1:8" x14ac:dyDescent="0.25">
      <c r="A138" s="6">
        <v>38557</v>
      </c>
      <c r="B138" s="48">
        <v>6.0868757481667937E-2</v>
      </c>
      <c r="C138" s="48">
        <v>6.6236627338038916E-3</v>
      </c>
      <c r="D138" s="48">
        <v>1.1869258908022035E-2</v>
      </c>
      <c r="E138" s="48">
        <v>1.8418013883330236E-2</v>
      </c>
      <c r="F138" s="48">
        <v>2.400204767578518E-2</v>
      </c>
      <c r="G138" s="48">
        <v>2.2695451066804949E-2</v>
      </c>
      <c r="H138" s="48">
        <f>+CCB_CISS__2[[#This Row],[Indikator]]-SUM(CCB_CISS__2[[#This Row],[Pengemarkedet]:[Banksektoren]])</f>
        <v>-2.2739676786078342E-2</v>
      </c>
    </row>
    <row r="139" spans="1:8" x14ac:dyDescent="0.25">
      <c r="A139" s="6">
        <v>38564</v>
      </c>
      <c r="B139" s="48">
        <v>5.1462589562214736E-2</v>
      </c>
      <c r="C139" s="48">
        <v>5.3254483344157416E-3</v>
      </c>
      <c r="D139" s="48">
        <v>1.0089802496635786E-2</v>
      </c>
      <c r="E139" s="48">
        <v>1.5447866379653051E-2</v>
      </c>
      <c r="F139" s="48">
        <v>2.0292574101167499E-2</v>
      </c>
      <c r="G139" s="48">
        <v>2.0276100855139673E-2</v>
      </c>
      <c r="H139" s="48">
        <f>+CCB_CISS__2[[#This Row],[Indikator]]-SUM(CCB_CISS__2[[#This Row],[Pengemarkedet]:[Banksektoren]])</f>
        <v>-1.9969202604797023E-2</v>
      </c>
    </row>
    <row r="140" spans="1:8" x14ac:dyDescent="0.25">
      <c r="A140" s="6">
        <v>38571</v>
      </c>
      <c r="B140" s="48">
        <v>4.0034024463660459E-2</v>
      </c>
      <c r="C140" s="48">
        <v>3.8450524372276151E-3</v>
      </c>
      <c r="D140" s="48">
        <v>9.6748888982342227E-3</v>
      </c>
      <c r="E140" s="48">
        <v>1.202098481579981E-2</v>
      </c>
      <c r="F140" s="48">
        <v>1.8835904351421497E-2</v>
      </c>
      <c r="G140" s="48">
        <v>1.3048181237404699E-2</v>
      </c>
      <c r="H140" s="48">
        <f>+CCB_CISS__2[[#This Row],[Indikator]]-SUM(CCB_CISS__2[[#This Row],[Pengemarkedet]:[Banksektoren]])</f>
        <v>-1.7390987276427385E-2</v>
      </c>
    </row>
    <row r="141" spans="1:8" x14ac:dyDescent="0.25">
      <c r="A141" s="6">
        <v>38578</v>
      </c>
      <c r="B141" s="48">
        <v>4.1465217948522773E-2</v>
      </c>
      <c r="C141" s="48">
        <v>3.8053178686975903E-3</v>
      </c>
      <c r="D141" s="48">
        <v>8.2502418119123205E-3</v>
      </c>
      <c r="E141" s="48">
        <v>1.548775930275623E-2</v>
      </c>
      <c r="F141" s="48">
        <v>1.4171612251217691E-2</v>
      </c>
      <c r="G141" s="48">
        <v>1.4783448953226228E-2</v>
      </c>
      <c r="H141" s="48">
        <f>+CCB_CISS__2[[#This Row],[Indikator]]-SUM(CCB_CISS__2[[#This Row],[Pengemarkedet]:[Banksektoren]])</f>
        <v>-1.5033162239287287E-2</v>
      </c>
    </row>
    <row r="142" spans="1:8" x14ac:dyDescent="0.25">
      <c r="A142" s="6">
        <v>38585</v>
      </c>
      <c r="B142" s="48">
        <v>3.6046650672143646E-2</v>
      </c>
      <c r="C142" s="48">
        <v>3.5230954854367489E-3</v>
      </c>
      <c r="D142" s="48">
        <v>7.1200950350840302E-3</v>
      </c>
      <c r="E142" s="48">
        <v>1.430821176412243E-2</v>
      </c>
      <c r="F142" s="48">
        <v>9.7573469082952256E-3</v>
      </c>
      <c r="G142" s="48">
        <v>1.1689758427014738E-2</v>
      </c>
      <c r="H142" s="48">
        <f>+CCB_CISS__2[[#This Row],[Indikator]]-SUM(CCB_CISS__2[[#This Row],[Pengemarkedet]:[Banksektoren]])</f>
        <v>-1.0351856947809525E-2</v>
      </c>
    </row>
    <row r="143" spans="1:8" x14ac:dyDescent="0.25">
      <c r="A143" s="6">
        <v>38592</v>
      </c>
      <c r="B143" s="48">
        <v>4.2345857085195143E-2</v>
      </c>
      <c r="C143" s="48">
        <v>3.742764753123037E-3</v>
      </c>
      <c r="D143" s="48">
        <v>7.188312695368711E-3</v>
      </c>
      <c r="E143" s="48">
        <v>1.8018553825160398E-2</v>
      </c>
      <c r="F143" s="48">
        <v>8.5505977776258405E-3</v>
      </c>
      <c r="G143" s="48">
        <v>1.4732157218056083E-2</v>
      </c>
      <c r="H143" s="48">
        <f>+CCB_CISS__2[[#This Row],[Indikator]]-SUM(CCB_CISS__2[[#This Row],[Pengemarkedet]:[Banksektoren]])</f>
        <v>-9.8865291841389244E-3</v>
      </c>
    </row>
    <row r="144" spans="1:8" x14ac:dyDescent="0.25">
      <c r="A144" s="6">
        <v>38599</v>
      </c>
      <c r="B144" s="48">
        <v>5.0009876639064074E-2</v>
      </c>
      <c r="C144" s="48">
        <v>5.0126654611538368E-3</v>
      </c>
      <c r="D144" s="48">
        <v>7.6774067890813752E-3</v>
      </c>
      <c r="E144" s="48">
        <v>2.0879646780667834E-2</v>
      </c>
      <c r="F144" s="48">
        <v>1.0635644880012913E-2</v>
      </c>
      <c r="G144" s="48">
        <v>1.7528908726706833E-2</v>
      </c>
      <c r="H144" s="48">
        <f>+CCB_CISS__2[[#This Row],[Indikator]]-SUM(CCB_CISS__2[[#This Row],[Pengemarkedet]:[Banksektoren]])</f>
        <v>-1.1724395998558707E-2</v>
      </c>
    </row>
    <row r="145" spans="1:8" x14ac:dyDescent="0.25">
      <c r="A145" s="6">
        <v>38606</v>
      </c>
      <c r="B145" s="48">
        <v>4.3245013939371635E-2</v>
      </c>
      <c r="C145" s="48">
        <v>4.6722308294915868E-3</v>
      </c>
      <c r="D145" s="48">
        <v>7.2045535949583246E-3</v>
      </c>
      <c r="E145" s="48">
        <v>1.7579635866941997E-2</v>
      </c>
      <c r="F145" s="48">
        <v>9.7145455319691317E-3</v>
      </c>
      <c r="G145" s="48">
        <v>1.4207086914726268E-2</v>
      </c>
      <c r="H145" s="48">
        <f>+CCB_CISS__2[[#This Row],[Indikator]]-SUM(CCB_CISS__2[[#This Row],[Pengemarkedet]:[Banksektoren]])</f>
        <v>-1.0133038798715674E-2</v>
      </c>
    </row>
    <row r="146" spans="1:8" x14ac:dyDescent="0.25">
      <c r="A146" s="6">
        <v>38613</v>
      </c>
      <c r="B146" s="48">
        <v>3.9578261737069478E-2</v>
      </c>
      <c r="C146" s="48">
        <v>4.7041836931876859E-3</v>
      </c>
      <c r="D146" s="48">
        <v>6.7131199337854101E-3</v>
      </c>
      <c r="E146" s="48">
        <v>1.4817312018244013E-2</v>
      </c>
      <c r="F146" s="48">
        <v>8.5573626610343824E-3</v>
      </c>
      <c r="G146" s="48">
        <v>1.3368936475092798E-2</v>
      </c>
      <c r="H146" s="48">
        <f>+CCB_CISS__2[[#This Row],[Indikator]]-SUM(CCB_CISS__2[[#This Row],[Pengemarkedet]:[Banksektoren]])</f>
        <v>-8.5826530442748086E-3</v>
      </c>
    </row>
    <row r="147" spans="1:8" x14ac:dyDescent="0.25">
      <c r="A147" s="6">
        <v>38620</v>
      </c>
      <c r="B147" s="48">
        <v>3.5699561690140352E-2</v>
      </c>
      <c r="C147" s="48">
        <v>4.7373545152385932E-3</v>
      </c>
      <c r="D147" s="48">
        <v>7.2668778967836418E-3</v>
      </c>
      <c r="E147" s="48">
        <v>1.1226591629547117E-2</v>
      </c>
      <c r="F147" s="48">
        <v>1.1162103430327001E-2</v>
      </c>
      <c r="G147" s="48">
        <v>1.0222633138879927E-2</v>
      </c>
      <c r="H147" s="48">
        <f>+CCB_CISS__2[[#This Row],[Indikator]]-SUM(CCB_CISS__2[[#This Row],[Pengemarkedet]:[Banksektoren]])</f>
        <v>-8.915998920635923E-3</v>
      </c>
    </row>
    <row r="148" spans="1:8" x14ac:dyDescent="0.25">
      <c r="A148" s="6">
        <v>38627</v>
      </c>
      <c r="B148" s="48">
        <v>2.5929509293331134E-2</v>
      </c>
      <c r="C148" s="48">
        <v>3.7224021124498594E-3</v>
      </c>
      <c r="D148" s="48">
        <v>5.3939282883282745E-3</v>
      </c>
      <c r="E148" s="48">
        <v>7.8098647131831476E-3</v>
      </c>
      <c r="F148" s="48">
        <v>6.9519835340483317E-3</v>
      </c>
      <c r="G148" s="48">
        <v>7.2798064589702175E-3</v>
      </c>
      <c r="H148" s="48">
        <f>+CCB_CISS__2[[#This Row],[Indikator]]-SUM(CCB_CISS__2[[#This Row],[Pengemarkedet]:[Banksektoren]])</f>
        <v>-5.2284758136487003E-3</v>
      </c>
    </row>
    <row r="149" spans="1:8" x14ac:dyDescent="0.25">
      <c r="A149" s="6">
        <v>38634</v>
      </c>
      <c r="B149" s="48">
        <v>3.0037664950223635E-2</v>
      </c>
      <c r="C149" s="48">
        <v>3.6852057831977189E-3</v>
      </c>
      <c r="D149" s="48">
        <v>6.2731841064227823E-3</v>
      </c>
      <c r="E149" s="48">
        <v>8.3960277665167098E-3</v>
      </c>
      <c r="F149" s="48">
        <v>1.0662016968541924E-2</v>
      </c>
      <c r="G149" s="48">
        <v>7.7336938598469643E-3</v>
      </c>
      <c r="H149" s="48">
        <f>+CCB_CISS__2[[#This Row],[Indikator]]-SUM(CCB_CISS__2[[#This Row],[Pengemarkedet]:[Banksektoren]])</f>
        <v>-6.7124635343024652E-3</v>
      </c>
    </row>
    <row r="150" spans="1:8" x14ac:dyDescent="0.25">
      <c r="A150" s="6">
        <v>38641</v>
      </c>
      <c r="B150" s="48">
        <v>3.6531164472057343E-2</v>
      </c>
      <c r="C150" s="48">
        <v>4.1001939383088579E-3</v>
      </c>
      <c r="D150" s="48">
        <v>7.3867082521218231E-3</v>
      </c>
      <c r="E150" s="48">
        <v>1.2552613386207407E-2</v>
      </c>
      <c r="F150" s="48">
        <v>1.1885484818994967E-2</v>
      </c>
      <c r="G150" s="48">
        <v>8.3716053292114956E-3</v>
      </c>
      <c r="H150" s="48">
        <f>+CCB_CISS__2[[#This Row],[Indikator]]-SUM(CCB_CISS__2[[#This Row],[Pengemarkedet]:[Banksektoren]])</f>
        <v>-7.7654412527872058E-3</v>
      </c>
    </row>
    <row r="151" spans="1:8" x14ac:dyDescent="0.25">
      <c r="A151" s="6">
        <v>38648</v>
      </c>
      <c r="B151" s="48">
        <v>4.8576911865697424E-2</v>
      </c>
      <c r="C151" s="48">
        <v>6.349212825940022E-3</v>
      </c>
      <c r="D151" s="48">
        <v>8.4679598418881587E-3</v>
      </c>
      <c r="E151" s="48">
        <v>2.0459638788643583E-2</v>
      </c>
      <c r="F151" s="48">
        <v>1.2721858771365883E-2</v>
      </c>
      <c r="G151" s="48">
        <v>1.0155885235855198E-2</v>
      </c>
      <c r="H151" s="48">
        <f>+CCB_CISS__2[[#This Row],[Indikator]]-SUM(CCB_CISS__2[[#This Row],[Pengemarkedet]:[Banksektoren]])</f>
        <v>-9.5776435979954277E-3</v>
      </c>
    </row>
    <row r="152" spans="1:8" x14ac:dyDescent="0.25">
      <c r="A152" s="6">
        <v>38655</v>
      </c>
      <c r="B152" s="48">
        <v>6.3607697124546184E-2</v>
      </c>
      <c r="C152" s="48">
        <v>7.6776224154555166E-3</v>
      </c>
      <c r="D152" s="48">
        <v>1.2286800195929422E-2</v>
      </c>
      <c r="E152" s="48">
        <v>2.7447564844801885E-2</v>
      </c>
      <c r="F152" s="48">
        <v>1.48200498778725E-2</v>
      </c>
      <c r="G152" s="48">
        <v>1.355756823378142E-2</v>
      </c>
      <c r="H152" s="48">
        <f>+CCB_CISS__2[[#This Row],[Indikator]]-SUM(CCB_CISS__2[[#This Row],[Pengemarkedet]:[Banksektoren]])</f>
        <v>-1.2181908443294559E-2</v>
      </c>
    </row>
    <row r="153" spans="1:8" x14ac:dyDescent="0.25">
      <c r="A153" s="6">
        <v>38662</v>
      </c>
      <c r="B153" s="48">
        <v>6.9366275788872889E-2</v>
      </c>
      <c r="C153" s="48">
        <v>8.681517250037029E-3</v>
      </c>
      <c r="D153" s="48">
        <v>1.3268640564726947E-2</v>
      </c>
      <c r="E153" s="48">
        <v>3.1762130737758312E-2</v>
      </c>
      <c r="F153" s="48">
        <v>1.7215610859014692E-2</v>
      </c>
      <c r="G153" s="48">
        <v>1.2820009143919051E-2</v>
      </c>
      <c r="H153" s="48">
        <f>+CCB_CISS__2[[#This Row],[Indikator]]-SUM(CCB_CISS__2[[#This Row],[Pengemarkedet]:[Banksektoren]])</f>
        <v>-1.4381632766583149E-2</v>
      </c>
    </row>
    <row r="154" spans="1:8" x14ac:dyDescent="0.25">
      <c r="A154" s="6">
        <v>38669</v>
      </c>
      <c r="B154" s="48">
        <v>7.2983513929084157E-2</v>
      </c>
      <c r="C154" s="48">
        <v>1.1208011305680849E-2</v>
      </c>
      <c r="D154" s="48">
        <v>1.3199834545257128E-2</v>
      </c>
      <c r="E154" s="48">
        <v>2.7428717841143625E-2</v>
      </c>
      <c r="F154" s="48">
        <v>1.9076075620048868E-2</v>
      </c>
      <c r="G154" s="48">
        <v>1.8228056720436026E-2</v>
      </c>
      <c r="H154" s="48">
        <f>+CCB_CISS__2[[#This Row],[Indikator]]-SUM(CCB_CISS__2[[#This Row],[Pengemarkedet]:[Banksektoren]])</f>
        <v>-1.615718210348234E-2</v>
      </c>
    </row>
    <row r="155" spans="1:8" x14ac:dyDescent="0.25">
      <c r="A155" s="6">
        <v>38676</v>
      </c>
      <c r="B155" s="48">
        <v>6.9141097730363657E-2</v>
      </c>
      <c r="C155" s="48">
        <v>1.2063348081070039E-2</v>
      </c>
      <c r="D155" s="48">
        <v>1.4475255828749974E-2</v>
      </c>
      <c r="E155" s="48">
        <v>2.1588138513726658E-2</v>
      </c>
      <c r="F155" s="48">
        <v>1.9781111256899978E-2</v>
      </c>
      <c r="G155" s="48">
        <v>1.7834078418875628E-2</v>
      </c>
      <c r="H155" s="48">
        <f>+CCB_CISS__2[[#This Row],[Indikator]]-SUM(CCB_CISS__2[[#This Row],[Pengemarkedet]:[Banksektoren]])</f>
        <v>-1.6600834368958622E-2</v>
      </c>
    </row>
    <row r="156" spans="1:8" x14ac:dyDescent="0.25">
      <c r="A156" s="6">
        <v>38683</v>
      </c>
      <c r="B156" s="48">
        <v>6.6334089601430196E-2</v>
      </c>
      <c r="C156" s="48">
        <v>1.4598155019824382E-2</v>
      </c>
      <c r="D156" s="48">
        <v>1.3897413697146931E-2</v>
      </c>
      <c r="E156" s="48">
        <v>1.845977782800548E-2</v>
      </c>
      <c r="F156" s="48">
        <v>2.0454720200714465E-2</v>
      </c>
      <c r="G156" s="48">
        <v>1.606665047935003E-2</v>
      </c>
      <c r="H156" s="48">
        <f>+CCB_CISS__2[[#This Row],[Indikator]]-SUM(CCB_CISS__2[[#This Row],[Pengemarkedet]:[Banksektoren]])</f>
        <v>-1.7142627623611101E-2</v>
      </c>
    </row>
    <row r="157" spans="1:8" x14ac:dyDescent="0.25">
      <c r="A157" s="6">
        <v>38690</v>
      </c>
      <c r="B157" s="48">
        <v>7.2903315309829547E-2</v>
      </c>
      <c r="C157" s="48">
        <v>1.6484583118717862E-2</v>
      </c>
      <c r="D157" s="48">
        <v>1.4885490796684567E-2</v>
      </c>
      <c r="E157" s="48">
        <v>2.239816853814864E-2</v>
      </c>
      <c r="F157" s="48">
        <v>2.0890260436490674E-2</v>
      </c>
      <c r="G157" s="48">
        <v>1.7509632876698017E-2</v>
      </c>
      <c r="H157" s="48">
        <f>+CCB_CISS__2[[#This Row],[Indikator]]-SUM(CCB_CISS__2[[#This Row],[Pengemarkedet]:[Banksektoren]])</f>
        <v>-1.926482045691022E-2</v>
      </c>
    </row>
    <row r="158" spans="1:8" x14ac:dyDescent="0.25">
      <c r="A158" s="6">
        <v>38697</v>
      </c>
      <c r="B158" s="48">
        <v>6.2854569366661769E-2</v>
      </c>
      <c r="C158" s="48">
        <v>1.3855613718509737E-2</v>
      </c>
      <c r="D158" s="48">
        <v>1.408475108831563E-2</v>
      </c>
      <c r="E158" s="48">
        <v>2.2379620257143171E-2</v>
      </c>
      <c r="F158" s="48">
        <v>1.8311720564443093E-2</v>
      </c>
      <c r="G158" s="48">
        <v>1.1171170893909226E-2</v>
      </c>
      <c r="H158" s="48">
        <f>+CCB_CISS__2[[#This Row],[Indikator]]-SUM(CCB_CISS__2[[#This Row],[Pengemarkedet]:[Banksektoren]])</f>
        <v>-1.6948307155659079E-2</v>
      </c>
    </row>
    <row r="159" spans="1:8" x14ac:dyDescent="0.25">
      <c r="A159" s="6">
        <v>38704</v>
      </c>
      <c r="B159" s="48">
        <v>5.2066020895294815E-2</v>
      </c>
      <c r="C159" s="48">
        <v>1.0813054095389015E-2</v>
      </c>
      <c r="D159" s="48">
        <v>1.1124080873354654E-2</v>
      </c>
      <c r="E159" s="48">
        <v>2.0352564345610488E-2</v>
      </c>
      <c r="F159" s="48">
        <v>1.4890039479549245E-2</v>
      </c>
      <c r="G159" s="48">
        <v>8.8349833945939107E-3</v>
      </c>
      <c r="H159" s="48">
        <f>+CCB_CISS__2[[#This Row],[Indikator]]-SUM(CCB_CISS__2[[#This Row],[Pengemarkedet]:[Banksektoren]])</f>
        <v>-1.3948701293202484E-2</v>
      </c>
    </row>
    <row r="160" spans="1:8" x14ac:dyDescent="0.25">
      <c r="A160" s="6">
        <v>38711</v>
      </c>
      <c r="B160" s="48">
        <v>4.6233340984583454E-2</v>
      </c>
      <c r="C160" s="48">
        <v>6.9960994500727477E-3</v>
      </c>
      <c r="D160" s="48">
        <v>8.8347854758389702E-3</v>
      </c>
      <c r="E160" s="48">
        <v>1.916629982461018E-2</v>
      </c>
      <c r="F160" s="48">
        <v>1.6092364237509964E-2</v>
      </c>
      <c r="G160" s="48">
        <v>8.5465130814689864E-3</v>
      </c>
      <c r="H160" s="48">
        <f>+CCB_CISS__2[[#This Row],[Indikator]]-SUM(CCB_CISS__2[[#This Row],[Pengemarkedet]:[Banksektoren]])</f>
        <v>-1.3402721084917399E-2</v>
      </c>
    </row>
    <row r="161" spans="1:8" x14ac:dyDescent="0.25">
      <c r="A161" s="6">
        <v>38718</v>
      </c>
      <c r="B161" s="48">
        <v>2.8339122992863862E-2</v>
      </c>
      <c r="C161" s="48">
        <v>3.909315401418036E-3</v>
      </c>
      <c r="D161" s="48">
        <v>6.7537405399751907E-3</v>
      </c>
      <c r="E161" s="48">
        <v>9.3990274116371314E-3</v>
      </c>
      <c r="F161" s="48">
        <v>9.699509576813356E-3</v>
      </c>
      <c r="G161" s="48">
        <v>5.9944849795744888E-3</v>
      </c>
      <c r="H161" s="48">
        <f>+CCB_CISS__2[[#This Row],[Indikator]]-SUM(CCB_CISS__2[[#This Row],[Pengemarkedet]:[Banksektoren]])</f>
        <v>-7.4169549165543427E-3</v>
      </c>
    </row>
    <row r="162" spans="1:8" x14ac:dyDescent="0.25">
      <c r="A162" s="6">
        <v>38725</v>
      </c>
      <c r="B162" s="48">
        <v>3.693077866094964E-2</v>
      </c>
      <c r="C162" s="48">
        <v>5.4650721256909764E-3</v>
      </c>
      <c r="D162" s="48">
        <v>8.0788036975616758E-3</v>
      </c>
      <c r="E162" s="48">
        <v>1.3493278770553457E-2</v>
      </c>
      <c r="F162" s="48">
        <v>1.1573511835358062E-2</v>
      </c>
      <c r="G162" s="48">
        <v>7.0892706028605774E-3</v>
      </c>
      <c r="H162" s="48">
        <f>+CCB_CISS__2[[#This Row],[Indikator]]-SUM(CCB_CISS__2[[#This Row],[Pengemarkedet]:[Banksektoren]])</f>
        <v>-8.7691583710751073E-3</v>
      </c>
    </row>
    <row r="163" spans="1:8" x14ac:dyDescent="0.25">
      <c r="A163" s="6">
        <v>38732</v>
      </c>
      <c r="B163" s="48">
        <v>4.2470097261288392E-2</v>
      </c>
      <c r="C163" s="48">
        <v>6.886833244008796E-3</v>
      </c>
      <c r="D163" s="48">
        <v>8.9160861522191905E-3</v>
      </c>
      <c r="E163" s="48">
        <v>1.5377628678705813E-2</v>
      </c>
      <c r="F163" s="48">
        <v>1.4057703947055805E-2</v>
      </c>
      <c r="G163" s="48">
        <v>7.3244543272319006E-3</v>
      </c>
      <c r="H163" s="48">
        <f>+CCB_CISS__2[[#This Row],[Indikator]]-SUM(CCB_CISS__2[[#This Row],[Pengemarkedet]:[Banksektoren]])</f>
        <v>-1.0092609087933115E-2</v>
      </c>
    </row>
    <row r="164" spans="1:8" x14ac:dyDescent="0.25">
      <c r="A164" s="6">
        <v>38739</v>
      </c>
      <c r="B164" s="48">
        <v>4.084365537939795E-2</v>
      </c>
      <c r="C164" s="48">
        <v>6.8275853568005663E-3</v>
      </c>
      <c r="D164" s="48">
        <v>9.5851191456085144E-3</v>
      </c>
      <c r="E164" s="48">
        <v>1.5453475759884334E-2</v>
      </c>
      <c r="F164" s="48">
        <v>1.0455544719649761E-2</v>
      </c>
      <c r="G164" s="48">
        <v>6.7137634827725201E-3</v>
      </c>
      <c r="H164" s="48">
        <f>+CCB_CISS__2[[#This Row],[Indikator]]-SUM(CCB_CISS__2[[#This Row],[Pengemarkedet]:[Banksektoren]])</f>
        <v>-8.1918330853177485E-3</v>
      </c>
    </row>
    <row r="165" spans="1:8" x14ac:dyDescent="0.25">
      <c r="A165" s="6">
        <v>38746</v>
      </c>
      <c r="B165" s="48">
        <v>5.404672686685813E-2</v>
      </c>
      <c r="C165" s="48">
        <v>7.1632571707766768E-3</v>
      </c>
      <c r="D165" s="48">
        <v>1.1397856324156359E-2</v>
      </c>
      <c r="E165" s="48">
        <v>2.1661415343384297E-2</v>
      </c>
      <c r="F165" s="48">
        <v>1.5018074341870274E-2</v>
      </c>
      <c r="G165" s="48">
        <v>1.0077620384937364E-2</v>
      </c>
      <c r="H165" s="48">
        <f>+CCB_CISS__2[[#This Row],[Indikator]]-SUM(CCB_CISS__2[[#This Row],[Pengemarkedet]:[Banksektoren]])</f>
        <v>-1.1271496698266839E-2</v>
      </c>
    </row>
    <row r="166" spans="1:8" x14ac:dyDescent="0.25">
      <c r="A166" s="6">
        <v>38753</v>
      </c>
      <c r="B166" s="48">
        <v>5.1081089191140357E-2</v>
      </c>
      <c r="C166" s="48">
        <v>5.5765418654005593E-3</v>
      </c>
      <c r="D166" s="48">
        <v>1.0351425877032271E-2</v>
      </c>
      <c r="E166" s="48">
        <v>2.1670391867972198E-2</v>
      </c>
      <c r="F166" s="48">
        <v>1.444040474442719E-2</v>
      </c>
      <c r="G166" s="48">
        <v>9.7211635344751236E-3</v>
      </c>
      <c r="H166" s="48">
        <f>+CCB_CISS__2[[#This Row],[Indikator]]-SUM(CCB_CISS__2[[#This Row],[Pengemarkedet]:[Banksektoren]])</f>
        <v>-1.0678838698166986E-2</v>
      </c>
    </row>
    <row r="167" spans="1:8" x14ac:dyDescent="0.25">
      <c r="A167" s="6">
        <v>38760</v>
      </c>
      <c r="B167" s="48">
        <v>5.4511571759235697E-2</v>
      </c>
      <c r="C167" s="48">
        <v>3.735190661474071E-3</v>
      </c>
      <c r="D167" s="48">
        <v>1.1346258301924131E-2</v>
      </c>
      <c r="E167" s="48">
        <v>2.2466960684142615E-2</v>
      </c>
      <c r="F167" s="48">
        <v>1.444194046613035E-2</v>
      </c>
      <c r="G167" s="48">
        <v>1.359582731394619E-2</v>
      </c>
      <c r="H167" s="48">
        <f>+CCB_CISS__2[[#This Row],[Indikator]]-SUM(CCB_CISS__2[[#This Row],[Pengemarkedet]:[Banksektoren]])</f>
        <v>-1.1074605668381657E-2</v>
      </c>
    </row>
    <row r="168" spans="1:8" x14ac:dyDescent="0.25">
      <c r="A168" s="6">
        <v>38767</v>
      </c>
      <c r="B168" s="48">
        <v>5.5167058554967036E-2</v>
      </c>
      <c r="C168" s="48">
        <v>4.4932047687946987E-3</v>
      </c>
      <c r="D168" s="48">
        <v>1.1850876039501891E-2</v>
      </c>
      <c r="E168" s="48">
        <v>2.1448317223642627E-2</v>
      </c>
      <c r="F168" s="48">
        <v>1.5716867959530326E-2</v>
      </c>
      <c r="G168" s="48">
        <v>1.3199319629635543E-2</v>
      </c>
      <c r="H168" s="48">
        <f>+CCB_CISS__2[[#This Row],[Indikator]]-SUM(CCB_CISS__2[[#This Row],[Pengemarkedet]:[Banksektoren]])</f>
        <v>-1.1541527066138049E-2</v>
      </c>
    </row>
    <row r="169" spans="1:8" x14ac:dyDescent="0.25">
      <c r="A169" s="6">
        <v>38774</v>
      </c>
      <c r="B169" s="48">
        <v>4.8740381949034683E-2</v>
      </c>
      <c r="C169" s="48">
        <v>7.0131160355688393E-3</v>
      </c>
      <c r="D169" s="48">
        <v>1.1135631825557747E-2</v>
      </c>
      <c r="E169" s="48">
        <v>1.622522759052197E-2</v>
      </c>
      <c r="F169" s="48">
        <v>1.1764887854484343E-2</v>
      </c>
      <c r="G169" s="48">
        <v>1.1876690086335157E-2</v>
      </c>
      <c r="H169" s="48">
        <f>+CCB_CISS__2[[#This Row],[Indikator]]-SUM(CCB_CISS__2[[#This Row],[Pengemarkedet]:[Banksektoren]])</f>
        <v>-9.2751714434333721E-3</v>
      </c>
    </row>
    <row r="170" spans="1:8" x14ac:dyDescent="0.25">
      <c r="A170" s="6">
        <v>38781</v>
      </c>
      <c r="B170" s="48">
        <v>4.9394433281653168E-2</v>
      </c>
      <c r="C170" s="48">
        <v>8.3534803830129286E-3</v>
      </c>
      <c r="D170" s="48">
        <v>1.27437860771187E-2</v>
      </c>
      <c r="E170" s="48">
        <v>1.4559967813128308E-2</v>
      </c>
      <c r="F170" s="48">
        <v>1.0366662001117183E-2</v>
      </c>
      <c r="G170" s="48">
        <v>1.2031237409403171E-2</v>
      </c>
      <c r="H170" s="48">
        <f>+CCB_CISS__2[[#This Row],[Indikator]]-SUM(CCB_CISS__2[[#This Row],[Pengemarkedet]:[Banksektoren]])</f>
        <v>-8.6607004021271236E-3</v>
      </c>
    </row>
    <row r="171" spans="1:8" x14ac:dyDescent="0.25">
      <c r="A171" s="6">
        <v>38788</v>
      </c>
      <c r="B171" s="48">
        <v>5.0426749020101524E-2</v>
      </c>
      <c r="C171" s="48">
        <v>1.0534118810255014E-2</v>
      </c>
      <c r="D171" s="48">
        <v>1.3090561263148399E-2</v>
      </c>
      <c r="E171" s="48">
        <v>1.417757664037482E-2</v>
      </c>
      <c r="F171" s="48">
        <v>9.6870994418236048E-3</v>
      </c>
      <c r="G171" s="48">
        <v>1.1063024430718958E-2</v>
      </c>
      <c r="H171" s="48">
        <f>+CCB_CISS__2[[#This Row],[Indikator]]-SUM(CCB_CISS__2[[#This Row],[Pengemarkedet]:[Banksektoren]])</f>
        <v>-8.1256315662192741E-3</v>
      </c>
    </row>
    <row r="172" spans="1:8" x14ac:dyDescent="0.25">
      <c r="A172" s="6">
        <v>38795</v>
      </c>
      <c r="B172" s="48">
        <v>4.9190082480718753E-2</v>
      </c>
      <c r="C172" s="48">
        <v>1.0935906056257452E-2</v>
      </c>
      <c r="D172" s="48">
        <v>1.2364831766028272E-2</v>
      </c>
      <c r="E172" s="48">
        <v>1.3874048042211901E-2</v>
      </c>
      <c r="F172" s="48">
        <v>9.3537564023128683E-3</v>
      </c>
      <c r="G172" s="48">
        <v>1.031644849521755E-2</v>
      </c>
      <c r="H172" s="48">
        <f>+CCB_CISS__2[[#This Row],[Indikator]]-SUM(CCB_CISS__2[[#This Row],[Pengemarkedet]:[Banksektoren]])</f>
        <v>-7.6549082813092972E-3</v>
      </c>
    </row>
    <row r="173" spans="1:8" x14ac:dyDescent="0.25">
      <c r="A173" s="6">
        <v>38802</v>
      </c>
      <c r="B173" s="48">
        <v>4.853556782533186E-2</v>
      </c>
      <c r="C173" s="48">
        <v>1.083683417688781E-2</v>
      </c>
      <c r="D173" s="48">
        <v>1.177845939291282E-2</v>
      </c>
      <c r="E173" s="48">
        <v>1.4413386997630895E-2</v>
      </c>
      <c r="F173" s="48">
        <v>9.3126234670696841E-3</v>
      </c>
      <c r="G173" s="48">
        <v>9.6314404465693438E-3</v>
      </c>
      <c r="H173" s="48">
        <f>+CCB_CISS__2[[#This Row],[Indikator]]-SUM(CCB_CISS__2[[#This Row],[Pengemarkedet]:[Banksektoren]])</f>
        <v>-7.4371766557386892E-3</v>
      </c>
    </row>
    <row r="174" spans="1:8" x14ac:dyDescent="0.25">
      <c r="A174" s="6">
        <v>38809</v>
      </c>
      <c r="B174" s="48">
        <v>6.3558974847453889E-2</v>
      </c>
      <c r="C174" s="48">
        <v>1.2949176613180829E-2</v>
      </c>
      <c r="D174" s="48">
        <v>1.4287345340577965E-2</v>
      </c>
      <c r="E174" s="48">
        <v>1.8911986531290659E-2</v>
      </c>
      <c r="F174" s="48">
        <v>1.4707068695281135E-2</v>
      </c>
      <c r="G174" s="48">
        <v>1.2724061306687755E-2</v>
      </c>
      <c r="H174" s="48">
        <f>+CCB_CISS__2[[#This Row],[Indikator]]-SUM(CCB_CISS__2[[#This Row],[Pengemarkedet]:[Banksektoren]])</f>
        <v>-1.0020663639564456E-2</v>
      </c>
    </row>
    <row r="175" spans="1:8" x14ac:dyDescent="0.25">
      <c r="A175" s="6">
        <v>38816</v>
      </c>
      <c r="B175" s="48">
        <v>7.6373805916114063E-2</v>
      </c>
      <c r="C175" s="48">
        <v>1.8140334878023703E-2</v>
      </c>
      <c r="D175" s="48">
        <v>1.7158851747881208E-2</v>
      </c>
      <c r="E175" s="48">
        <v>2.0892483071610988E-2</v>
      </c>
      <c r="F175" s="48">
        <v>1.879396573334326E-2</v>
      </c>
      <c r="G175" s="48">
        <v>1.4365381608859121E-2</v>
      </c>
      <c r="H175" s="48">
        <f>+CCB_CISS__2[[#This Row],[Indikator]]-SUM(CCB_CISS__2[[#This Row],[Pengemarkedet]:[Banksektoren]])</f>
        <v>-1.2977211123604213E-2</v>
      </c>
    </row>
    <row r="176" spans="1:8" x14ac:dyDescent="0.25">
      <c r="A176" s="6">
        <v>38823</v>
      </c>
      <c r="B176" s="48">
        <v>8.3792795480869181E-2</v>
      </c>
      <c r="C176" s="48">
        <v>1.9315281149089925E-2</v>
      </c>
      <c r="D176" s="48">
        <v>1.8259628257192982E-2</v>
      </c>
      <c r="E176" s="48">
        <v>2.2315771309559206E-2</v>
      </c>
      <c r="F176" s="48">
        <v>1.8029705927493388E-2</v>
      </c>
      <c r="G176" s="48">
        <v>1.9595092897939963E-2</v>
      </c>
      <c r="H176" s="48">
        <f>+CCB_CISS__2[[#This Row],[Indikator]]-SUM(CCB_CISS__2[[#This Row],[Pengemarkedet]:[Banksektoren]])</f>
        <v>-1.372268406040629E-2</v>
      </c>
    </row>
    <row r="177" spans="1:8" x14ac:dyDescent="0.25">
      <c r="A177" s="6">
        <v>38830</v>
      </c>
      <c r="B177" s="48">
        <v>8.9659931873492346E-2</v>
      </c>
      <c r="C177" s="48">
        <v>1.8582133111645364E-2</v>
      </c>
      <c r="D177" s="48">
        <v>1.9207783680443895E-2</v>
      </c>
      <c r="E177" s="48">
        <v>2.4108679651731298E-2</v>
      </c>
      <c r="F177" s="48">
        <v>2.040033909079118E-2</v>
      </c>
      <c r="G177" s="48">
        <v>2.2369788285994056E-2</v>
      </c>
      <c r="H177" s="48">
        <f>+CCB_CISS__2[[#This Row],[Indikator]]-SUM(CCB_CISS__2[[#This Row],[Pengemarkedet]:[Banksektoren]])</f>
        <v>-1.5008791947113451E-2</v>
      </c>
    </row>
    <row r="178" spans="1:8" x14ac:dyDescent="0.25">
      <c r="A178" s="6">
        <v>38837</v>
      </c>
      <c r="B178" s="48">
        <v>7.5867876571241777E-2</v>
      </c>
      <c r="C178" s="48">
        <v>1.6869019729919166E-2</v>
      </c>
      <c r="D178" s="48">
        <v>1.6878750094539752E-2</v>
      </c>
      <c r="E178" s="48">
        <v>1.8815536789393572E-2</v>
      </c>
      <c r="F178" s="48">
        <v>1.6657615535765932E-2</v>
      </c>
      <c r="G178" s="48">
        <v>1.9510611738523542E-2</v>
      </c>
      <c r="H178" s="48">
        <f>+CCB_CISS__2[[#This Row],[Indikator]]-SUM(CCB_CISS__2[[#This Row],[Pengemarkedet]:[Banksektoren]])</f>
        <v>-1.2863657316900187E-2</v>
      </c>
    </row>
    <row r="179" spans="1:8" x14ac:dyDescent="0.25">
      <c r="A179" s="6">
        <v>38844</v>
      </c>
      <c r="B179" s="48">
        <v>6.7029092686811051E-2</v>
      </c>
      <c r="C179" s="48">
        <v>1.3300929196909349E-2</v>
      </c>
      <c r="D179" s="48">
        <v>1.4377552797796532E-2</v>
      </c>
      <c r="E179" s="48">
        <v>2.0271045952687472E-2</v>
      </c>
      <c r="F179" s="48">
        <v>1.1601040201868508E-2</v>
      </c>
      <c r="G179" s="48">
        <v>1.7687005850845462E-2</v>
      </c>
      <c r="H179" s="48">
        <f>+CCB_CISS__2[[#This Row],[Indikator]]-SUM(CCB_CISS__2[[#This Row],[Pengemarkedet]:[Banksektoren]])</f>
        <v>-1.0208481313296269E-2</v>
      </c>
    </row>
    <row r="180" spans="1:8" x14ac:dyDescent="0.25">
      <c r="A180" s="6">
        <v>38851</v>
      </c>
      <c r="B180" s="48">
        <v>6.5262342940008433E-2</v>
      </c>
      <c r="C180" s="48">
        <v>1.3780099318351207E-2</v>
      </c>
      <c r="D180" s="48">
        <v>1.5298576741209272E-2</v>
      </c>
      <c r="E180" s="48">
        <v>1.9522374990461205E-2</v>
      </c>
      <c r="F180" s="48">
        <v>1.2346868610675424E-2</v>
      </c>
      <c r="G180" s="48">
        <v>1.4579003307081414E-2</v>
      </c>
      <c r="H180" s="48">
        <f>+CCB_CISS__2[[#This Row],[Indikator]]-SUM(CCB_CISS__2[[#This Row],[Pengemarkedet]:[Banksektoren]])</f>
        <v>-1.0264580027770087E-2</v>
      </c>
    </row>
    <row r="181" spans="1:8" x14ac:dyDescent="0.25">
      <c r="A181" s="6">
        <v>38858</v>
      </c>
      <c r="B181" s="48">
        <v>0.10417681011094371</v>
      </c>
      <c r="C181" s="48">
        <v>1.6423075690963705E-2</v>
      </c>
      <c r="D181" s="48">
        <v>2.3193558926976183E-2</v>
      </c>
      <c r="E181" s="48">
        <v>3.3583745588630642E-2</v>
      </c>
      <c r="F181" s="48">
        <v>2.0911474706931062E-2</v>
      </c>
      <c r="G181" s="48">
        <v>2.6936119470597937E-2</v>
      </c>
      <c r="H181" s="48">
        <f>+CCB_CISS__2[[#This Row],[Indikator]]-SUM(CCB_CISS__2[[#This Row],[Pengemarkedet]:[Banksektoren]])</f>
        <v>-1.6871164273155825E-2</v>
      </c>
    </row>
    <row r="182" spans="1:8" x14ac:dyDescent="0.25">
      <c r="A182" s="6">
        <v>38865</v>
      </c>
      <c r="B182" s="48">
        <v>0.13449915631788009</v>
      </c>
      <c r="C182" s="48">
        <v>1.761545182094618E-2</v>
      </c>
      <c r="D182" s="48">
        <v>2.8577196229221689E-2</v>
      </c>
      <c r="E182" s="48">
        <v>5.011535393022544E-2</v>
      </c>
      <c r="F182" s="48">
        <v>2.1031760512585585E-2</v>
      </c>
      <c r="G182" s="48">
        <v>3.9172395191456037E-2</v>
      </c>
      <c r="H182" s="48">
        <f>+CCB_CISS__2[[#This Row],[Indikator]]-SUM(CCB_CISS__2[[#This Row],[Pengemarkedet]:[Banksektoren]])</f>
        <v>-2.2013001366554846E-2</v>
      </c>
    </row>
    <row r="183" spans="1:8" x14ac:dyDescent="0.25">
      <c r="A183" s="6">
        <v>38872</v>
      </c>
      <c r="B183" s="48">
        <v>0.1491746244898712</v>
      </c>
      <c r="C183" s="48">
        <v>1.7672974198275872E-2</v>
      </c>
      <c r="D183" s="48">
        <v>3.3094882098255285E-2</v>
      </c>
      <c r="E183" s="48">
        <v>5.6301313120649246E-2</v>
      </c>
      <c r="F183" s="48">
        <v>2.3469788900382184E-2</v>
      </c>
      <c r="G183" s="48">
        <v>4.5337849421947192E-2</v>
      </c>
      <c r="H183" s="48">
        <f>+CCB_CISS__2[[#This Row],[Indikator]]-SUM(CCB_CISS__2[[#This Row],[Pengemarkedet]:[Banksektoren]])</f>
        <v>-2.6702183249638578E-2</v>
      </c>
    </row>
    <row r="184" spans="1:8" x14ac:dyDescent="0.25">
      <c r="A184" s="6">
        <v>38879</v>
      </c>
      <c r="B184" s="48">
        <v>0.18166883862176075</v>
      </c>
      <c r="C184" s="48">
        <v>2.2782978641499665E-2</v>
      </c>
      <c r="D184" s="48">
        <v>3.8567958158307679E-2</v>
      </c>
      <c r="E184" s="48">
        <v>7.0535098713489397E-2</v>
      </c>
      <c r="F184" s="48">
        <v>2.6488433874673284E-2</v>
      </c>
      <c r="G184" s="48">
        <v>5.8539297396896603E-2</v>
      </c>
      <c r="H184" s="48">
        <f>+CCB_CISS__2[[#This Row],[Indikator]]-SUM(CCB_CISS__2[[#This Row],[Pengemarkedet]:[Banksektoren]])</f>
        <v>-3.5244928163105871E-2</v>
      </c>
    </row>
    <row r="185" spans="1:8" x14ac:dyDescent="0.25">
      <c r="A185" s="6">
        <v>38886</v>
      </c>
      <c r="B185" s="48">
        <v>0.15911644287642349</v>
      </c>
      <c r="C185" s="48">
        <v>2.110326477501093E-2</v>
      </c>
      <c r="D185" s="48">
        <v>3.3611597378425992E-2</v>
      </c>
      <c r="E185" s="48">
        <v>6.7510680289432717E-2</v>
      </c>
      <c r="F185" s="48">
        <v>1.596411675481323E-2</v>
      </c>
      <c r="G185" s="48">
        <v>5.3930936616047691E-2</v>
      </c>
      <c r="H185" s="48">
        <f>+CCB_CISS__2[[#This Row],[Indikator]]-SUM(CCB_CISS__2[[#This Row],[Pengemarkedet]:[Banksektoren]])</f>
        <v>-3.3004152937307074E-2</v>
      </c>
    </row>
    <row r="186" spans="1:8" x14ac:dyDescent="0.25">
      <c r="A186" s="6">
        <v>38893</v>
      </c>
      <c r="B186" s="48">
        <v>0.13546062615586435</v>
      </c>
      <c r="C186" s="48">
        <v>2.0424309581500565E-2</v>
      </c>
      <c r="D186" s="48">
        <v>3.0596141007373324E-2</v>
      </c>
      <c r="E186" s="48">
        <v>5.6703039513561156E-2</v>
      </c>
      <c r="F186" s="48">
        <v>1.5805738405551974E-2</v>
      </c>
      <c r="G186" s="48">
        <v>4.3880864863641358E-2</v>
      </c>
      <c r="H186" s="48">
        <f>+CCB_CISS__2[[#This Row],[Indikator]]-SUM(CCB_CISS__2[[#This Row],[Pengemarkedet]:[Banksektoren]])</f>
        <v>-3.1949467215764027E-2</v>
      </c>
    </row>
    <row r="187" spans="1:8" x14ac:dyDescent="0.25">
      <c r="A187" s="6">
        <v>38900</v>
      </c>
      <c r="B187" s="48">
        <v>0.14266744289868064</v>
      </c>
      <c r="C187" s="48">
        <v>2.296316711457605E-2</v>
      </c>
      <c r="D187" s="48">
        <v>2.9568503567350107E-2</v>
      </c>
      <c r="E187" s="48">
        <v>6.3543419045298241E-2</v>
      </c>
      <c r="F187" s="48">
        <v>1.9289999483143909E-2</v>
      </c>
      <c r="G187" s="48">
        <v>4.667899997848507E-2</v>
      </c>
      <c r="H187" s="48">
        <f>+CCB_CISS__2[[#This Row],[Indikator]]-SUM(CCB_CISS__2[[#This Row],[Pengemarkedet]:[Banksektoren]])</f>
        <v>-3.9376646290172734E-2</v>
      </c>
    </row>
    <row r="188" spans="1:8" x14ac:dyDescent="0.25">
      <c r="A188" s="6">
        <v>38907</v>
      </c>
      <c r="B188" s="48">
        <v>0.11482439582194615</v>
      </c>
      <c r="C188" s="48">
        <v>1.6187497698567747E-2</v>
      </c>
      <c r="D188" s="48">
        <v>2.4961671187000878E-2</v>
      </c>
      <c r="E188" s="48">
        <v>5.6009172834438084E-2</v>
      </c>
      <c r="F188" s="48">
        <v>1.8077413749603845E-2</v>
      </c>
      <c r="G188" s="48">
        <v>3.5238399943314118E-2</v>
      </c>
      <c r="H188" s="48">
        <f>+CCB_CISS__2[[#This Row],[Indikator]]-SUM(CCB_CISS__2[[#This Row],[Pengemarkedet]:[Banksektoren]])</f>
        <v>-3.5649759590978519E-2</v>
      </c>
    </row>
    <row r="189" spans="1:8" x14ac:dyDescent="0.25">
      <c r="A189" s="6">
        <v>38914</v>
      </c>
      <c r="B189" s="48">
        <v>9.6173476291090382E-2</v>
      </c>
      <c r="C189" s="48">
        <v>1.4544493665179296E-2</v>
      </c>
      <c r="D189" s="48">
        <v>2.3575210179177367E-2</v>
      </c>
      <c r="E189" s="48">
        <v>4.6211425561331509E-2</v>
      </c>
      <c r="F189" s="48">
        <v>1.8346417483041309E-2</v>
      </c>
      <c r="G189" s="48">
        <v>2.670815482382756E-2</v>
      </c>
      <c r="H189" s="48">
        <f>+CCB_CISS__2[[#This Row],[Indikator]]-SUM(CCB_CISS__2[[#This Row],[Pengemarkedet]:[Banksektoren]])</f>
        <v>-3.3212225421466651E-2</v>
      </c>
    </row>
    <row r="190" spans="1:8" x14ac:dyDescent="0.25">
      <c r="A190" s="6">
        <v>38921</v>
      </c>
      <c r="B190" s="48">
        <v>0.1009794887439274</v>
      </c>
      <c r="C190" s="48">
        <v>1.3723169514256135E-2</v>
      </c>
      <c r="D190" s="48">
        <v>2.2189228857644003E-2</v>
      </c>
      <c r="E190" s="48">
        <v>4.7811420056004639E-2</v>
      </c>
      <c r="F190" s="48">
        <v>2.0887741428175531E-2</v>
      </c>
      <c r="G190" s="48">
        <v>3.1965474759565342E-2</v>
      </c>
      <c r="H190" s="48">
        <f>+CCB_CISS__2[[#This Row],[Indikator]]-SUM(CCB_CISS__2[[#This Row],[Pengemarkedet]:[Banksektoren]])</f>
        <v>-3.5597545871718261E-2</v>
      </c>
    </row>
    <row r="191" spans="1:8" x14ac:dyDescent="0.25">
      <c r="A191" s="6">
        <v>38928</v>
      </c>
      <c r="B191" s="48">
        <v>7.1054967175080225E-2</v>
      </c>
      <c r="C191" s="48">
        <v>8.2023600619314675E-3</v>
      </c>
      <c r="D191" s="48">
        <v>1.8340042246722459E-2</v>
      </c>
      <c r="E191" s="48">
        <v>3.1858973113949932E-2</v>
      </c>
      <c r="F191" s="48">
        <v>1.5066547699869037E-2</v>
      </c>
      <c r="G191" s="48">
        <v>2.2026850996621522E-2</v>
      </c>
      <c r="H191" s="48">
        <f>+CCB_CISS__2[[#This Row],[Indikator]]-SUM(CCB_CISS__2[[#This Row],[Pengemarkedet]:[Banksektoren]])</f>
        <v>-2.4439806944014195E-2</v>
      </c>
    </row>
    <row r="192" spans="1:8" x14ac:dyDescent="0.25">
      <c r="A192" s="6">
        <v>38935</v>
      </c>
      <c r="B192" s="48">
        <v>7.5601138573873933E-2</v>
      </c>
      <c r="C192" s="48">
        <v>1.0653913643219161E-2</v>
      </c>
      <c r="D192" s="48">
        <v>1.8589547156654521E-2</v>
      </c>
      <c r="E192" s="48">
        <v>3.1713340867666175E-2</v>
      </c>
      <c r="F192" s="48">
        <v>1.4487648678306923E-2</v>
      </c>
      <c r="G192" s="48">
        <v>2.4767460742135317E-2</v>
      </c>
      <c r="H192" s="48">
        <f>+CCB_CISS__2[[#This Row],[Indikator]]-SUM(CCB_CISS__2[[#This Row],[Pengemarkedet]:[Banksektoren]])</f>
        <v>-2.4610772514108162E-2</v>
      </c>
    </row>
    <row r="193" spans="1:8" x14ac:dyDescent="0.25">
      <c r="A193" s="6">
        <v>38942</v>
      </c>
      <c r="B193" s="48">
        <v>7.1747726312698559E-2</v>
      </c>
      <c r="C193" s="48">
        <v>9.9190436717541079E-3</v>
      </c>
      <c r="D193" s="48">
        <v>1.6404729523014819E-2</v>
      </c>
      <c r="E193" s="48">
        <v>2.9593572690387662E-2</v>
      </c>
      <c r="F193" s="48">
        <v>1.410007876657514E-2</v>
      </c>
      <c r="G193" s="48">
        <v>2.4311952876843915E-2</v>
      </c>
      <c r="H193" s="48">
        <f>+CCB_CISS__2[[#This Row],[Indikator]]-SUM(CCB_CISS__2[[#This Row],[Pengemarkedet]:[Banksektoren]])</f>
        <v>-2.2581651215877088E-2</v>
      </c>
    </row>
    <row r="194" spans="1:8" x14ac:dyDescent="0.25">
      <c r="A194" s="6">
        <v>38949</v>
      </c>
      <c r="B194" s="48">
        <v>6.2812023806323392E-2</v>
      </c>
      <c r="C194" s="48">
        <v>9.1331186560083769E-3</v>
      </c>
      <c r="D194" s="48">
        <v>1.6674705755342623E-2</v>
      </c>
      <c r="E194" s="48">
        <v>2.52473398252255E-2</v>
      </c>
      <c r="F194" s="48">
        <v>1.0539275326711785E-2</v>
      </c>
      <c r="G194" s="48">
        <v>1.9179520678080542E-2</v>
      </c>
      <c r="H194" s="48">
        <f>+CCB_CISS__2[[#This Row],[Indikator]]-SUM(CCB_CISS__2[[#This Row],[Pengemarkedet]:[Banksektoren]])</f>
        <v>-1.7961936435045428E-2</v>
      </c>
    </row>
    <row r="195" spans="1:8" x14ac:dyDescent="0.25">
      <c r="A195" s="6">
        <v>38956</v>
      </c>
      <c r="B195" s="48">
        <v>6.7141144961071458E-2</v>
      </c>
      <c r="C195" s="48">
        <v>1.0604980643429192E-2</v>
      </c>
      <c r="D195" s="48">
        <v>1.8645751438377735E-2</v>
      </c>
      <c r="E195" s="48">
        <v>2.6380664146739553E-2</v>
      </c>
      <c r="F195" s="48">
        <v>1.0668240568508781E-2</v>
      </c>
      <c r="G195" s="48">
        <v>1.9484166111978226E-2</v>
      </c>
      <c r="H195" s="48">
        <f>+CCB_CISS__2[[#This Row],[Indikator]]-SUM(CCB_CISS__2[[#This Row],[Pengemarkedet]:[Banksektoren]])</f>
        <v>-1.8642657947962035E-2</v>
      </c>
    </row>
    <row r="196" spans="1:8" x14ac:dyDescent="0.25">
      <c r="A196" s="6">
        <v>38963</v>
      </c>
      <c r="B196" s="48">
        <v>5.8382997603714099E-2</v>
      </c>
      <c r="C196" s="48">
        <v>8.3059924981884782E-3</v>
      </c>
      <c r="D196" s="48">
        <v>1.6903373592593744E-2</v>
      </c>
      <c r="E196" s="48">
        <v>2.1465117980817169E-2</v>
      </c>
      <c r="F196" s="48">
        <v>9.8265871637926907E-3</v>
      </c>
      <c r="G196" s="48">
        <v>1.683978642716016E-2</v>
      </c>
      <c r="H196" s="48">
        <f>+CCB_CISS__2[[#This Row],[Indikator]]-SUM(CCB_CISS__2[[#This Row],[Pengemarkedet]:[Banksektoren]])</f>
        <v>-1.4957860058838146E-2</v>
      </c>
    </row>
    <row r="197" spans="1:8" x14ac:dyDescent="0.25">
      <c r="A197" s="6">
        <v>38970</v>
      </c>
      <c r="B197" s="48">
        <v>6.477083078420387E-2</v>
      </c>
      <c r="C197" s="48">
        <v>9.0104055065536315E-3</v>
      </c>
      <c r="D197" s="48">
        <v>2.047977699349296E-2</v>
      </c>
      <c r="E197" s="48">
        <v>2.2906629435081868E-2</v>
      </c>
      <c r="F197" s="48">
        <v>1.1995868294255117E-2</v>
      </c>
      <c r="G197" s="48">
        <v>1.7536711886863888E-2</v>
      </c>
      <c r="H197" s="48">
        <f>+CCB_CISS__2[[#This Row],[Indikator]]-SUM(CCB_CISS__2[[#This Row],[Pengemarkedet]:[Banksektoren]])</f>
        <v>-1.715856133204359E-2</v>
      </c>
    </row>
    <row r="198" spans="1:8" x14ac:dyDescent="0.25">
      <c r="A198" s="6">
        <v>38977</v>
      </c>
      <c r="B198" s="48">
        <v>6.6422517277607826E-2</v>
      </c>
      <c r="C198" s="48">
        <v>9.5072627421830015E-3</v>
      </c>
      <c r="D198" s="48">
        <v>2.1394050566942005E-2</v>
      </c>
      <c r="E198" s="48">
        <v>2.28576032330432E-2</v>
      </c>
      <c r="F198" s="48">
        <v>1.2496033353113719E-2</v>
      </c>
      <c r="G198" s="48">
        <v>1.8331431227036631E-2</v>
      </c>
      <c r="H198" s="48">
        <f>+CCB_CISS__2[[#This Row],[Indikator]]-SUM(CCB_CISS__2[[#This Row],[Pengemarkedet]:[Banksektoren]])</f>
        <v>-1.8163863844710734E-2</v>
      </c>
    </row>
    <row r="199" spans="1:8" x14ac:dyDescent="0.25">
      <c r="A199" s="6">
        <v>38984</v>
      </c>
      <c r="B199" s="48">
        <v>6.9149433111569431E-2</v>
      </c>
      <c r="C199" s="48">
        <v>9.2697357102417381E-3</v>
      </c>
      <c r="D199" s="48">
        <v>2.3017151166948184E-2</v>
      </c>
      <c r="E199" s="48">
        <v>2.3206940381828627E-2</v>
      </c>
      <c r="F199" s="48">
        <v>1.3930531774464044E-2</v>
      </c>
      <c r="G199" s="48">
        <v>2.0085003466219428E-2</v>
      </c>
      <c r="H199" s="48">
        <f>+CCB_CISS__2[[#This Row],[Indikator]]-SUM(CCB_CISS__2[[#This Row],[Pengemarkedet]:[Banksektoren]])</f>
        <v>-2.0359929388132594E-2</v>
      </c>
    </row>
    <row r="200" spans="1:8" x14ac:dyDescent="0.25">
      <c r="A200" s="6">
        <v>38991</v>
      </c>
      <c r="B200" s="48">
        <v>7.2415794581818654E-2</v>
      </c>
      <c r="C200" s="48">
        <v>1.0453664818227414E-2</v>
      </c>
      <c r="D200" s="48">
        <v>2.3579144523576071E-2</v>
      </c>
      <c r="E200" s="48">
        <v>2.392867864724434E-2</v>
      </c>
      <c r="F200" s="48">
        <v>1.6057328594418826E-2</v>
      </c>
      <c r="G200" s="48">
        <v>2.0520769378856156E-2</v>
      </c>
      <c r="H200" s="48">
        <f>+CCB_CISS__2[[#This Row],[Indikator]]-SUM(CCB_CISS__2[[#This Row],[Pengemarkedet]:[Banksektoren]])</f>
        <v>-2.212379138050416E-2</v>
      </c>
    </row>
    <row r="201" spans="1:8" x14ac:dyDescent="0.25">
      <c r="A201" s="6">
        <v>38998</v>
      </c>
      <c r="B201" s="48">
        <v>7.4093195118774546E-2</v>
      </c>
      <c r="C201" s="48">
        <v>1.2374113635763491E-2</v>
      </c>
      <c r="D201" s="48">
        <v>2.2958637077444246E-2</v>
      </c>
      <c r="E201" s="48">
        <v>2.354788574327224E-2</v>
      </c>
      <c r="F201" s="48">
        <v>1.5904540060346535E-2</v>
      </c>
      <c r="G201" s="48">
        <v>2.2167560231562231E-2</v>
      </c>
      <c r="H201" s="48">
        <f>+CCB_CISS__2[[#This Row],[Indikator]]-SUM(CCB_CISS__2[[#This Row],[Pengemarkedet]:[Banksektoren]])</f>
        <v>-2.2859541629614191E-2</v>
      </c>
    </row>
    <row r="202" spans="1:8" x14ac:dyDescent="0.25">
      <c r="A202" s="6">
        <v>39005</v>
      </c>
      <c r="B202" s="48">
        <v>6.9742523502299814E-2</v>
      </c>
      <c r="C202" s="48">
        <v>1.2210579034129887E-2</v>
      </c>
      <c r="D202" s="48">
        <v>2.055491434655389E-2</v>
      </c>
      <c r="E202" s="48">
        <v>2.3256767753892734E-2</v>
      </c>
      <c r="F202" s="48">
        <v>1.5459138839400964E-2</v>
      </c>
      <c r="G202" s="48">
        <v>1.9781974207119708E-2</v>
      </c>
      <c r="H202" s="48">
        <f>+CCB_CISS__2[[#This Row],[Indikator]]-SUM(CCB_CISS__2[[#This Row],[Pengemarkedet]:[Banksektoren]])</f>
        <v>-2.152085067879736E-2</v>
      </c>
    </row>
    <row r="203" spans="1:8" x14ac:dyDescent="0.25">
      <c r="A203" s="6">
        <v>39012</v>
      </c>
      <c r="B203" s="48">
        <v>6.2422239203999509E-2</v>
      </c>
      <c r="C203" s="48">
        <v>1.2589268112091774E-2</v>
      </c>
      <c r="D203" s="48">
        <v>1.7113019174674712E-2</v>
      </c>
      <c r="E203" s="48">
        <v>2.1717653866489509E-2</v>
      </c>
      <c r="F203" s="48">
        <v>1.2810340917354061E-2</v>
      </c>
      <c r="G203" s="48">
        <v>1.6342054989170286E-2</v>
      </c>
      <c r="H203" s="48">
        <f>+CCB_CISS__2[[#This Row],[Indikator]]-SUM(CCB_CISS__2[[#This Row],[Pengemarkedet]:[Banksektoren]])</f>
        <v>-1.8150097855780832E-2</v>
      </c>
    </row>
    <row r="204" spans="1:8" x14ac:dyDescent="0.25">
      <c r="A204" s="6">
        <v>39019</v>
      </c>
      <c r="B204" s="48">
        <v>6.6965936342500754E-2</v>
      </c>
      <c r="C204" s="48">
        <v>1.2610551277618042E-2</v>
      </c>
      <c r="D204" s="48">
        <v>1.836563763621521E-2</v>
      </c>
      <c r="E204" s="48">
        <v>2.7201077683066972E-2</v>
      </c>
      <c r="F204" s="48">
        <v>1.0102285258453319E-2</v>
      </c>
      <c r="G204" s="48">
        <v>1.7499138188654603E-2</v>
      </c>
      <c r="H204" s="48">
        <f>+CCB_CISS__2[[#This Row],[Indikator]]-SUM(CCB_CISS__2[[#This Row],[Pengemarkedet]:[Banksektoren]])</f>
        <v>-1.8812753701507395E-2</v>
      </c>
    </row>
    <row r="205" spans="1:8" x14ac:dyDescent="0.25">
      <c r="A205" s="6">
        <v>39026</v>
      </c>
      <c r="B205" s="48">
        <v>7.1056812295255109E-2</v>
      </c>
      <c r="C205" s="48">
        <v>1.5630276530256275E-2</v>
      </c>
      <c r="D205" s="48">
        <v>1.8939428089633465E-2</v>
      </c>
      <c r="E205" s="48">
        <v>3.3342038400000135E-2</v>
      </c>
      <c r="F205" s="48">
        <v>7.3463346064776671E-3</v>
      </c>
      <c r="G205" s="48">
        <v>1.5800712986990102E-2</v>
      </c>
      <c r="H205" s="48">
        <f>+CCB_CISS__2[[#This Row],[Indikator]]-SUM(CCB_CISS__2[[#This Row],[Pengemarkedet]:[Banksektoren]])</f>
        <v>-2.0001978318102534E-2</v>
      </c>
    </row>
    <row r="206" spans="1:8" x14ac:dyDescent="0.25">
      <c r="A206" s="6">
        <v>39033</v>
      </c>
      <c r="B206" s="48">
        <v>7.2844991946367982E-2</v>
      </c>
      <c r="C206" s="48">
        <v>1.7090484598695329E-2</v>
      </c>
      <c r="D206" s="48">
        <v>1.9641931342707107E-2</v>
      </c>
      <c r="E206" s="48">
        <v>3.3066164354322386E-2</v>
      </c>
      <c r="F206" s="48">
        <v>7.0080396955236957E-3</v>
      </c>
      <c r="G206" s="48">
        <v>1.67908432239166E-2</v>
      </c>
      <c r="H206" s="48">
        <f>+CCB_CISS__2[[#This Row],[Indikator]]-SUM(CCB_CISS__2[[#This Row],[Pengemarkedet]:[Banksektoren]])</f>
        <v>-2.0752471268797146E-2</v>
      </c>
    </row>
    <row r="207" spans="1:8" x14ac:dyDescent="0.25">
      <c r="A207" s="6">
        <v>39040</v>
      </c>
      <c r="B207" s="48">
        <v>7.6199256010961822E-2</v>
      </c>
      <c r="C207" s="48">
        <v>1.8801896325484659E-2</v>
      </c>
      <c r="D207" s="48">
        <v>1.9312397005808883E-2</v>
      </c>
      <c r="E207" s="48">
        <v>3.3731298466430401E-2</v>
      </c>
      <c r="F207" s="48">
        <v>7.7372438784561893E-3</v>
      </c>
      <c r="G207" s="48">
        <v>1.8299659413951209E-2</v>
      </c>
      <c r="H207" s="48">
        <f>+CCB_CISS__2[[#This Row],[Indikator]]-SUM(CCB_CISS__2[[#This Row],[Pengemarkedet]:[Banksektoren]])</f>
        <v>-2.1683239079169511E-2</v>
      </c>
    </row>
    <row r="208" spans="1:8" x14ac:dyDescent="0.25">
      <c r="A208" s="6">
        <v>39047</v>
      </c>
      <c r="B208" s="48">
        <v>6.8475549112453474E-2</v>
      </c>
      <c r="C208" s="48">
        <v>2.0383096919808164E-2</v>
      </c>
      <c r="D208" s="48">
        <v>1.7086404278661052E-2</v>
      </c>
      <c r="E208" s="48">
        <v>2.7029522977707023E-2</v>
      </c>
      <c r="F208" s="48">
        <v>9.3254818681624014E-3</v>
      </c>
      <c r="G208" s="48">
        <v>1.4850233949295907E-2</v>
      </c>
      <c r="H208" s="48">
        <f>+CCB_CISS__2[[#This Row],[Indikator]]-SUM(CCB_CISS__2[[#This Row],[Pengemarkedet]:[Banksektoren]])</f>
        <v>-2.0199190881181078E-2</v>
      </c>
    </row>
    <row r="209" spans="1:8" x14ac:dyDescent="0.25">
      <c r="A209" s="6">
        <v>39054</v>
      </c>
      <c r="B209" s="48">
        <v>7.1943936765598168E-2</v>
      </c>
      <c r="C209" s="48">
        <v>1.8355727245837485E-2</v>
      </c>
      <c r="D209" s="48">
        <v>1.6151909707212052E-2</v>
      </c>
      <c r="E209" s="48">
        <v>2.695606394772139E-2</v>
      </c>
      <c r="F209" s="48">
        <v>1.2492160044301127E-2</v>
      </c>
      <c r="G209" s="48">
        <v>1.8159624479828055E-2</v>
      </c>
      <c r="H209" s="48">
        <f>+CCB_CISS__2[[#This Row],[Indikator]]-SUM(CCB_CISS__2[[#This Row],[Pengemarkedet]:[Banksektoren]])</f>
        <v>-2.0171548659301944E-2</v>
      </c>
    </row>
    <row r="210" spans="1:8" x14ac:dyDescent="0.25">
      <c r="A210" s="6">
        <v>39061</v>
      </c>
      <c r="B210" s="48">
        <v>7.1300907357127824E-2</v>
      </c>
      <c r="C210" s="48">
        <v>1.9639939298072139E-2</v>
      </c>
      <c r="D210" s="48">
        <v>1.4830977358075486E-2</v>
      </c>
      <c r="E210" s="48">
        <v>2.7639293529814622E-2</v>
      </c>
      <c r="F210" s="48">
        <v>1.1237714580211517E-2</v>
      </c>
      <c r="G210" s="48">
        <v>1.7629081254216375E-2</v>
      </c>
      <c r="H210" s="48">
        <f>+CCB_CISS__2[[#This Row],[Indikator]]-SUM(CCB_CISS__2[[#This Row],[Pengemarkedet]:[Banksektoren]])</f>
        <v>-1.9676098663262309E-2</v>
      </c>
    </row>
    <row r="211" spans="1:8" x14ac:dyDescent="0.25">
      <c r="A211" s="6">
        <v>39068</v>
      </c>
      <c r="B211" s="48">
        <v>7.8109056924529768E-2</v>
      </c>
      <c r="C211" s="48">
        <v>2.1130748951525842E-2</v>
      </c>
      <c r="D211" s="48">
        <v>1.5991510813953717E-2</v>
      </c>
      <c r="E211" s="48">
        <v>3.0255001524205336E-2</v>
      </c>
      <c r="F211" s="48">
        <v>1.2503766962668474E-2</v>
      </c>
      <c r="G211" s="48">
        <v>1.9885775245312268E-2</v>
      </c>
      <c r="H211" s="48">
        <f>+CCB_CISS__2[[#This Row],[Indikator]]-SUM(CCB_CISS__2[[#This Row],[Pengemarkedet]:[Banksektoren]])</f>
        <v>-2.1657746573135864E-2</v>
      </c>
    </row>
    <row r="212" spans="1:8" x14ac:dyDescent="0.25">
      <c r="A212" s="6">
        <v>39075</v>
      </c>
      <c r="B212" s="48">
        <v>7.8656690318690464E-2</v>
      </c>
      <c r="C212" s="48">
        <v>2.0695519274895904E-2</v>
      </c>
      <c r="D212" s="48">
        <v>1.692793390780855E-2</v>
      </c>
      <c r="E212" s="48">
        <v>3.1499874830593994E-2</v>
      </c>
      <c r="F212" s="48">
        <v>1.2679766121340957E-2</v>
      </c>
      <c r="G212" s="48">
        <v>1.8904113386821058E-2</v>
      </c>
      <c r="H212" s="48">
        <f>+CCB_CISS__2[[#This Row],[Indikator]]-SUM(CCB_CISS__2[[#This Row],[Pengemarkedet]:[Banksektoren]])</f>
        <v>-2.2050517202770001E-2</v>
      </c>
    </row>
    <row r="213" spans="1:8" x14ac:dyDescent="0.25">
      <c r="A213" s="6">
        <v>39082</v>
      </c>
      <c r="B213" s="48">
        <v>6.066196594228488E-2</v>
      </c>
      <c r="C213" s="48">
        <v>1.9746183121594707E-2</v>
      </c>
      <c r="D213" s="48">
        <v>1.5167709461793331E-2</v>
      </c>
      <c r="E213" s="48">
        <v>2.2716251706101979E-2</v>
      </c>
      <c r="F213" s="48">
        <v>8.9521637796024477E-3</v>
      </c>
      <c r="G213" s="48">
        <v>1.2333829396669656E-2</v>
      </c>
      <c r="H213" s="48">
        <f>+CCB_CISS__2[[#This Row],[Indikator]]-SUM(CCB_CISS__2[[#This Row],[Pengemarkedet]:[Banksektoren]])</f>
        <v>-1.825417152347724E-2</v>
      </c>
    </row>
    <row r="214" spans="1:8" x14ac:dyDescent="0.25">
      <c r="A214" s="6">
        <v>39089</v>
      </c>
      <c r="B214" s="48">
        <v>7.1321228746331691E-2</v>
      </c>
      <c r="C214" s="48">
        <v>2.200128967307674E-2</v>
      </c>
      <c r="D214" s="48">
        <v>1.7952691202599912E-2</v>
      </c>
      <c r="E214" s="48">
        <v>2.3084703101332676E-2</v>
      </c>
      <c r="F214" s="48">
        <v>1.2590655703525425E-2</v>
      </c>
      <c r="G214" s="48">
        <v>1.7480060103627869E-2</v>
      </c>
      <c r="H214" s="48">
        <f>+CCB_CISS__2[[#This Row],[Indikator]]-SUM(CCB_CISS__2[[#This Row],[Pengemarkedet]:[Banksektoren]])</f>
        <v>-2.1788171037830942E-2</v>
      </c>
    </row>
    <row r="215" spans="1:8" x14ac:dyDescent="0.25">
      <c r="A215" s="6">
        <v>39096</v>
      </c>
      <c r="B215" s="48">
        <v>6.8223538757723162E-2</v>
      </c>
      <c r="C215" s="48">
        <v>2.2924864207546955E-2</v>
      </c>
      <c r="D215" s="48">
        <v>1.8152737060969745E-2</v>
      </c>
      <c r="E215" s="48">
        <v>1.8965731133446222E-2</v>
      </c>
      <c r="F215" s="48">
        <v>1.5690391572445297E-2</v>
      </c>
      <c r="G215" s="48">
        <v>1.5521120451104403E-2</v>
      </c>
      <c r="H215" s="48">
        <f>+CCB_CISS__2[[#This Row],[Indikator]]-SUM(CCB_CISS__2[[#This Row],[Pengemarkedet]:[Banksektoren]])</f>
        <v>-2.3031305667789465E-2</v>
      </c>
    </row>
    <row r="216" spans="1:8" x14ac:dyDescent="0.25">
      <c r="A216" s="6">
        <v>39103</v>
      </c>
      <c r="B216" s="48">
        <v>6.4678369094397115E-2</v>
      </c>
      <c r="C216" s="48">
        <v>2.1892420419458998E-2</v>
      </c>
      <c r="D216" s="48">
        <v>1.7103691645389607E-2</v>
      </c>
      <c r="E216" s="48">
        <v>1.5195720631461025E-2</v>
      </c>
      <c r="F216" s="48">
        <v>1.3253541870638746E-2</v>
      </c>
      <c r="G216" s="48">
        <v>1.9184960721362842E-2</v>
      </c>
      <c r="H216" s="48">
        <f>+CCB_CISS__2[[#This Row],[Indikator]]-SUM(CCB_CISS__2[[#This Row],[Pengemarkedet]:[Banksektoren]])</f>
        <v>-2.195196619391411E-2</v>
      </c>
    </row>
    <row r="217" spans="1:8" x14ac:dyDescent="0.25">
      <c r="A217" s="6">
        <v>39110</v>
      </c>
      <c r="B217" s="48">
        <v>6.8762204740344543E-2</v>
      </c>
      <c r="C217" s="48">
        <v>2.2226051027294386E-2</v>
      </c>
      <c r="D217" s="48">
        <v>1.6927850293281869E-2</v>
      </c>
      <c r="E217" s="48">
        <v>1.7674503399459876E-2</v>
      </c>
      <c r="F217" s="48">
        <v>1.478465769859252E-2</v>
      </c>
      <c r="G217" s="48">
        <v>2.0505959655372198E-2</v>
      </c>
      <c r="H217" s="48">
        <f>+CCB_CISS__2[[#This Row],[Indikator]]-SUM(CCB_CISS__2[[#This Row],[Pengemarkedet]:[Banksektoren]])</f>
        <v>-2.3356817333656313E-2</v>
      </c>
    </row>
    <row r="218" spans="1:8" x14ac:dyDescent="0.25">
      <c r="A218" s="6">
        <v>39117</v>
      </c>
      <c r="B218" s="48">
        <v>5.848648180989198E-2</v>
      </c>
      <c r="C218" s="48">
        <v>2.0508733901661951E-2</v>
      </c>
      <c r="D218" s="48">
        <v>1.4643152728922183E-2</v>
      </c>
      <c r="E218" s="48">
        <v>1.723281830918932E-2</v>
      </c>
      <c r="F218" s="48">
        <v>1.2177893810296846E-2</v>
      </c>
      <c r="G218" s="48">
        <v>1.5204595612856447E-2</v>
      </c>
      <c r="H218" s="48">
        <f>+CCB_CISS__2[[#This Row],[Indikator]]-SUM(CCB_CISS__2[[#This Row],[Pengemarkedet]:[Banksektoren]])</f>
        <v>-2.1280712553034778E-2</v>
      </c>
    </row>
    <row r="219" spans="1:8" x14ac:dyDescent="0.25">
      <c r="A219" s="6">
        <v>39124</v>
      </c>
      <c r="B219" s="48">
        <v>5.6894740530547411E-2</v>
      </c>
      <c r="C219" s="48">
        <v>1.8856042089171281E-2</v>
      </c>
      <c r="D219" s="48">
        <v>1.3430916287898395E-2</v>
      </c>
      <c r="E219" s="48">
        <v>2.0387995068956295E-2</v>
      </c>
      <c r="F219" s="48">
        <v>1.0175867766859584E-2</v>
      </c>
      <c r="G219" s="48">
        <v>1.4174279481898158E-2</v>
      </c>
      <c r="H219" s="48">
        <f>+CCB_CISS__2[[#This Row],[Indikator]]-SUM(CCB_CISS__2[[#This Row],[Pengemarkedet]:[Banksektoren]])</f>
        <v>-2.0130360164236305E-2</v>
      </c>
    </row>
    <row r="220" spans="1:8" x14ac:dyDescent="0.25">
      <c r="A220" s="6">
        <v>39131</v>
      </c>
      <c r="B220" s="48">
        <v>5.9211075406264288E-2</v>
      </c>
      <c r="C220" s="48">
        <v>1.9147432045311202E-2</v>
      </c>
      <c r="D220" s="48">
        <v>1.441586608894713E-2</v>
      </c>
      <c r="E220" s="48">
        <v>2.1781198423586196E-2</v>
      </c>
      <c r="F220" s="48">
        <v>1.4192346785828966E-2</v>
      </c>
      <c r="G220" s="48">
        <v>1.104314794205829E-2</v>
      </c>
      <c r="H220" s="48">
        <f>+CCB_CISS__2[[#This Row],[Indikator]]-SUM(CCB_CISS__2[[#This Row],[Pengemarkedet]:[Banksektoren]])</f>
        <v>-2.1368915879467501E-2</v>
      </c>
    </row>
    <row r="221" spans="1:8" x14ac:dyDescent="0.25">
      <c r="A221" s="6">
        <v>39138</v>
      </c>
      <c r="B221" s="48">
        <v>6.2793084756145645E-2</v>
      </c>
      <c r="C221" s="48">
        <v>1.8745653661706295E-2</v>
      </c>
      <c r="D221" s="48">
        <v>1.4720937339423E-2</v>
      </c>
      <c r="E221" s="48">
        <v>2.3123356965315933E-2</v>
      </c>
      <c r="F221" s="48">
        <v>1.3300797820634747E-2</v>
      </c>
      <c r="G221" s="48">
        <v>1.4271745857562808E-2</v>
      </c>
      <c r="H221" s="48">
        <f>+CCB_CISS__2[[#This Row],[Indikator]]-SUM(CCB_CISS__2[[#This Row],[Pengemarkedet]:[Banksektoren]])</f>
        <v>-2.1369406888497144E-2</v>
      </c>
    </row>
    <row r="222" spans="1:8" x14ac:dyDescent="0.25">
      <c r="A222" s="6">
        <v>39145</v>
      </c>
      <c r="B222" s="48">
        <v>8.5020031710891744E-2</v>
      </c>
      <c r="C222" s="48">
        <v>1.9348894598866222E-2</v>
      </c>
      <c r="D222" s="48">
        <v>1.7279523703390892E-2</v>
      </c>
      <c r="E222" s="48">
        <v>3.5765678129448752E-2</v>
      </c>
      <c r="F222" s="48">
        <v>1.683890638784178E-2</v>
      </c>
      <c r="G222" s="48">
        <v>2.2860998359837108E-2</v>
      </c>
      <c r="H222" s="48">
        <f>+CCB_CISS__2[[#This Row],[Indikator]]-SUM(CCB_CISS__2[[#This Row],[Pengemarkedet]:[Banksektoren]])</f>
        <v>-2.7073969468493025E-2</v>
      </c>
    </row>
    <row r="223" spans="1:8" x14ac:dyDescent="0.25">
      <c r="A223" s="6">
        <v>39152</v>
      </c>
      <c r="B223" s="48">
        <v>9.9808883552361394E-2</v>
      </c>
      <c r="C223" s="48">
        <v>2.0444315898459339E-2</v>
      </c>
      <c r="D223" s="48">
        <v>1.8931818480073519E-2</v>
      </c>
      <c r="E223" s="48">
        <v>4.6707082016605221E-2</v>
      </c>
      <c r="F223" s="48">
        <v>1.9320618014944314E-2</v>
      </c>
      <c r="G223" s="48">
        <v>2.7982174694047342E-2</v>
      </c>
      <c r="H223" s="48">
        <f>+CCB_CISS__2[[#This Row],[Indikator]]-SUM(CCB_CISS__2[[#This Row],[Pengemarkedet]:[Banksektoren]])</f>
        <v>-3.3577125551768339E-2</v>
      </c>
    </row>
    <row r="224" spans="1:8" x14ac:dyDescent="0.25">
      <c r="A224" s="6">
        <v>39159</v>
      </c>
      <c r="B224" s="48">
        <v>0.11181592709553009</v>
      </c>
      <c r="C224" s="48">
        <v>2.3697155190725575E-2</v>
      </c>
      <c r="D224" s="48">
        <v>1.9525368468180419E-2</v>
      </c>
      <c r="E224" s="48">
        <v>5.907221933041315E-2</v>
      </c>
      <c r="F224" s="48">
        <v>1.7593697801164938E-2</v>
      </c>
      <c r="G224" s="48">
        <v>3.308428642945254E-2</v>
      </c>
      <c r="H224" s="48">
        <f>+CCB_CISS__2[[#This Row],[Indikator]]-SUM(CCB_CISS__2[[#This Row],[Pengemarkedet]:[Banksektoren]])</f>
        <v>-4.1156800124406534E-2</v>
      </c>
    </row>
    <row r="225" spans="1:8" x14ac:dyDescent="0.25">
      <c r="A225" s="6">
        <v>39166</v>
      </c>
      <c r="B225" s="48">
        <v>0.12187123219964915</v>
      </c>
      <c r="C225" s="48">
        <v>2.5007203833005649E-2</v>
      </c>
      <c r="D225" s="48">
        <v>2.2359792859422939E-2</v>
      </c>
      <c r="E225" s="48">
        <v>7.0118954929390409E-2</v>
      </c>
      <c r="F225" s="48">
        <v>1.9719353309929449E-2</v>
      </c>
      <c r="G225" s="48">
        <v>3.5185624354554905E-2</v>
      </c>
      <c r="H225" s="48">
        <f>+CCB_CISS__2[[#This Row],[Indikator]]-SUM(CCB_CISS__2[[#This Row],[Pengemarkedet]:[Banksektoren]])</f>
        <v>-5.0519697086654186E-2</v>
      </c>
    </row>
    <row r="226" spans="1:8" x14ac:dyDescent="0.25">
      <c r="A226" s="6">
        <v>39173</v>
      </c>
      <c r="B226" s="48">
        <v>0.10899058659988728</v>
      </c>
      <c r="C226" s="48">
        <v>2.4010607030171265E-2</v>
      </c>
      <c r="D226" s="48">
        <v>2.1244711921203609E-2</v>
      </c>
      <c r="E226" s="48">
        <v>6.6819715847376726E-2</v>
      </c>
      <c r="F226" s="48">
        <v>1.5134777704488914E-2</v>
      </c>
      <c r="G226" s="48">
        <v>3.4752479083864175E-2</v>
      </c>
      <c r="H226" s="48">
        <f>+CCB_CISS__2[[#This Row],[Indikator]]-SUM(CCB_CISS__2[[#This Row],[Pengemarkedet]:[Banksektoren]])</f>
        <v>-5.29717049872174E-2</v>
      </c>
    </row>
    <row r="227" spans="1:8" x14ac:dyDescent="0.25">
      <c r="A227" s="6">
        <v>39180</v>
      </c>
      <c r="B227" s="48">
        <v>9.8994704300784997E-2</v>
      </c>
      <c r="C227" s="48">
        <v>2.2568601396582375E-2</v>
      </c>
      <c r="D227" s="48">
        <v>2.0883571268645245E-2</v>
      </c>
      <c r="E227" s="48">
        <v>5.8444998879000482E-2</v>
      </c>
      <c r="F227" s="48">
        <v>1.4715036888203008E-2</v>
      </c>
      <c r="G227" s="48">
        <v>3.4967901050933205E-2</v>
      </c>
      <c r="H227" s="48">
        <f>+CCB_CISS__2[[#This Row],[Indikator]]-SUM(CCB_CISS__2[[#This Row],[Pengemarkedet]:[Banksektoren]])</f>
        <v>-5.2585405182579315E-2</v>
      </c>
    </row>
    <row r="228" spans="1:8" x14ac:dyDescent="0.25">
      <c r="A228" s="6">
        <v>39187</v>
      </c>
      <c r="B228" s="48">
        <v>8.9705771104772125E-2</v>
      </c>
      <c r="C228" s="48">
        <v>1.9860408225237179E-2</v>
      </c>
      <c r="D228" s="48">
        <v>2.1576894634941793E-2</v>
      </c>
      <c r="E228" s="48">
        <v>5.3879741724624119E-2</v>
      </c>
      <c r="F228" s="48">
        <v>1.2796970113996792E-2</v>
      </c>
      <c r="G228" s="48">
        <v>3.2558485213974191E-2</v>
      </c>
      <c r="H228" s="48">
        <f>+CCB_CISS__2[[#This Row],[Indikator]]-SUM(CCB_CISS__2[[#This Row],[Pengemarkedet]:[Banksektoren]])</f>
        <v>-5.0966728808001932E-2</v>
      </c>
    </row>
    <row r="229" spans="1:8" x14ac:dyDescent="0.25">
      <c r="A229" s="6">
        <v>39194</v>
      </c>
      <c r="B229" s="48">
        <v>7.9174551789188585E-2</v>
      </c>
      <c r="C229" s="48">
        <v>1.9169399302348816E-2</v>
      </c>
      <c r="D229" s="48">
        <v>1.9836674720982401E-2</v>
      </c>
      <c r="E229" s="48">
        <v>4.2959250440847023E-2</v>
      </c>
      <c r="F229" s="48">
        <v>1.2548562946138139E-2</v>
      </c>
      <c r="G229" s="48">
        <v>3.0035321702439666E-2</v>
      </c>
      <c r="H229" s="48">
        <f>+CCB_CISS__2[[#This Row],[Indikator]]-SUM(CCB_CISS__2[[#This Row],[Pengemarkedet]:[Banksektoren]])</f>
        <v>-4.5374657323567449E-2</v>
      </c>
    </row>
    <row r="230" spans="1:8" x14ac:dyDescent="0.25">
      <c r="A230" s="6">
        <v>39201</v>
      </c>
      <c r="B230" s="48">
        <v>6.8644868359222525E-2</v>
      </c>
      <c r="C230" s="48">
        <v>1.9045346823457328E-2</v>
      </c>
      <c r="D230" s="48">
        <v>1.902814675427883E-2</v>
      </c>
      <c r="E230" s="48">
        <v>3.3315299220910997E-2</v>
      </c>
      <c r="F230" s="48">
        <v>1.270163697064668E-2</v>
      </c>
      <c r="G230" s="48">
        <v>2.3656945833687118E-2</v>
      </c>
      <c r="H230" s="48">
        <f>+CCB_CISS__2[[#This Row],[Indikator]]-SUM(CCB_CISS__2[[#This Row],[Pengemarkedet]:[Banksektoren]])</f>
        <v>-3.9102507243758425E-2</v>
      </c>
    </row>
    <row r="231" spans="1:8" x14ac:dyDescent="0.25">
      <c r="A231" s="6">
        <v>39208</v>
      </c>
      <c r="B231" s="48">
        <v>6.7167875838843774E-2</v>
      </c>
      <c r="C231" s="48">
        <v>1.9226031791644879E-2</v>
      </c>
      <c r="D231" s="48">
        <v>2.0622182256269904E-2</v>
      </c>
      <c r="E231" s="48">
        <v>3.2617142957030526E-2</v>
      </c>
      <c r="F231" s="48">
        <v>8.3101986670228341E-3</v>
      </c>
      <c r="G231" s="48">
        <v>2.320884085542432E-2</v>
      </c>
      <c r="H231" s="48">
        <f>+CCB_CISS__2[[#This Row],[Indikator]]-SUM(CCB_CISS__2[[#This Row],[Pengemarkedet]:[Banksektoren]])</f>
        <v>-3.6816520688548682E-2</v>
      </c>
    </row>
    <row r="232" spans="1:8" x14ac:dyDescent="0.25">
      <c r="A232" s="6">
        <v>39215</v>
      </c>
      <c r="B232" s="48">
        <v>6.5751585497923537E-2</v>
      </c>
      <c r="C232" s="48">
        <v>1.9198074123355838E-2</v>
      </c>
      <c r="D232" s="48">
        <v>1.945064389865326E-2</v>
      </c>
      <c r="E232" s="48">
        <v>2.6158037883650485E-2</v>
      </c>
      <c r="F232" s="48">
        <v>8.3407332927180004E-3</v>
      </c>
      <c r="G232" s="48">
        <v>2.4784524410729081E-2</v>
      </c>
      <c r="H232" s="48">
        <f>+CCB_CISS__2[[#This Row],[Indikator]]-SUM(CCB_CISS__2[[#This Row],[Pengemarkedet]:[Banksektoren]])</f>
        <v>-3.2180428111183129E-2</v>
      </c>
    </row>
    <row r="233" spans="1:8" x14ac:dyDescent="0.25">
      <c r="A233" s="6">
        <v>39222</v>
      </c>
      <c r="B233" s="48">
        <v>7.2935948578216878E-2</v>
      </c>
      <c r="C233" s="48">
        <v>2.0195030245955467E-2</v>
      </c>
      <c r="D233" s="48">
        <v>2.2218535878816351E-2</v>
      </c>
      <c r="E233" s="48">
        <v>2.7996284286166278E-2</v>
      </c>
      <c r="F233" s="48">
        <v>6.8885106841757669E-3</v>
      </c>
      <c r="G233" s="48">
        <v>2.9218079754899443E-2</v>
      </c>
      <c r="H233" s="48">
        <f>+CCB_CISS__2[[#This Row],[Indikator]]-SUM(CCB_CISS__2[[#This Row],[Pengemarkedet]:[Banksektoren]])</f>
        <v>-3.3580492271796436E-2</v>
      </c>
    </row>
    <row r="234" spans="1:8" x14ac:dyDescent="0.25">
      <c r="A234" s="6">
        <v>39229</v>
      </c>
      <c r="B234" s="48">
        <v>7.3454709280373343E-2</v>
      </c>
      <c r="C234" s="48">
        <v>1.9707835098817267E-2</v>
      </c>
      <c r="D234" s="48">
        <v>2.1414476509061284E-2</v>
      </c>
      <c r="E234" s="48">
        <v>2.9699969636245098E-2</v>
      </c>
      <c r="F234" s="48">
        <v>7.5589094351774869E-3</v>
      </c>
      <c r="G234" s="48">
        <v>2.8345930708776671E-2</v>
      </c>
      <c r="H234" s="48">
        <f>+CCB_CISS__2[[#This Row],[Indikator]]-SUM(CCB_CISS__2[[#This Row],[Pengemarkedet]:[Banksektoren]])</f>
        <v>-3.3272412107704458E-2</v>
      </c>
    </row>
    <row r="235" spans="1:8" x14ac:dyDescent="0.25">
      <c r="A235" s="6">
        <v>39236</v>
      </c>
      <c r="B235" s="48">
        <v>7.1759718535609904E-2</v>
      </c>
      <c r="C235" s="48">
        <v>1.8965996454624559E-2</v>
      </c>
      <c r="D235" s="48">
        <v>1.9321570632042654E-2</v>
      </c>
      <c r="E235" s="48">
        <v>2.9187286932243678E-2</v>
      </c>
      <c r="F235" s="48">
        <v>8.1218566719359203E-3</v>
      </c>
      <c r="G235" s="48">
        <v>2.7302859690797699E-2</v>
      </c>
      <c r="H235" s="48">
        <f>+CCB_CISS__2[[#This Row],[Indikator]]-SUM(CCB_CISS__2[[#This Row],[Pengemarkedet]:[Banksektoren]])</f>
        <v>-3.11398518460346E-2</v>
      </c>
    </row>
    <row r="236" spans="1:8" x14ac:dyDescent="0.25">
      <c r="A236" s="6">
        <v>39243</v>
      </c>
      <c r="B236" s="48">
        <v>8.4381946878084008E-2</v>
      </c>
      <c r="C236" s="48">
        <v>2.1486996929129761E-2</v>
      </c>
      <c r="D236" s="48">
        <v>2.3273329235852347E-2</v>
      </c>
      <c r="E236" s="48">
        <v>3.6757579638680503E-2</v>
      </c>
      <c r="F236" s="48">
        <v>8.0892125321955343E-3</v>
      </c>
      <c r="G236" s="48">
        <v>3.17176234003783E-2</v>
      </c>
      <c r="H236" s="48">
        <f>+CCB_CISS__2[[#This Row],[Indikator]]-SUM(CCB_CISS__2[[#This Row],[Pengemarkedet]:[Banksektoren]])</f>
        <v>-3.6942794858152439E-2</v>
      </c>
    </row>
    <row r="237" spans="1:8" x14ac:dyDescent="0.25">
      <c r="A237" s="6">
        <v>39250</v>
      </c>
      <c r="B237" s="48">
        <v>9.0804998887273808E-2</v>
      </c>
      <c r="C237" s="48">
        <v>2.2483424297317832E-2</v>
      </c>
      <c r="D237" s="48">
        <v>2.3178261506132697E-2</v>
      </c>
      <c r="E237" s="48">
        <v>4.0746273492592147E-2</v>
      </c>
      <c r="F237" s="48">
        <v>1.2057419404519858E-2</v>
      </c>
      <c r="G237" s="48">
        <v>3.2294947725792666E-2</v>
      </c>
      <c r="H237" s="48">
        <f>+CCB_CISS__2[[#This Row],[Indikator]]-SUM(CCB_CISS__2[[#This Row],[Pengemarkedet]:[Banksektoren]])</f>
        <v>-3.9955327539081403E-2</v>
      </c>
    </row>
    <row r="238" spans="1:8" x14ac:dyDescent="0.25">
      <c r="A238" s="6">
        <v>39257</v>
      </c>
      <c r="B238" s="48">
        <v>0.10279631870489632</v>
      </c>
      <c r="C238" s="48">
        <v>2.5727645230526439E-2</v>
      </c>
      <c r="D238" s="48">
        <v>2.5663893724166789E-2</v>
      </c>
      <c r="E238" s="48">
        <v>3.985021647634418E-2</v>
      </c>
      <c r="F238" s="48">
        <v>1.5850986940683095E-2</v>
      </c>
      <c r="G238" s="48">
        <v>3.8943404322725771E-2</v>
      </c>
      <c r="H238" s="48">
        <f>+CCB_CISS__2[[#This Row],[Indikator]]-SUM(CCB_CISS__2[[#This Row],[Pengemarkedet]:[Banksektoren]])</f>
        <v>-4.3239827989549964E-2</v>
      </c>
    </row>
    <row r="239" spans="1:8" x14ac:dyDescent="0.25">
      <c r="A239" s="6">
        <v>39264</v>
      </c>
      <c r="B239" s="48">
        <v>0.10446591713492756</v>
      </c>
      <c r="C239" s="48">
        <v>2.6326895925875022E-2</v>
      </c>
      <c r="D239" s="48">
        <v>2.6692124054390535E-2</v>
      </c>
      <c r="E239" s="48">
        <v>4.0673652376332872E-2</v>
      </c>
      <c r="F239" s="48">
        <v>1.6101515551389483E-2</v>
      </c>
      <c r="G239" s="48">
        <v>3.8970575915728778E-2</v>
      </c>
      <c r="H239" s="48">
        <f>+CCB_CISS__2[[#This Row],[Indikator]]-SUM(CCB_CISS__2[[#This Row],[Pengemarkedet]:[Banksektoren]])</f>
        <v>-4.4298846688789112E-2</v>
      </c>
    </row>
    <row r="240" spans="1:8" x14ac:dyDescent="0.25">
      <c r="A240" s="6">
        <v>39271</v>
      </c>
      <c r="B240" s="48">
        <v>0.10363582591267709</v>
      </c>
      <c r="C240" s="48">
        <v>2.7310180034010395E-2</v>
      </c>
      <c r="D240" s="48">
        <v>2.6778218798534842E-2</v>
      </c>
      <c r="E240" s="48">
        <v>3.6727563279754266E-2</v>
      </c>
      <c r="F240" s="48">
        <v>1.767090542751179E-2</v>
      </c>
      <c r="G240" s="48">
        <v>3.8913291369915927E-2</v>
      </c>
      <c r="H240" s="48">
        <f>+CCB_CISS__2[[#This Row],[Indikator]]-SUM(CCB_CISS__2[[#This Row],[Pengemarkedet]:[Banksektoren]])</f>
        <v>-4.3764332997050126E-2</v>
      </c>
    </row>
    <row r="241" spans="1:8" x14ac:dyDescent="0.25">
      <c r="A241" s="6">
        <v>39278</v>
      </c>
      <c r="B241" s="48">
        <v>9.7815215971373742E-2</v>
      </c>
      <c r="C241" s="48">
        <v>2.7472854166643666E-2</v>
      </c>
      <c r="D241" s="48">
        <v>2.728824510413546E-2</v>
      </c>
      <c r="E241" s="48">
        <v>3.3753016405524694E-2</v>
      </c>
      <c r="F241" s="48">
        <v>1.5229325118121289E-2</v>
      </c>
      <c r="G241" s="48">
        <v>3.6611055870024216E-2</v>
      </c>
      <c r="H241" s="48">
        <f>+CCB_CISS__2[[#This Row],[Indikator]]-SUM(CCB_CISS__2[[#This Row],[Pengemarkedet]:[Banksektoren]])</f>
        <v>-4.2539280693075582E-2</v>
      </c>
    </row>
    <row r="242" spans="1:8" x14ac:dyDescent="0.25">
      <c r="A242" s="6">
        <v>39285</v>
      </c>
      <c r="B242" s="48">
        <v>8.9066304599008383E-2</v>
      </c>
      <c r="C242" s="48">
        <v>2.5801026515762542E-2</v>
      </c>
      <c r="D242" s="48">
        <v>2.7775846560978631E-2</v>
      </c>
      <c r="E242" s="48">
        <v>3.3811249565276633E-2</v>
      </c>
      <c r="F242" s="48">
        <v>1.0180957302403237E-2</v>
      </c>
      <c r="G242" s="48">
        <v>3.2577701702270846E-2</v>
      </c>
      <c r="H242" s="48">
        <f>+CCB_CISS__2[[#This Row],[Indikator]]-SUM(CCB_CISS__2[[#This Row],[Pengemarkedet]:[Banksektoren]])</f>
        <v>-4.10804770476835E-2</v>
      </c>
    </row>
    <row r="243" spans="1:8" x14ac:dyDescent="0.25">
      <c r="A243" s="6">
        <v>39292</v>
      </c>
      <c r="B243" s="48">
        <v>0.12363827424418722</v>
      </c>
      <c r="C243" s="48">
        <v>3.2867827362284364E-2</v>
      </c>
      <c r="D243" s="48">
        <v>3.3707963424247298E-2</v>
      </c>
      <c r="E243" s="48">
        <v>4.9064076489167441E-2</v>
      </c>
      <c r="F243" s="48">
        <v>1.8024012194127081E-2</v>
      </c>
      <c r="G243" s="48">
        <v>4.7766100474827523E-2</v>
      </c>
      <c r="H243" s="48">
        <f>+CCB_CISS__2[[#This Row],[Indikator]]-SUM(CCB_CISS__2[[#This Row],[Pengemarkedet]:[Banksektoren]])</f>
        <v>-5.7791705700466489E-2</v>
      </c>
    </row>
    <row r="244" spans="1:8" x14ac:dyDescent="0.25">
      <c r="A244" s="6">
        <v>39299</v>
      </c>
      <c r="B244" s="48">
        <v>0.14752034434741351</v>
      </c>
      <c r="C244" s="48">
        <v>3.4566104953246107E-2</v>
      </c>
      <c r="D244" s="48">
        <v>3.6794576295988576E-2</v>
      </c>
      <c r="E244" s="48">
        <v>6.3346773099255876E-2</v>
      </c>
      <c r="F244" s="48">
        <v>2.2833999565578869E-2</v>
      </c>
      <c r="G244" s="48">
        <v>6.0127921780302004E-2</v>
      </c>
      <c r="H244" s="48">
        <f>+CCB_CISS__2[[#This Row],[Indikator]]-SUM(CCB_CISS__2[[#This Row],[Pengemarkedet]:[Banksektoren]])</f>
        <v>-7.0149031346957935E-2</v>
      </c>
    </row>
    <row r="245" spans="1:8" x14ac:dyDescent="0.25">
      <c r="A245" s="6">
        <v>39306</v>
      </c>
      <c r="B245" s="48">
        <v>0.19101493009274839</v>
      </c>
      <c r="C245" s="48">
        <v>4.4228270560154215E-2</v>
      </c>
      <c r="D245" s="48">
        <v>4.2167244765331915E-2</v>
      </c>
      <c r="E245" s="48">
        <v>8.527292497607955E-2</v>
      </c>
      <c r="F245" s="48">
        <v>2.8441947097389439E-2</v>
      </c>
      <c r="G245" s="48">
        <v>8.147956071890744E-2</v>
      </c>
      <c r="H245" s="48">
        <f>+CCB_CISS__2[[#This Row],[Indikator]]-SUM(CCB_CISS__2[[#This Row],[Pengemarkedet]:[Banksektoren]])</f>
        <v>-9.0575018025114196E-2</v>
      </c>
    </row>
    <row r="246" spans="1:8" x14ac:dyDescent="0.25">
      <c r="A246" s="6">
        <v>39313</v>
      </c>
      <c r="B246" s="48">
        <v>0.24430681889380026</v>
      </c>
      <c r="C246" s="48">
        <v>5.5341199992415387E-2</v>
      </c>
      <c r="D246" s="48">
        <v>4.8768407554859575E-2</v>
      </c>
      <c r="E246" s="48">
        <v>0.11178689125758028</v>
      </c>
      <c r="F246" s="48">
        <v>4.0084536868997517E-2</v>
      </c>
      <c r="G246" s="48">
        <v>0.10456978829391941</v>
      </c>
      <c r="H246" s="48">
        <f>+CCB_CISS__2[[#This Row],[Indikator]]-SUM(CCB_CISS__2[[#This Row],[Pengemarkedet]:[Banksektoren]])</f>
        <v>-0.1162440050739719</v>
      </c>
    </row>
    <row r="247" spans="1:8" x14ac:dyDescent="0.25">
      <c r="A247" s="6">
        <v>39320</v>
      </c>
      <c r="B247" s="48">
        <v>0.2859572704424902</v>
      </c>
      <c r="C247" s="48">
        <v>6.2591709842970106E-2</v>
      </c>
      <c r="D247" s="48">
        <v>5.3228206010456275E-2</v>
      </c>
      <c r="E247" s="48">
        <v>0.12385465614879104</v>
      </c>
      <c r="F247" s="48">
        <v>4.0160581088333716E-2</v>
      </c>
      <c r="G247" s="48">
        <v>0.13454937449809962</v>
      </c>
      <c r="H247" s="48">
        <f>+CCB_CISS__2[[#This Row],[Indikator]]-SUM(CCB_CISS__2[[#This Row],[Pengemarkedet]:[Banksektoren]])</f>
        <v>-0.12842725714616054</v>
      </c>
    </row>
    <row r="248" spans="1:8" x14ac:dyDescent="0.25">
      <c r="A248" s="6">
        <v>39327</v>
      </c>
      <c r="B248" s="48">
        <v>0.32022812846267529</v>
      </c>
      <c r="C248" s="48">
        <v>7.178180629682189E-2</v>
      </c>
      <c r="D248" s="48">
        <v>5.4682633234058725E-2</v>
      </c>
      <c r="E248" s="48">
        <v>0.13272809750062264</v>
      </c>
      <c r="F248" s="48">
        <v>3.7383259138903092E-2</v>
      </c>
      <c r="G248" s="48">
        <v>0.15902909901631074</v>
      </c>
      <c r="H248" s="48">
        <f>+CCB_CISS__2[[#This Row],[Indikator]]-SUM(CCB_CISS__2[[#This Row],[Pengemarkedet]:[Banksektoren]])</f>
        <v>-0.13537676672404181</v>
      </c>
    </row>
    <row r="249" spans="1:8" x14ac:dyDescent="0.25">
      <c r="A249" s="6">
        <v>39334</v>
      </c>
      <c r="B249" s="48">
        <v>0.31728627923220143</v>
      </c>
      <c r="C249" s="48">
        <v>7.1243096308116358E-2</v>
      </c>
      <c r="D249" s="48">
        <v>5.131937246394426E-2</v>
      </c>
      <c r="E249" s="48">
        <v>0.12990897938179757</v>
      </c>
      <c r="F249" s="48">
        <v>3.1093640210416926E-2</v>
      </c>
      <c r="G249" s="48">
        <v>0.16120311227951239</v>
      </c>
      <c r="H249" s="48">
        <f>+CCB_CISS__2[[#This Row],[Indikator]]-SUM(CCB_CISS__2[[#This Row],[Pengemarkedet]:[Banksektoren]])</f>
        <v>-0.1274819214115861</v>
      </c>
    </row>
    <row r="250" spans="1:8" x14ac:dyDescent="0.25">
      <c r="A250" s="6">
        <v>39341</v>
      </c>
      <c r="B250" s="48">
        <v>0.30727162855863971</v>
      </c>
      <c r="C250" s="48">
        <v>6.9157656619811672E-2</v>
      </c>
      <c r="D250" s="48">
        <v>4.9200128265790892E-2</v>
      </c>
      <c r="E250" s="48">
        <v>0.12538957221843472</v>
      </c>
      <c r="F250" s="48">
        <v>2.8027425502177176E-2</v>
      </c>
      <c r="G250" s="48">
        <v>0.16231340952487022</v>
      </c>
      <c r="H250" s="48">
        <f>+CCB_CISS__2[[#This Row],[Indikator]]-SUM(CCB_CISS__2[[#This Row],[Pengemarkedet]:[Banksektoren]])</f>
        <v>-0.12681656357244497</v>
      </c>
    </row>
    <row r="251" spans="1:8" x14ac:dyDescent="0.25">
      <c r="A251" s="6">
        <v>39348</v>
      </c>
      <c r="B251" s="48">
        <v>0.28994394930024919</v>
      </c>
      <c r="C251" s="48">
        <v>6.7553601502859134E-2</v>
      </c>
      <c r="D251" s="48">
        <v>5.0312915106865322E-2</v>
      </c>
      <c r="E251" s="48">
        <v>0.12208294045346152</v>
      </c>
      <c r="F251" s="48">
        <v>3.1804326019659872E-2</v>
      </c>
      <c r="G251" s="48">
        <v>0.15142960029678859</v>
      </c>
      <c r="H251" s="48">
        <f>+CCB_CISS__2[[#This Row],[Indikator]]-SUM(CCB_CISS__2[[#This Row],[Pengemarkedet]:[Banksektoren]])</f>
        <v>-0.13323943407938527</v>
      </c>
    </row>
    <row r="252" spans="1:8" x14ac:dyDescent="0.25">
      <c r="A252" s="6">
        <v>39355</v>
      </c>
      <c r="B252" s="48">
        <v>0.26816171861299154</v>
      </c>
      <c r="C252" s="48">
        <v>6.3770801057257243E-2</v>
      </c>
      <c r="D252" s="48">
        <v>4.8570053862420165E-2</v>
      </c>
      <c r="E252" s="48">
        <v>0.11428366000217108</v>
      </c>
      <c r="F252" s="48">
        <v>3.5770125570618629E-2</v>
      </c>
      <c r="G252" s="48">
        <v>0.14005248809900372</v>
      </c>
      <c r="H252" s="48">
        <f>+CCB_CISS__2[[#This Row],[Indikator]]-SUM(CCB_CISS__2[[#This Row],[Pengemarkedet]:[Banksektoren]])</f>
        <v>-0.13428540997847932</v>
      </c>
    </row>
    <row r="253" spans="1:8" x14ac:dyDescent="0.25">
      <c r="A253" s="6">
        <v>39362</v>
      </c>
      <c r="B253" s="48">
        <v>0.25204418966176434</v>
      </c>
      <c r="C253" s="48">
        <v>6.0417922687172984E-2</v>
      </c>
      <c r="D253" s="48">
        <v>4.6668539481849979E-2</v>
      </c>
      <c r="E253" s="48">
        <v>0.10178704692205973</v>
      </c>
      <c r="F253" s="48">
        <v>4.0177925531819141E-2</v>
      </c>
      <c r="G253" s="48">
        <v>0.1390291238090717</v>
      </c>
      <c r="H253" s="48">
        <f>+CCB_CISS__2[[#This Row],[Indikator]]-SUM(CCB_CISS__2[[#This Row],[Pengemarkedet]:[Banksektoren]])</f>
        <v>-0.13603636877020919</v>
      </c>
    </row>
    <row r="254" spans="1:8" x14ac:dyDescent="0.25">
      <c r="A254" s="6">
        <v>39369</v>
      </c>
      <c r="B254" s="48">
        <v>0.23684282162364956</v>
      </c>
      <c r="C254" s="48">
        <v>6.0879959441530442E-2</v>
      </c>
      <c r="D254" s="48">
        <v>4.6571780594754468E-2</v>
      </c>
      <c r="E254" s="48">
        <v>8.6007961413083936E-2</v>
      </c>
      <c r="F254" s="48">
        <v>3.9012604123164624E-2</v>
      </c>
      <c r="G254" s="48">
        <v>0.1374100687690501</v>
      </c>
      <c r="H254" s="48">
        <f>+CCB_CISS__2[[#This Row],[Indikator]]-SUM(CCB_CISS__2[[#This Row],[Pengemarkedet]:[Banksektoren]])</f>
        <v>-0.133039552717934</v>
      </c>
    </row>
    <row r="255" spans="1:8" x14ac:dyDescent="0.25">
      <c r="A255" s="6">
        <v>39376</v>
      </c>
      <c r="B255" s="48">
        <v>0.20815602724236504</v>
      </c>
      <c r="C255" s="48">
        <v>5.770527638222931E-2</v>
      </c>
      <c r="D255" s="48">
        <v>4.3124728090200848E-2</v>
      </c>
      <c r="E255" s="48">
        <v>7.004291195126254E-2</v>
      </c>
      <c r="F255" s="48">
        <v>2.8629377148900046E-2</v>
      </c>
      <c r="G255" s="48">
        <v>0.12695697232062944</v>
      </c>
      <c r="H255" s="48">
        <f>+CCB_CISS__2[[#This Row],[Indikator]]-SUM(CCB_CISS__2[[#This Row],[Pengemarkedet]:[Banksektoren]])</f>
        <v>-0.11830323865085712</v>
      </c>
    </row>
    <row r="256" spans="1:8" x14ac:dyDescent="0.25">
      <c r="A256" s="6">
        <v>39383</v>
      </c>
      <c r="B256" s="48">
        <v>0.21049866617891091</v>
      </c>
      <c r="C256" s="48">
        <v>6.3711724219780386E-2</v>
      </c>
      <c r="D256" s="48">
        <v>4.804339708257286E-2</v>
      </c>
      <c r="E256" s="48">
        <v>7.4076070284461726E-2</v>
      </c>
      <c r="F256" s="48">
        <v>3.1068841130153485E-2</v>
      </c>
      <c r="G256" s="48">
        <v>0.12666520628819111</v>
      </c>
      <c r="H256" s="48">
        <f>+CCB_CISS__2[[#This Row],[Indikator]]-SUM(CCB_CISS__2[[#This Row],[Pengemarkedet]:[Banksektoren]])</f>
        <v>-0.13306657282624865</v>
      </c>
    </row>
    <row r="257" spans="1:8" x14ac:dyDescent="0.25">
      <c r="A257" s="6">
        <v>39390</v>
      </c>
      <c r="B257" s="48">
        <v>0.21771093224158924</v>
      </c>
      <c r="C257" s="48">
        <v>6.7899408883698081E-2</v>
      </c>
      <c r="D257" s="48">
        <v>5.1116102026895711E-2</v>
      </c>
      <c r="E257" s="48">
        <v>8.1106889454079165E-2</v>
      </c>
      <c r="F257" s="48">
        <v>3.3392987699419077E-2</v>
      </c>
      <c r="G257" s="48">
        <v>0.12880150804777285</v>
      </c>
      <c r="H257" s="48">
        <f>+CCB_CISS__2[[#This Row],[Indikator]]-SUM(CCB_CISS__2[[#This Row],[Pengemarkedet]:[Banksektoren]])</f>
        <v>-0.14460596387027561</v>
      </c>
    </row>
    <row r="258" spans="1:8" x14ac:dyDescent="0.25">
      <c r="A258" s="6">
        <v>39397</v>
      </c>
      <c r="B258" s="48">
        <v>0.22492825607305661</v>
      </c>
      <c r="C258" s="48">
        <v>6.5767168471909873E-2</v>
      </c>
      <c r="D258" s="48">
        <v>5.1599201514801477E-2</v>
      </c>
      <c r="E258" s="48">
        <v>9.0619749959872917E-2</v>
      </c>
      <c r="F258" s="48">
        <v>3.3396247240558966E-2</v>
      </c>
      <c r="G258" s="48">
        <v>0.13246274905977823</v>
      </c>
      <c r="H258" s="48">
        <f>+CCB_CISS__2[[#This Row],[Indikator]]-SUM(CCB_CISS__2[[#This Row],[Pengemarkedet]:[Banksektoren]])</f>
        <v>-0.14891686017386485</v>
      </c>
    </row>
    <row r="259" spans="1:8" x14ac:dyDescent="0.25">
      <c r="A259" s="6">
        <v>39404</v>
      </c>
      <c r="B259" s="48">
        <v>0.23296427056176811</v>
      </c>
      <c r="C259" s="48">
        <v>6.614789319649432E-2</v>
      </c>
      <c r="D259" s="48">
        <v>4.7803426495485836E-2</v>
      </c>
      <c r="E259" s="48">
        <v>0.10369348461817114</v>
      </c>
      <c r="F259" s="48">
        <v>4.6016502638914838E-2</v>
      </c>
      <c r="G259" s="48">
        <v>0.13817581689627828</v>
      </c>
      <c r="H259" s="48">
        <f>+CCB_CISS__2[[#This Row],[Indikator]]-SUM(CCB_CISS__2[[#This Row],[Pengemarkedet]:[Banksektoren]])</f>
        <v>-0.16887285328357632</v>
      </c>
    </row>
    <row r="260" spans="1:8" x14ac:dyDescent="0.25">
      <c r="A260" s="6">
        <v>39411</v>
      </c>
      <c r="B260" s="48">
        <v>0.24622249209227126</v>
      </c>
      <c r="C260" s="48">
        <v>6.4001254770199079E-2</v>
      </c>
      <c r="D260" s="48">
        <v>4.5498268789327057E-2</v>
      </c>
      <c r="E260" s="48">
        <v>0.11214394492735212</v>
      </c>
      <c r="F260" s="48">
        <v>4.0699279229496552E-2</v>
      </c>
      <c r="G260" s="48">
        <v>0.14780591357420839</v>
      </c>
      <c r="H260" s="48">
        <f>+CCB_CISS__2[[#This Row],[Indikator]]-SUM(CCB_CISS__2[[#This Row],[Pengemarkedet]:[Banksektoren]])</f>
        <v>-0.16392616919831199</v>
      </c>
    </row>
    <row r="261" spans="1:8" x14ac:dyDescent="0.25">
      <c r="A261" s="6">
        <v>39418</v>
      </c>
      <c r="B261" s="48">
        <v>0.26984453737115632</v>
      </c>
      <c r="C261" s="48">
        <v>6.9257235543630585E-2</v>
      </c>
      <c r="D261" s="48">
        <v>5.1463265726463189E-2</v>
      </c>
      <c r="E261" s="48">
        <v>0.12453470691438773</v>
      </c>
      <c r="F261" s="48">
        <v>4.7783014150931856E-2</v>
      </c>
      <c r="G261" s="48">
        <v>0.15987116964836739</v>
      </c>
      <c r="H261" s="48">
        <f>+CCB_CISS__2[[#This Row],[Indikator]]-SUM(CCB_CISS__2[[#This Row],[Pengemarkedet]:[Banksektoren]])</f>
        <v>-0.18306485461262439</v>
      </c>
    </row>
    <row r="262" spans="1:8" x14ac:dyDescent="0.25">
      <c r="A262" s="6">
        <v>39425</v>
      </c>
      <c r="B262" s="48">
        <v>0.27724754100337057</v>
      </c>
      <c r="C262" s="48">
        <v>7.2006827797504433E-2</v>
      </c>
      <c r="D262" s="48">
        <v>5.558206778335191E-2</v>
      </c>
      <c r="E262" s="48">
        <v>0.12862339440411724</v>
      </c>
      <c r="F262" s="48">
        <v>5.3900117161826744E-2</v>
      </c>
      <c r="G262" s="48">
        <v>0.16001109777812955</v>
      </c>
      <c r="H262" s="48">
        <f>+CCB_CISS__2[[#This Row],[Indikator]]-SUM(CCB_CISS__2[[#This Row],[Pengemarkedet]:[Banksektoren]])</f>
        <v>-0.19287596392155931</v>
      </c>
    </row>
    <row r="263" spans="1:8" x14ac:dyDescent="0.25">
      <c r="A263" s="6">
        <v>39432</v>
      </c>
      <c r="B263" s="48">
        <v>0.27386585653686674</v>
      </c>
      <c r="C263" s="48">
        <v>6.9208654137386874E-2</v>
      </c>
      <c r="D263" s="48">
        <v>5.9603444134469413E-2</v>
      </c>
      <c r="E263" s="48">
        <v>0.1213729275702552</v>
      </c>
      <c r="F263" s="48">
        <v>5.0531989893397529E-2</v>
      </c>
      <c r="G263" s="48">
        <v>0.15666236586764476</v>
      </c>
      <c r="H263" s="48">
        <f>+CCB_CISS__2[[#This Row],[Indikator]]-SUM(CCB_CISS__2[[#This Row],[Pengemarkedet]:[Banksektoren]])</f>
        <v>-0.18351352506628704</v>
      </c>
    </row>
    <row r="264" spans="1:8" x14ac:dyDescent="0.25">
      <c r="A264" s="6">
        <v>39439</v>
      </c>
      <c r="B264" s="48">
        <v>0.24763835755370711</v>
      </c>
      <c r="C264" s="48">
        <v>6.5769502282151754E-2</v>
      </c>
      <c r="D264" s="48">
        <v>5.4019596189281774E-2</v>
      </c>
      <c r="E264" s="48">
        <v>0.10905366151974359</v>
      </c>
      <c r="F264" s="48">
        <v>5.2994725688534361E-2</v>
      </c>
      <c r="G264" s="48">
        <v>0.13970954377255432</v>
      </c>
      <c r="H264" s="48">
        <f>+CCB_CISS__2[[#This Row],[Indikator]]-SUM(CCB_CISS__2[[#This Row],[Pengemarkedet]:[Banksektoren]])</f>
        <v>-0.17390867189855863</v>
      </c>
    </row>
    <row r="265" spans="1:8" x14ac:dyDescent="0.25">
      <c r="A265" s="6">
        <v>39446</v>
      </c>
      <c r="B265" s="48">
        <v>0.21335822142984417</v>
      </c>
      <c r="C265" s="48">
        <v>5.6570079280767044E-2</v>
      </c>
      <c r="D265" s="48">
        <v>5.0226070156918323E-2</v>
      </c>
      <c r="E265" s="48">
        <v>8.925773687467195E-2</v>
      </c>
      <c r="F265" s="48">
        <v>4.9475001767158709E-2</v>
      </c>
      <c r="G265" s="48">
        <v>0.12412348094610413</v>
      </c>
      <c r="H265" s="48">
        <f>+CCB_CISS__2[[#This Row],[Indikator]]-SUM(CCB_CISS__2[[#This Row],[Pengemarkedet]:[Banksektoren]])</f>
        <v>-0.15629414759577598</v>
      </c>
    </row>
    <row r="266" spans="1:8" x14ac:dyDescent="0.25">
      <c r="A266" s="6">
        <v>39453</v>
      </c>
      <c r="B266" s="48">
        <v>0.2226437799662479</v>
      </c>
      <c r="C266" s="48">
        <v>5.6527294324371868E-2</v>
      </c>
      <c r="D266" s="48">
        <v>5.4727684542854101E-2</v>
      </c>
      <c r="E266" s="48">
        <v>9.2499718579819729E-2</v>
      </c>
      <c r="F266" s="48">
        <v>5.103286845771865E-2</v>
      </c>
      <c r="G266" s="48">
        <v>0.12986436278112601</v>
      </c>
      <c r="H266" s="48">
        <f>+CCB_CISS__2[[#This Row],[Indikator]]-SUM(CCB_CISS__2[[#This Row],[Pengemarkedet]:[Banksektoren]])</f>
        <v>-0.16200814871964248</v>
      </c>
    </row>
    <row r="267" spans="1:8" x14ac:dyDescent="0.25">
      <c r="A267" s="6">
        <v>39460</v>
      </c>
      <c r="B267" s="48">
        <v>0.24110052527736398</v>
      </c>
      <c r="C267" s="48">
        <v>6.0826371282237918E-2</v>
      </c>
      <c r="D267" s="48">
        <v>5.3962767664726283E-2</v>
      </c>
      <c r="E267" s="48">
        <v>0.10134828411608232</v>
      </c>
      <c r="F267" s="48">
        <v>4.7016288719583105E-2</v>
      </c>
      <c r="G267" s="48">
        <v>0.1386021555814709</v>
      </c>
      <c r="H267" s="48">
        <f>+CCB_CISS__2[[#This Row],[Indikator]]-SUM(CCB_CISS__2[[#This Row],[Pengemarkedet]:[Banksektoren]])</f>
        <v>-0.16065534208673654</v>
      </c>
    </row>
    <row r="268" spans="1:8" x14ac:dyDescent="0.25">
      <c r="A268" s="6">
        <v>39467</v>
      </c>
      <c r="B268" s="48">
        <v>0.27870684471316398</v>
      </c>
      <c r="C268" s="48">
        <v>6.7810432503755944E-2</v>
      </c>
      <c r="D268" s="48">
        <v>6.004660794058634E-2</v>
      </c>
      <c r="E268" s="48">
        <v>0.11529347146166215</v>
      </c>
      <c r="F268" s="48">
        <v>5.5020791836846987E-2</v>
      </c>
      <c r="G268" s="48">
        <v>0.16093501742790586</v>
      </c>
      <c r="H268" s="48">
        <f>+CCB_CISS__2[[#This Row],[Indikator]]-SUM(CCB_CISS__2[[#This Row],[Pengemarkedet]:[Banksektoren]])</f>
        <v>-0.18039947645759336</v>
      </c>
    </row>
    <row r="269" spans="1:8" x14ac:dyDescent="0.25">
      <c r="A269" s="6">
        <v>39474</v>
      </c>
      <c r="B269" s="48">
        <v>0.35931347333544178</v>
      </c>
      <c r="C269" s="48">
        <v>8.4084993685591858E-2</v>
      </c>
      <c r="D269" s="48">
        <v>7.0439959851458164E-2</v>
      </c>
      <c r="E269" s="48">
        <v>0.14638243945583396</v>
      </c>
      <c r="F269" s="48">
        <v>6.602380278999373E-2</v>
      </c>
      <c r="G269" s="48">
        <v>0.19328976161875053</v>
      </c>
      <c r="H269" s="48">
        <f>+CCB_CISS__2[[#This Row],[Indikator]]-SUM(CCB_CISS__2[[#This Row],[Pengemarkedet]:[Banksektoren]])</f>
        <v>-0.20090748406618647</v>
      </c>
    </row>
    <row r="270" spans="1:8" x14ac:dyDescent="0.25">
      <c r="A270" s="6">
        <v>39481</v>
      </c>
      <c r="B270" s="48">
        <v>0.39936695279337042</v>
      </c>
      <c r="C270" s="48">
        <v>9.0615487879360856E-2</v>
      </c>
      <c r="D270" s="48">
        <v>7.1985585487863046E-2</v>
      </c>
      <c r="E270" s="48">
        <v>0.15797041944294163</v>
      </c>
      <c r="F270" s="48">
        <v>6.8064580001967578E-2</v>
      </c>
      <c r="G270" s="48">
        <v>0.20442156645400722</v>
      </c>
      <c r="H270" s="48">
        <f>+CCB_CISS__2[[#This Row],[Indikator]]-SUM(CCB_CISS__2[[#This Row],[Pengemarkedet]:[Banksektoren]])</f>
        <v>-0.19369068647276988</v>
      </c>
    </row>
    <row r="271" spans="1:8" x14ac:dyDescent="0.25">
      <c r="A271" s="6">
        <v>39488</v>
      </c>
      <c r="B271" s="48">
        <v>0.44192213353537813</v>
      </c>
      <c r="C271" s="48">
        <v>0.10000808351375964</v>
      </c>
      <c r="D271" s="48">
        <v>7.9755734867501593E-2</v>
      </c>
      <c r="E271" s="48">
        <v>0.1654179506554104</v>
      </c>
      <c r="F271" s="48">
        <v>7.4649490065551757E-2</v>
      </c>
      <c r="G271" s="48">
        <v>0.21589040882852556</v>
      </c>
      <c r="H271" s="48">
        <f>+CCB_CISS__2[[#This Row],[Indikator]]-SUM(CCB_CISS__2[[#This Row],[Pengemarkedet]:[Banksektoren]])</f>
        <v>-0.19379953439537079</v>
      </c>
    </row>
    <row r="272" spans="1:8" x14ac:dyDescent="0.25">
      <c r="A272" s="6">
        <v>39495</v>
      </c>
      <c r="B272" s="48">
        <v>0.46460778627916405</v>
      </c>
      <c r="C272" s="48">
        <v>9.9518322485813132E-2</v>
      </c>
      <c r="D272" s="48">
        <v>8.7028712356126942E-2</v>
      </c>
      <c r="E272" s="48">
        <v>0.1670500541070398</v>
      </c>
      <c r="F272" s="48">
        <v>6.7066690094672407E-2</v>
      </c>
      <c r="G272" s="48">
        <v>0.21642205585839275</v>
      </c>
      <c r="H272" s="48">
        <f>+CCB_CISS__2[[#This Row],[Indikator]]-SUM(CCB_CISS__2[[#This Row],[Pengemarkedet]:[Banksektoren]])</f>
        <v>-0.17247804862288102</v>
      </c>
    </row>
    <row r="273" spans="1:8" x14ac:dyDescent="0.25">
      <c r="A273" s="6">
        <v>39502</v>
      </c>
      <c r="B273" s="48">
        <v>0.44403576393848543</v>
      </c>
      <c r="C273" s="48">
        <v>9.2516218029761371E-2</v>
      </c>
      <c r="D273" s="48">
        <v>8.0639969392307331E-2</v>
      </c>
      <c r="E273" s="48">
        <v>0.15585100727825574</v>
      </c>
      <c r="F273" s="48">
        <v>5.067495626082455E-2</v>
      </c>
      <c r="G273" s="48">
        <v>0.20395608459580319</v>
      </c>
      <c r="H273" s="48">
        <f>+CCB_CISS__2[[#This Row],[Indikator]]-SUM(CCB_CISS__2[[#This Row],[Pengemarkedet]:[Banksektoren]])</f>
        <v>-0.13960247161846673</v>
      </c>
    </row>
    <row r="274" spans="1:8" x14ac:dyDescent="0.25">
      <c r="A274" s="6">
        <v>39509</v>
      </c>
      <c r="B274" s="48">
        <v>0.43484832200520784</v>
      </c>
      <c r="C274" s="48">
        <v>9.274413560010622E-2</v>
      </c>
      <c r="D274" s="48">
        <v>8.106664704146864E-2</v>
      </c>
      <c r="E274" s="48">
        <v>0.14757469596693057</v>
      </c>
      <c r="F274" s="48">
        <v>4.4897942302626621E-2</v>
      </c>
      <c r="G274" s="48">
        <v>0.19953100335534768</v>
      </c>
      <c r="H274" s="48">
        <f>+CCB_CISS__2[[#This Row],[Indikator]]-SUM(CCB_CISS__2[[#This Row],[Pengemarkedet]:[Banksektoren]])</f>
        <v>-0.13096610226127192</v>
      </c>
    </row>
    <row r="275" spans="1:8" x14ac:dyDescent="0.25">
      <c r="A275" s="6">
        <v>39516</v>
      </c>
      <c r="B275" s="48">
        <v>0.41503485047018868</v>
      </c>
      <c r="C275" s="48">
        <v>8.9506501599557267E-2</v>
      </c>
      <c r="D275" s="48">
        <v>7.6342270603300275E-2</v>
      </c>
      <c r="E275" s="48">
        <v>0.13973358656573329</v>
      </c>
      <c r="F275" s="48">
        <v>3.4919393311462869E-2</v>
      </c>
      <c r="G275" s="48">
        <v>0.19006900650389413</v>
      </c>
      <c r="H275" s="48">
        <f>+CCB_CISS__2[[#This Row],[Indikator]]-SUM(CCB_CISS__2[[#This Row],[Pengemarkedet]:[Banksektoren]])</f>
        <v>-0.11553590811375919</v>
      </c>
    </row>
    <row r="276" spans="1:8" x14ac:dyDescent="0.25">
      <c r="A276" s="6">
        <v>39523</v>
      </c>
      <c r="B276" s="48">
        <v>0.38427447225380573</v>
      </c>
      <c r="C276" s="48">
        <v>8.8645016339197968E-2</v>
      </c>
      <c r="D276" s="48">
        <v>7.0585985396030226E-2</v>
      </c>
      <c r="E276" s="48">
        <v>0.13209814887052854</v>
      </c>
      <c r="F276" s="48">
        <v>3.7722637317668797E-2</v>
      </c>
      <c r="G276" s="48">
        <v>0.17421549427009436</v>
      </c>
      <c r="H276" s="48">
        <f>+CCB_CISS__2[[#This Row],[Indikator]]-SUM(CCB_CISS__2[[#This Row],[Pengemarkedet]:[Banksektoren]])</f>
        <v>-0.11899280993971406</v>
      </c>
    </row>
    <row r="277" spans="1:8" x14ac:dyDescent="0.25">
      <c r="A277" s="6">
        <v>39530</v>
      </c>
      <c r="B277" s="48">
        <v>0.39212902457358395</v>
      </c>
      <c r="C277" s="48">
        <v>9.3154687308020706E-2</v>
      </c>
      <c r="D277" s="48">
        <v>7.4671938983325609E-2</v>
      </c>
      <c r="E277" s="48">
        <v>0.13818110053001209</v>
      </c>
      <c r="F277" s="48">
        <v>4.9482409390314869E-2</v>
      </c>
      <c r="G277" s="48">
        <v>0.1759018795509848</v>
      </c>
      <c r="H277" s="48">
        <f>+CCB_CISS__2[[#This Row],[Indikator]]-SUM(CCB_CISS__2[[#This Row],[Pengemarkedet]:[Banksektoren]])</f>
        <v>-0.13926299118907409</v>
      </c>
    </row>
    <row r="278" spans="1:8" x14ac:dyDescent="0.25">
      <c r="A278" s="6">
        <v>39537</v>
      </c>
      <c r="B278" s="48">
        <v>0.37948739465022985</v>
      </c>
      <c r="C278" s="48">
        <v>8.8569293729521895E-2</v>
      </c>
      <c r="D278" s="48">
        <v>7.1250400940353426E-2</v>
      </c>
      <c r="E278" s="48">
        <v>0.13766525014766157</v>
      </c>
      <c r="F278" s="48">
        <v>5.4557821001787354E-2</v>
      </c>
      <c r="G278" s="48">
        <v>0.1696106509392154</v>
      </c>
      <c r="H278" s="48">
        <f>+CCB_CISS__2[[#This Row],[Indikator]]-SUM(CCB_CISS__2[[#This Row],[Pengemarkedet]:[Banksektoren]])</f>
        <v>-0.14216602210830975</v>
      </c>
    </row>
    <row r="279" spans="1:8" x14ac:dyDescent="0.25">
      <c r="A279" s="6">
        <v>39544</v>
      </c>
      <c r="B279" s="48">
        <v>0.3854493006805117</v>
      </c>
      <c r="C279" s="48">
        <v>8.7837771209926307E-2</v>
      </c>
      <c r="D279" s="48">
        <v>7.7415728822162522E-2</v>
      </c>
      <c r="E279" s="48">
        <v>0.13820380969113444</v>
      </c>
      <c r="F279" s="48">
        <v>6.1295920794142589E-2</v>
      </c>
      <c r="G279" s="48">
        <v>0.17250975226058715</v>
      </c>
      <c r="H279" s="48">
        <f>+CCB_CISS__2[[#This Row],[Indikator]]-SUM(CCB_CISS__2[[#This Row],[Pengemarkedet]:[Banksektoren]])</f>
        <v>-0.15181368209744134</v>
      </c>
    </row>
    <row r="280" spans="1:8" x14ac:dyDescent="0.25">
      <c r="A280" s="6">
        <v>39551</v>
      </c>
      <c r="B280" s="48">
        <v>0.40007098652909912</v>
      </c>
      <c r="C280" s="48">
        <v>8.8669961836625288E-2</v>
      </c>
      <c r="D280" s="48">
        <v>8.1734033413442472E-2</v>
      </c>
      <c r="E280" s="48">
        <v>0.13982702092881547</v>
      </c>
      <c r="F280" s="48">
        <v>6.0504083339965133E-2</v>
      </c>
      <c r="G280" s="48">
        <v>0.17726243322702745</v>
      </c>
      <c r="H280" s="48">
        <f>+CCB_CISS__2[[#This Row],[Indikator]]-SUM(CCB_CISS__2[[#This Row],[Pengemarkedet]:[Banksektoren]])</f>
        <v>-0.14792654621677681</v>
      </c>
    </row>
    <row r="281" spans="1:8" x14ac:dyDescent="0.25">
      <c r="A281" s="6">
        <v>39558</v>
      </c>
      <c r="B281" s="48">
        <v>0.38023124227548433</v>
      </c>
      <c r="C281" s="48">
        <v>8.4569132449427334E-2</v>
      </c>
      <c r="D281" s="48">
        <v>8.2853797541561525E-2</v>
      </c>
      <c r="E281" s="48">
        <v>0.12915037466579457</v>
      </c>
      <c r="F281" s="48">
        <v>5.6060025749347507E-2</v>
      </c>
      <c r="G281" s="48">
        <v>0.16459586680437524</v>
      </c>
      <c r="H281" s="48">
        <f>+CCB_CISS__2[[#This Row],[Indikator]]-SUM(CCB_CISS__2[[#This Row],[Pengemarkedet]:[Banksektoren]])</f>
        <v>-0.13699795493502187</v>
      </c>
    </row>
    <row r="282" spans="1:8" x14ac:dyDescent="0.25">
      <c r="A282" s="6">
        <v>39565</v>
      </c>
      <c r="B282" s="48">
        <v>0.39881549927996668</v>
      </c>
      <c r="C282" s="48">
        <v>9.2560453588826155E-2</v>
      </c>
      <c r="D282" s="48">
        <v>8.432224810050698E-2</v>
      </c>
      <c r="E282" s="48">
        <v>0.1287916550194097</v>
      </c>
      <c r="F282" s="48">
        <v>6.1398052090884989E-2</v>
      </c>
      <c r="G282" s="48">
        <v>0.17393364275966428</v>
      </c>
      <c r="H282" s="48">
        <f>+CCB_CISS__2[[#This Row],[Indikator]]-SUM(CCB_CISS__2[[#This Row],[Pengemarkedet]:[Banksektoren]])</f>
        <v>-0.14219055227932537</v>
      </c>
    </row>
    <row r="283" spans="1:8" x14ac:dyDescent="0.25">
      <c r="A283" s="6">
        <v>39572</v>
      </c>
      <c r="B283" s="48">
        <v>0.38885195076200652</v>
      </c>
      <c r="C283" s="48">
        <v>8.6638333472453116E-2</v>
      </c>
      <c r="D283" s="48">
        <v>8.2368218283005917E-2</v>
      </c>
      <c r="E283" s="48">
        <v>0.12637492814718321</v>
      </c>
      <c r="F283" s="48">
        <v>5.7572756503490703E-2</v>
      </c>
      <c r="G283" s="48">
        <v>0.16920157840145394</v>
      </c>
      <c r="H283" s="48">
        <f>+CCB_CISS__2[[#This Row],[Indikator]]-SUM(CCB_CISS__2[[#This Row],[Pengemarkedet]:[Banksektoren]])</f>
        <v>-0.13330386404558037</v>
      </c>
    </row>
    <row r="284" spans="1:8" x14ac:dyDescent="0.25">
      <c r="A284" s="6">
        <v>39579</v>
      </c>
      <c r="B284" s="48">
        <v>0.37174031585184197</v>
      </c>
      <c r="C284" s="48">
        <v>8.4676945641332019E-2</v>
      </c>
      <c r="D284" s="48">
        <v>8.3720017249118192E-2</v>
      </c>
      <c r="E284" s="48">
        <v>0.11180866354399334</v>
      </c>
      <c r="F284" s="48">
        <v>5.6025980035090683E-2</v>
      </c>
      <c r="G284" s="48">
        <v>0.16577599265127041</v>
      </c>
      <c r="H284" s="48">
        <f>+CCB_CISS__2[[#This Row],[Indikator]]-SUM(CCB_CISS__2[[#This Row],[Pengemarkedet]:[Banksektoren]])</f>
        <v>-0.13026728326896264</v>
      </c>
    </row>
    <row r="285" spans="1:8" x14ac:dyDescent="0.25">
      <c r="A285" s="6">
        <v>39586</v>
      </c>
      <c r="B285" s="48">
        <v>0.35401289356327204</v>
      </c>
      <c r="C285" s="48">
        <v>7.772575214525218E-2</v>
      </c>
      <c r="D285" s="48">
        <v>7.981462024136568E-2</v>
      </c>
      <c r="E285" s="48">
        <v>0.10097154597616946</v>
      </c>
      <c r="F285" s="48">
        <v>4.6358783419289874E-2</v>
      </c>
      <c r="G285" s="48">
        <v>0.16372124672766114</v>
      </c>
      <c r="H285" s="48">
        <f>+CCB_CISS__2[[#This Row],[Indikator]]-SUM(CCB_CISS__2[[#This Row],[Pengemarkedet]:[Banksektoren]])</f>
        <v>-0.11457905494646631</v>
      </c>
    </row>
    <row r="286" spans="1:8" x14ac:dyDescent="0.25">
      <c r="A286" s="6">
        <v>39593</v>
      </c>
      <c r="B286" s="48">
        <v>0.31275590247410695</v>
      </c>
      <c r="C286" s="48">
        <v>7.2770456765900701E-2</v>
      </c>
      <c r="D286" s="48">
        <v>7.7666234534581435E-2</v>
      </c>
      <c r="E286" s="48">
        <v>8.5356211431122028E-2</v>
      </c>
      <c r="F286" s="48">
        <v>3.4497611483432063E-2</v>
      </c>
      <c r="G286" s="48">
        <v>0.14490027741356459</v>
      </c>
      <c r="H286" s="48">
        <f>+CCB_CISS__2[[#This Row],[Indikator]]-SUM(CCB_CISS__2[[#This Row],[Pengemarkedet]:[Banksektoren]])</f>
        <v>-0.10243488915449389</v>
      </c>
    </row>
    <row r="287" spans="1:8" x14ac:dyDescent="0.25">
      <c r="A287" s="6">
        <v>39600</v>
      </c>
      <c r="B287" s="48">
        <v>0.31597757512570063</v>
      </c>
      <c r="C287" s="48">
        <v>8.2258638494970462E-2</v>
      </c>
      <c r="D287" s="48">
        <v>8.1162619018160409E-2</v>
      </c>
      <c r="E287" s="48">
        <v>7.5756911905222643E-2</v>
      </c>
      <c r="F287" s="48">
        <v>3.6142083172299132E-2</v>
      </c>
      <c r="G287" s="48">
        <v>0.15697288359423031</v>
      </c>
      <c r="H287" s="48">
        <f>+CCB_CISS__2[[#This Row],[Indikator]]-SUM(CCB_CISS__2[[#This Row],[Pengemarkedet]:[Banksektoren]])</f>
        <v>-0.11631556105918234</v>
      </c>
    </row>
    <row r="288" spans="1:8" x14ac:dyDescent="0.25">
      <c r="A288" s="6">
        <v>39607</v>
      </c>
      <c r="B288" s="48">
        <v>0.31337389234594348</v>
      </c>
      <c r="C288" s="48">
        <v>8.4820115028673926E-2</v>
      </c>
      <c r="D288" s="48">
        <v>8.199712225687536E-2</v>
      </c>
      <c r="E288" s="48">
        <v>7.5816881479304155E-2</v>
      </c>
      <c r="F288" s="48">
        <v>4.4985414041117007E-2</v>
      </c>
      <c r="G288" s="48">
        <v>0.16327110571485787</v>
      </c>
      <c r="H288" s="48">
        <f>+CCB_CISS__2[[#This Row],[Indikator]]-SUM(CCB_CISS__2[[#This Row],[Pengemarkedet]:[Banksektoren]])</f>
        <v>-0.13751674617488485</v>
      </c>
    </row>
    <row r="289" spans="1:8" x14ac:dyDescent="0.25">
      <c r="A289" s="6">
        <v>39614</v>
      </c>
      <c r="B289" s="48">
        <v>0.32194565108112533</v>
      </c>
      <c r="C289" s="48">
        <v>9.3900408154507148E-2</v>
      </c>
      <c r="D289" s="48">
        <v>8.733394199037578E-2</v>
      </c>
      <c r="E289" s="48">
        <v>7.4110971990987817E-2</v>
      </c>
      <c r="F289" s="48">
        <v>5.488550276453083E-2</v>
      </c>
      <c r="G289" s="48">
        <v>0.17351971608752359</v>
      </c>
      <c r="H289" s="48">
        <f>+CCB_CISS__2[[#This Row],[Indikator]]-SUM(CCB_CISS__2[[#This Row],[Pengemarkedet]:[Banksektoren]])</f>
        <v>-0.16180488990679981</v>
      </c>
    </row>
    <row r="290" spans="1:8" x14ac:dyDescent="0.25">
      <c r="A290" s="6">
        <v>39621</v>
      </c>
      <c r="B290" s="48">
        <v>0.33427810501976524</v>
      </c>
      <c r="C290" s="48">
        <v>9.759998055048999E-2</v>
      </c>
      <c r="D290" s="48">
        <v>8.9044051422477274E-2</v>
      </c>
      <c r="E290" s="48">
        <v>8.0676806508319668E-2</v>
      </c>
      <c r="F290" s="48">
        <v>5.8036516433858529E-2</v>
      </c>
      <c r="G290" s="48">
        <v>0.18402323873720816</v>
      </c>
      <c r="H290" s="48">
        <f>+CCB_CISS__2[[#This Row],[Indikator]]-SUM(CCB_CISS__2[[#This Row],[Pengemarkedet]:[Banksektoren]])</f>
        <v>-0.17510248863258843</v>
      </c>
    </row>
    <row r="291" spans="1:8" x14ac:dyDescent="0.25">
      <c r="A291" s="6">
        <v>39628</v>
      </c>
      <c r="B291" s="48">
        <v>0.32391249779250719</v>
      </c>
      <c r="C291" s="48">
        <v>9.6450936183345604E-2</v>
      </c>
      <c r="D291" s="48">
        <v>8.7479244441785231E-2</v>
      </c>
      <c r="E291" s="48">
        <v>8.5446330225086131E-2</v>
      </c>
      <c r="F291" s="48">
        <v>5.4768388533431099E-2</v>
      </c>
      <c r="G291" s="48">
        <v>0.17324711478149252</v>
      </c>
      <c r="H291" s="48">
        <f>+CCB_CISS__2[[#This Row],[Indikator]]-SUM(CCB_CISS__2[[#This Row],[Pengemarkedet]:[Banksektoren]])</f>
        <v>-0.17347951637263337</v>
      </c>
    </row>
    <row r="292" spans="1:8" x14ac:dyDescent="0.25">
      <c r="A292" s="6">
        <v>39635</v>
      </c>
      <c r="B292" s="48">
        <v>0.34812863124530941</v>
      </c>
      <c r="C292" s="48">
        <v>9.9386044368836704E-2</v>
      </c>
      <c r="D292" s="48">
        <v>9.3792492958212029E-2</v>
      </c>
      <c r="E292" s="48">
        <v>0.10024978838474335</v>
      </c>
      <c r="F292" s="48">
        <v>5.3439794557396204E-2</v>
      </c>
      <c r="G292" s="48">
        <v>0.18295991868685901</v>
      </c>
      <c r="H292" s="48">
        <f>+CCB_CISS__2[[#This Row],[Indikator]]-SUM(CCB_CISS__2[[#This Row],[Pengemarkedet]:[Banksektoren]])</f>
        <v>-0.18169940771073795</v>
      </c>
    </row>
    <row r="293" spans="1:8" x14ac:dyDescent="0.25">
      <c r="A293" s="6">
        <v>39642</v>
      </c>
      <c r="B293" s="48">
        <v>0.35326205961281193</v>
      </c>
      <c r="C293" s="48">
        <v>9.2850473842279152E-2</v>
      </c>
      <c r="D293" s="48">
        <v>9.1909614663859621E-2</v>
      </c>
      <c r="E293" s="48">
        <v>0.1121979776778057</v>
      </c>
      <c r="F293" s="48">
        <v>5.0441153094859026E-2</v>
      </c>
      <c r="G293" s="48">
        <v>0.18664133021230772</v>
      </c>
      <c r="H293" s="48">
        <f>+CCB_CISS__2[[#This Row],[Indikator]]-SUM(CCB_CISS__2[[#This Row],[Pengemarkedet]:[Banksektoren]])</f>
        <v>-0.18077848987829931</v>
      </c>
    </row>
    <row r="294" spans="1:8" x14ac:dyDescent="0.25">
      <c r="A294" s="6">
        <v>39649</v>
      </c>
      <c r="B294" s="48">
        <v>0.37461012547498695</v>
      </c>
      <c r="C294" s="48">
        <v>9.1628466847343742E-2</v>
      </c>
      <c r="D294" s="48">
        <v>9.778008007008733E-2</v>
      </c>
      <c r="E294" s="48">
        <v>0.11854785288662777</v>
      </c>
      <c r="F294" s="48">
        <v>4.5685378275962245E-2</v>
      </c>
      <c r="G294" s="48">
        <v>0.19755067218745093</v>
      </c>
      <c r="H294" s="48">
        <f>+CCB_CISS__2[[#This Row],[Indikator]]-SUM(CCB_CISS__2[[#This Row],[Pengemarkedet]:[Banksektoren]])</f>
        <v>-0.17658232479248515</v>
      </c>
    </row>
    <row r="295" spans="1:8" x14ac:dyDescent="0.25">
      <c r="A295" s="6">
        <v>39656</v>
      </c>
      <c r="B295" s="48">
        <v>0.38047744896488173</v>
      </c>
      <c r="C295" s="48">
        <v>9.19747818352427E-2</v>
      </c>
      <c r="D295" s="48">
        <v>9.931478737835131E-2</v>
      </c>
      <c r="E295" s="48">
        <v>0.12650432913672993</v>
      </c>
      <c r="F295" s="48">
        <v>4.8817606081362583E-2</v>
      </c>
      <c r="G295" s="48">
        <v>0.19641881624460472</v>
      </c>
      <c r="H295" s="48">
        <f>+CCB_CISS__2[[#This Row],[Indikator]]-SUM(CCB_CISS__2[[#This Row],[Pengemarkedet]:[Banksektoren]])</f>
        <v>-0.18255287171140949</v>
      </c>
    </row>
    <row r="296" spans="1:8" x14ac:dyDescent="0.25">
      <c r="A296" s="6">
        <v>39663</v>
      </c>
      <c r="B296" s="48">
        <v>0.35449888081395697</v>
      </c>
      <c r="C296" s="48">
        <v>8.3416013902434888E-2</v>
      </c>
      <c r="D296" s="48">
        <v>9.2005409582355133E-2</v>
      </c>
      <c r="E296" s="48">
        <v>0.11588637446608727</v>
      </c>
      <c r="F296" s="48">
        <v>3.5821060160601867E-2</v>
      </c>
      <c r="G296" s="48">
        <v>0.17852123356650812</v>
      </c>
      <c r="H296" s="48">
        <f>+CCB_CISS__2[[#This Row],[Indikator]]-SUM(CCB_CISS__2[[#This Row],[Pengemarkedet]:[Banksektoren]])</f>
        <v>-0.15115121086403027</v>
      </c>
    </row>
    <row r="297" spans="1:8" x14ac:dyDescent="0.25">
      <c r="A297" s="6">
        <v>39670</v>
      </c>
      <c r="B297" s="48">
        <v>0.35844159856944879</v>
      </c>
      <c r="C297" s="48">
        <v>9.2543694026820639E-2</v>
      </c>
      <c r="D297" s="48">
        <v>9.2047072141933098E-2</v>
      </c>
      <c r="E297" s="48">
        <v>0.11477402409202028</v>
      </c>
      <c r="F297" s="48">
        <v>4.4425504560494933E-2</v>
      </c>
      <c r="G297" s="48">
        <v>0.18046290878916865</v>
      </c>
      <c r="H297" s="48">
        <f>+CCB_CISS__2[[#This Row],[Indikator]]-SUM(CCB_CISS__2[[#This Row],[Pengemarkedet]:[Banksektoren]])</f>
        <v>-0.1658116050409888</v>
      </c>
    </row>
    <row r="298" spans="1:8" x14ac:dyDescent="0.25">
      <c r="A298" s="6">
        <v>39677</v>
      </c>
      <c r="B298" s="48">
        <v>0.34994959031387818</v>
      </c>
      <c r="C298" s="48">
        <v>9.5279907188333304E-2</v>
      </c>
      <c r="D298" s="48">
        <v>8.7371935590968897E-2</v>
      </c>
      <c r="E298" s="48">
        <v>0.11805846255684657</v>
      </c>
      <c r="F298" s="48">
        <v>4.9598502837322568E-2</v>
      </c>
      <c r="G298" s="48">
        <v>0.17166358981314497</v>
      </c>
      <c r="H298" s="48">
        <f>+CCB_CISS__2[[#This Row],[Indikator]]-SUM(CCB_CISS__2[[#This Row],[Pengemarkedet]:[Banksektoren]])</f>
        <v>-0.17202280767273814</v>
      </c>
    </row>
    <row r="299" spans="1:8" x14ac:dyDescent="0.25">
      <c r="A299" s="6">
        <v>39684</v>
      </c>
      <c r="B299" s="48">
        <v>0.36066305568546514</v>
      </c>
      <c r="C299" s="48">
        <v>9.7410052541339678E-2</v>
      </c>
      <c r="D299" s="48">
        <v>8.8969800660262499E-2</v>
      </c>
      <c r="E299" s="48">
        <v>0.11207165608692574</v>
      </c>
      <c r="F299" s="48">
        <v>5.2317542642976257E-2</v>
      </c>
      <c r="G299" s="48">
        <v>0.18371214832447025</v>
      </c>
      <c r="H299" s="48">
        <f>+CCB_CISS__2[[#This Row],[Indikator]]-SUM(CCB_CISS__2[[#This Row],[Pengemarkedet]:[Banksektoren]])</f>
        <v>-0.17381814457050931</v>
      </c>
    </row>
    <row r="300" spans="1:8" x14ac:dyDescent="0.25">
      <c r="A300" s="6">
        <v>39691</v>
      </c>
      <c r="B300" s="48">
        <v>0.37014583390848166</v>
      </c>
      <c r="C300" s="48">
        <v>0.10581013777543276</v>
      </c>
      <c r="D300" s="48">
        <v>9.1351733452858463E-2</v>
      </c>
      <c r="E300" s="48">
        <v>0.10898976585444811</v>
      </c>
      <c r="F300" s="48">
        <v>5.9260096315880466E-2</v>
      </c>
      <c r="G300" s="48">
        <v>0.19222639819481208</v>
      </c>
      <c r="H300" s="48">
        <f>+CCB_CISS__2[[#This Row],[Indikator]]-SUM(CCB_CISS__2[[#This Row],[Pengemarkedet]:[Banksektoren]])</f>
        <v>-0.18749229768495013</v>
      </c>
    </row>
    <row r="301" spans="1:8" x14ac:dyDescent="0.25">
      <c r="A301" s="6">
        <v>39698</v>
      </c>
      <c r="B301" s="48">
        <v>0.38584116676419644</v>
      </c>
      <c r="C301" s="48">
        <v>0.10816317076206848</v>
      </c>
      <c r="D301" s="48">
        <v>9.8376226309180595E-2</v>
      </c>
      <c r="E301" s="48">
        <v>0.12008178988817692</v>
      </c>
      <c r="F301" s="48">
        <v>5.4742050351605544E-2</v>
      </c>
      <c r="G301" s="48">
        <v>0.18836411903275341</v>
      </c>
      <c r="H301" s="48">
        <f>+CCB_CISS__2[[#This Row],[Indikator]]-SUM(CCB_CISS__2[[#This Row],[Pengemarkedet]:[Banksektoren]])</f>
        <v>-0.18388618957958858</v>
      </c>
    </row>
    <row r="302" spans="1:8" x14ac:dyDescent="0.25">
      <c r="A302" s="6">
        <v>39705</v>
      </c>
      <c r="B302" s="48">
        <v>0.42134410703528385</v>
      </c>
      <c r="C302" s="48">
        <v>0.1130171011402898</v>
      </c>
      <c r="D302" s="48">
        <v>0.10750898740858855</v>
      </c>
      <c r="E302" s="48">
        <v>0.13138491953688278</v>
      </c>
      <c r="F302" s="48">
        <v>6.4116080492648275E-2</v>
      </c>
      <c r="G302" s="48">
        <v>0.20392077213070961</v>
      </c>
      <c r="H302" s="48">
        <f>+CCB_CISS__2[[#This Row],[Indikator]]-SUM(CCB_CISS__2[[#This Row],[Pengemarkedet]:[Banksektoren]])</f>
        <v>-0.19860375367383515</v>
      </c>
    </row>
    <row r="303" spans="1:8" x14ac:dyDescent="0.25">
      <c r="A303" s="6">
        <v>39712</v>
      </c>
      <c r="B303" s="48">
        <v>0.46729672668526401</v>
      </c>
      <c r="C303" s="48">
        <v>0.11869473979898024</v>
      </c>
      <c r="D303" s="48">
        <v>0.11426103733400822</v>
      </c>
      <c r="E303" s="48">
        <v>0.15402361685622995</v>
      </c>
      <c r="F303" s="48">
        <v>7.0577022102587442E-2</v>
      </c>
      <c r="G303" s="48">
        <v>0.21675981949556</v>
      </c>
      <c r="H303" s="48">
        <f>+CCB_CISS__2[[#This Row],[Indikator]]-SUM(CCB_CISS__2[[#This Row],[Pengemarkedet]:[Banksektoren]])</f>
        <v>-0.20701950890210186</v>
      </c>
    </row>
    <row r="304" spans="1:8" x14ac:dyDescent="0.25">
      <c r="A304" s="6">
        <v>39719</v>
      </c>
      <c r="B304" s="48">
        <v>0.53565557391215934</v>
      </c>
      <c r="C304" s="48">
        <v>0.12575879429884904</v>
      </c>
      <c r="D304" s="48">
        <v>0.12406480638757941</v>
      </c>
      <c r="E304" s="48">
        <v>0.18247318279431124</v>
      </c>
      <c r="F304" s="48">
        <v>8.7325298890336286E-2</v>
      </c>
      <c r="G304" s="48">
        <v>0.23794588268684574</v>
      </c>
      <c r="H304" s="48">
        <f>+CCB_CISS__2[[#This Row],[Indikator]]-SUM(CCB_CISS__2[[#This Row],[Pengemarkedet]:[Banksektoren]])</f>
        <v>-0.22191239114576233</v>
      </c>
    </row>
    <row r="305" spans="1:8" x14ac:dyDescent="0.25">
      <c r="A305" s="6">
        <v>39726</v>
      </c>
      <c r="B305" s="48">
        <v>0.6041088679295592</v>
      </c>
      <c r="C305" s="48">
        <v>0.12963891171776518</v>
      </c>
      <c r="D305" s="48">
        <v>0.13006184376013569</v>
      </c>
      <c r="E305" s="48">
        <v>0.19752201481500614</v>
      </c>
      <c r="F305" s="48">
        <v>0.10493175124704651</v>
      </c>
      <c r="G305" s="48">
        <v>0.26025119392772295</v>
      </c>
      <c r="H305" s="48">
        <f>+CCB_CISS__2[[#This Row],[Indikator]]-SUM(CCB_CISS__2[[#This Row],[Pengemarkedet]:[Banksektoren]])</f>
        <v>-0.21829684753811729</v>
      </c>
    </row>
    <row r="306" spans="1:8" x14ac:dyDescent="0.25">
      <c r="A306" s="6">
        <v>39733</v>
      </c>
      <c r="B306" s="48">
        <v>0.6585133979810267</v>
      </c>
      <c r="C306" s="48">
        <v>0.13300909806955732</v>
      </c>
      <c r="D306" s="48">
        <v>0.13548309449804324</v>
      </c>
      <c r="E306" s="48">
        <v>0.2061636503253515</v>
      </c>
      <c r="F306" s="48">
        <v>0.10853285096339504</v>
      </c>
      <c r="G306" s="48">
        <v>0.27206970138218639</v>
      </c>
      <c r="H306" s="48">
        <f>+CCB_CISS__2[[#This Row],[Indikator]]-SUM(CCB_CISS__2[[#This Row],[Pengemarkedet]:[Banksektoren]])</f>
        <v>-0.19674499725750683</v>
      </c>
    </row>
    <row r="307" spans="1:8" x14ac:dyDescent="0.25">
      <c r="A307" s="6">
        <v>39740</v>
      </c>
      <c r="B307" s="48">
        <v>0.68534632740113999</v>
      </c>
      <c r="C307" s="48">
        <v>0.13410357093105069</v>
      </c>
      <c r="D307" s="48">
        <v>0.13581981264300302</v>
      </c>
      <c r="E307" s="48">
        <v>0.20536933429741616</v>
      </c>
      <c r="F307" s="48">
        <v>0.11393753687006633</v>
      </c>
      <c r="G307" s="48">
        <v>0.27312846440779071</v>
      </c>
      <c r="H307" s="48">
        <f>+CCB_CISS__2[[#This Row],[Indikator]]-SUM(CCB_CISS__2[[#This Row],[Pengemarkedet]:[Banksektoren]])</f>
        <v>-0.17701239174818695</v>
      </c>
    </row>
    <row r="308" spans="1:8" x14ac:dyDescent="0.25">
      <c r="A308" s="6">
        <v>39747</v>
      </c>
      <c r="B308" s="48">
        <v>0.72007330485918586</v>
      </c>
      <c r="C308" s="48">
        <v>0.13668880153660651</v>
      </c>
      <c r="D308" s="48">
        <v>0.13717387889231739</v>
      </c>
      <c r="E308" s="48">
        <v>0.20660687117715071</v>
      </c>
      <c r="F308" s="48">
        <v>0.12045660585791874</v>
      </c>
      <c r="G308" s="48">
        <v>0.27700940617081327</v>
      </c>
      <c r="H308" s="48">
        <f>+CCB_CISS__2[[#This Row],[Indikator]]-SUM(CCB_CISS__2[[#This Row],[Pengemarkedet]:[Banksektoren]])</f>
        <v>-0.15786225877562077</v>
      </c>
    </row>
    <row r="309" spans="1:8" x14ac:dyDescent="0.25">
      <c r="A309" s="6">
        <v>39754</v>
      </c>
      <c r="B309" s="48">
        <v>0.7139026212243017</v>
      </c>
      <c r="C309" s="48">
        <v>0.13512989021504951</v>
      </c>
      <c r="D309" s="48">
        <v>0.12832537976113551</v>
      </c>
      <c r="E309" s="48">
        <v>0.19391546766962772</v>
      </c>
      <c r="F309" s="48">
        <v>0.11938044182030225</v>
      </c>
      <c r="G309" s="48">
        <v>0.27315163984286195</v>
      </c>
      <c r="H309" s="48">
        <f>+CCB_CISS__2[[#This Row],[Indikator]]-SUM(CCB_CISS__2[[#This Row],[Pengemarkedet]:[Banksektoren]])</f>
        <v>-0.13600019808467523</v>
      </c>
    </row>
    <row r="310" spans="1:8" x14ac:dyDescent="0.25">
      <c r="A310" s="6">
        <v>39761</v>
      </c>
      <c r="B310" s="48">
        <v>0.7120913701582583</v>
      </c>
      <c r="C310" s="48">
        <v>0.13433354822010568</v>
      </c>
      <c r="D310" s="48">
        <v>0.12483322428580104</v>
      </c>
      <c r="E310" s="48">
        <v>0.18215354010633228</v>
      </c>
      <c r="F310" s="48">
        <v>0.12448354879768614</v>
      </c>
      <c r="G310" s="48">
        <v>0.26944195448652042</v>
      </c>
      <c r="H310" s="48">
        <f>+CCB_CISS__2[[#This Row],[Indikator]]-SUM(CCB_CISS__2[[#This Row],[Pengemarkedet]:[Banksektoren]])</f>
        <v>-0.12315444573818723</v>
      </c>
    </row>
    <row r="311" spans="1:8" x14ac:dyDescent="0.25">
      <c r="A311" s="6">
        <v>39768</v>
      </c>
      <c r="B311" s="48">
        <v>0.71305586663932707</v>
      </c>
      <c r="C311" s="48">
        <v>0.13405406215600438</v>
      </c>
      <c r="D311" s="48">
        <v>0.12196667565128642</v>
      </c>
      <c r="E311" s="48">
        <v>0.17481606874933314</v>
      </c>
      <c r="F311" s="48">
        <v>0.13242920596623095</v>
      </c>
      <c r="G311" s="48">
        <v>0.26443385997294</v>
      </c>
      <c r="H311" s="48">
        <f>+CCB_CISS__2[[#This Row],[Indikator]]-SUM(CCB_CISS__2[[#This Row],[Pengemarkedet]:[Banksektoren]])</f>
        <v>-0.11464400585646783</v>
      </c>
    </row>
    <row r="312" spans="1:8" x14ac:dyDescent="0.25">
      <c r="A312" s="6">
        <v>39775</v>
      </c>
      <c r="B312" s="48">
        <v>0.70765216976941692</v>
      </c>
      <c r="C312" s="48">
        <v>0.13255797697633054</v>
      </c>
      <c r="D312" s="48">
        <v>0.1196667262338382</v>
      </c>
      <c r="E312" s="48">
        <v>0.16763341044647223</v>
      </c>
      <c r="F312" s="48">
        <v>0.12854237729707049</v>
      </c>
      <c r="G312" s="48">
        <v>0.26116930632439195</v>
      </c>
      <c r="H312" s="48">
        <f>+CCB_CISS__2[[#This Row],[Indikator]]-SUM(CCB_CISS__2[[#This Row],[Pengemarkedet]:[Banksektoren]])</f>
        <v>-0.10191762750868649</v>
      </c>
    </row>
    <row r="313" spans="1:8" x14ac:dyDescent="0.25">
      <c r="A313" s="6">
        <v>39782</v>
      </c>
      <c r="B313" s="48">
        <v>0.73318195903646344</v>
      </c>
      <c r="C313" s="48">
        <v>0.13505875717249821</v>
      </c>
      <c r="D313" s="48">
        <v>0.12284544732155819</v>
      </c>
      <c r="E313" s="48">
        <v>0.17740795040633126</v>
      </c>
      <c r="F313" s="48">
        <v>0.13053641865502771</v>
      </c>
      <c r="G313" s="48">
        <v>0.26235515122265007</v>
      </c>
      <c r="H313" s="48">
        <f>+CCB_CISS__2[[#This Row],[Indikator]]-SUM(CCB_CISS__2[[#This Row],[Pengemarkedet]:[Banksektoren]])</f>
        <v>-9.5021765741602038E-2</v>
      </c>
    </row>
    <row r="314" spans="1:8" x14ac:dyDescent="0.25">
      <c r="A314" s="6">
        <v>39789</v>
      </c>
      <c r="B314" s="48">
        <v>0.75067494499324872</v>
      </c>
      <c r="C314" s="48">
        <v>0.13568365426798953</v>
      </c>
      <c r="D314" s="48">
        <v>0.12336184047978271</v>
      </c>
      <c r="E314" s="48">
        <v>0.18617516873384712</v>
      </c>
      <c r="F314" s="48">
        <v>0.12821220489526969</v>
      </c>
      <c r="G314" s="48">
        <v>0.26432654978899561</v>
      </c>
      <c r="H314" s="48">
        <f>+CCB_CISS__2[[#This Row],[Indikator]]-SUM(CCB_CISS__2[[#This Row],[Pengemarkedet]:[Banksektoren]])</f>
        <v>-8.7084473172635901E-2</v>
      </c>
    </row>
    <row r="315" spans="1:8" x14ac:dyDescent="0.25">
      <c r="A315" s="6">
        <v>39796</v>
      </c>
      <c r="B315" s="48">
        <v>0.77867714279672873</v>
      </c>
      <c r="C315" s="48">
        <v>0.13606822155353929</v>
      </c>
      <c r="D315" s="48">
        <v>0.1248854912305197</v>
      </c>
      <c r="E315" s="48">
        <v>0.19982336273137929</v>
      </c>
      <c r="F315" s="48">
        <v>0.12934769611750221</v>
      </c>
      <c r="G315" s="48">
        <v>0.26979236516940058</v>
      </c>
      <c r="H315" s="48">
        <f>+CCB_CISS__2[[#This Row],[Indikator]]-SUM(CCB_CISS__2[[#This Row],[Pengemarkedet]:[Banksektoren]])</f>
        <v>-8.1239994005612326E-2</v>
      </c>
    </row>
    <row r="316" spans="1:8" x14ac:dyDescent="0.25">
      <c r="A316" s="6">
        <v>39803</v>
      </c>
      <c r="B316" s="48">
        <v>0.76082242781735632</v>
      </c>
      <c r="C316" s="48">
        <v>0.13370493749118051</v>
      </c>
      <c r="D316" s="48">
        <v>0.12292749914898013</v>
      </c>
      <c r="E316" s="48">
        <v>0.18992536883300687</v>
      </c>
      <c r="F316" s="48">
        <v>0.13068375159349635</v>
      </c>
      <c r="G316" s="48">
        <v>0.25880055714612921</v>
      </c>
      <c r="H316" s="48">
        <f>+CCB_CISS__2[[#This Row],[Indikator]]-SUM(CCB_CISS__2[[#This Row],[Pengemarkedet]:[Banksektoren]])</f>
        <v>-7.5219686395436858E-2</v>
      </c>
    </row>
    <row r="317" spans="1:8" x14ac:dyDescent="0.25">
      <c r="A317" s="6">
        <v>39810</v>
      </c>
      <c r="B317" s="48">
        <v>0.71841758678482637</v>
      </c>
      <c r="C317" s="48">
        <v>0.12856207125199698</v>
      </c>
      <c r="D317" s="48">
        <v>0.1224524419895206</v>
      </c>
      <c r="E317" s="48">
        <v>0.16731442134009339</v>
      </c>
      <c r="F317" s="48">
        <v>0.11618782324925871</v>
      </c>
      <c r="G317" s="48">
        <v>0.25019635245895538</v>
      </c>
      <c r="H317" s="48">
        <f>+CCB_CISS__2[[#This Row],[Indikator]]-SUM(CCB_CISS__2[[#This Row],[Pengemarkedet]:[Banksektoren]])</f>
        <v>-6.6295523504998677E-2</v>
      </c>
    </row>
    <row r="318" spans="1:8" x14ac:dyDescent="0.25">
      <c r="A318" s="6">
        <v>39817</v>
      </c>
      <c r="B318" s="48">
        <v>0.6743729921419952</v>
      </c>
      <c r="C318" s="48">
        <v>0.12112419303519747</v>
      </c>
      <c r="D318" s="48">
        <v>0.11121771513260191</v>
      </c>
      <c r="E318" s="48">
        <v>0.15814770116611288</v>
      </c>
      <c r="F318" s="48">
        <v>0.11449173035995375</v>
      </c>
      <c r="G318" s="48">
        <v>0.23234372944071943</v>
      </c>
      <c r="H318" s="48">
        <f>+CCB_CISS__2[[#This Row],[Indikator]]-SUM(CCB_CISS__2[[#This Row],[Pengemarkedet]:[Banksektoren]])</f>
        <v>-6.2952076992590311E-2</v>
      </c>
    </row>
    <row r="319" spans="1:8" x14ac:dyDescent="0.25">
      <c r="A319" s="6">
        <v>39824</v>
      </c>
      <c r="B319" s="48">
        <v>0.66173779167677604</v>
      </c>
      <c r="C319" s="48">
        <v>0.12107548677426258</v>
      </c>
      <c r="D319" s="48">
        <v>0.11376630266589344</v>
      </c>
      <c r="E319" s="48">
        <v>0.14430422505975934</v>
      </c>
      <c r="F319" s="48">
        <v>0.11246126083543229</v>
      </c>
      <c r="G319" s="48">
        <v>0.23129939882543779</v>
      </c>
      <c r="H319" s="48">
        <f>+CCB_CISS__2[[#This Row],[Indikator]]-SUM(CCB_CISS__2[[#This Row],[Pengemarkedet]:[Banksektoren]])</f>
        <v>-6.1168882484009424E-2</v>
      </c>
    </row>
    <row r="320" spans="1:8" x14ac:dyDescent="0.25">
      <c r="A320" s="6">
        <v>39831</v>
      </c>
      <c r="B320" s="48">
        <v>0.67484477673571763</v>
      </c>
      <c r="C320" s="48">
        <v>0.12269110757809287</v>
      </c>
      <c r="D320" s="48">
        <v>0.11201525318613534</v>
      </c>
      <c r="E320" s="48">
        <v>0.15180557894621183</v>
      </c>
      <c r="F320" s="48">
        <v>0.11217574227027198</v>
      </c>
      <c r="G320" s="48">
        <v>0.23661385324437423</v>
      </c>
      <c r="H320" s="48">
        <f>+CCB_CISS__2[[#This Row],[Indikator]]-SUM(CCB_CISS__2[[#This Row],[Pengemarkedet]:[Banksektoren]])</f>
        <v>-6.0456758489368601E-2</v>
      </c>
    </row>
    <row r="321" spans="1:8" x14ac:dyDescent="0.25">
      <c r="A321" s="6">
        <v>39838</v>
      </c>
      <c r="B321" s="48">
        <v>0.70002492437319297</v>
      </c>
      <c r="C321" s="48">
        <v>0.12583866279749503</v>
      </c>
      <c r="D321" s="48">
        <v>0.1104918403084923</v>
      </c>
      <c r="E321" s="48">
        <v>0.16004442136008412</v>
      </c>
      <c r="F321" s="48">
        <v>0.12352000665826851</v>
      </c>
      <c r="G321" s="48">
        <v>0.24167426391925856</v>
      </c>
      <c r="H321" s="48">
        <f>+CCB_CISS__2[[#This Row],[Indikator]]-SUM(CCB_CISS__2[[#This Row],[Pengemarkedet]:[Banksektoren]])</f>
        <v>-6.1544270670405576E-2</v>
      </c>
    </row>
    <row r="322" spans="1:8" x14ac:dyDescent="0.25">
      <c r="A322" s="6">
        <v>39845</v>
      </c>
      <c r="B322" s="48">
        <v>0.71678187014025208</v>
      </c>
      <c r="C322" s="48">
        <v>0.12886451235327626</v>
      </c>
      <c r="D322" s="48">
        <v>0.11277314337881902</v>
      </c>
      <c r="E322" s="48">
        <v>0.15743011469677876</v>
      </c>
      <c r="F322" s="48">
        <v>0.12637637184425501</v>
      </c>
      <c r="G322" s="48">
        <v>0.25077823967215623</v>
      </c>
      <c r="H322" s="48">
        <f>+CCB_CISS__2[[#This Row],[Indikator]]-SUM(CCB_CISS__2[[#This Row],[Pengemarkedet]:[Banksektoren]])</f>
        <v>-5.9440511805033291E-2</v>
      </c>
    </row>
    <row r="323" spans="1:8" x14ac:dyDescent="0.25">
      <c r="A323" s="6">
        <v>39852</v>
      </c>
      <c r="B323" s="48">
        <v>0.69334128098772618</v>
      </c>
      <c r="C323" s="48">
        <v>0.11956778117175307</v>
      </c>
      <c r="D323" s="48">
        <v>0.10368543419662868</v>
      </c>
      <c r="E323" s="48">
        <v>0.15452061088025551</v>
      </c>
      <c r="F323" s="48">
        <v>0.12488227069289817</v>
      </c>
      <c r="G323" s="48">
        <v>0.24615833914849722</v>
      </c>
      <c r="H323" s="48">
        <f>+CCB_CISS__2[[#This Row],[Indikator]]-SUM(CCB_CISS__2[[#This Row],[Pengemarkedet]:[Banksektoren]])</f>
        <v>-5.5473155102306437E-2</v>
      </c>
    </row>
    <row r="324" spans="1:8" x14ac:dyDescent="0.25">
      <c r="A324" s="6">
        <v>39859</v>
      </c>
      <c r="B324" s="48">
        <v>0.66902617838446865</v>
      </c>
      <c r="C324" s="48">
        <v>0.11042194103870509</v>
      </c>
      <c r="D324" s="48">
        <v>9.9687598466558489E-2</v>
      </c>
      <c r="E324" s="48">
        <v>0.15270289031125903</v>
      </c>
      <c r="F324" s="48">
        <v>0.11514564501634336</v>
      </c>
      <c r="G324" s="48">
        <v>0.24243944690447131</v>
      </c>
      <c r="H324" s="48">
        <f>+CCB_CISS__2[[#This Row],[Indikator]]-SUM(CCB_CISS__2[[#This Row],[Pengemarkedet]:[Banksektoren]])</f>
        <v>-5.1371343352868637E-2</v>
      </c>
    </row>
    <row r="325" spans="1:8" x14ac:dyDescent="0.25">
      <c r="A325" s="6">
        <v>39866</v>
      </c>
      <c r="B325" s="48">
        <v>0.6811880822260723</v>
      </c>
      <c r="C325" s="48">
        <v>0.1113700408823569</v>
      </c>
      <c r="D325" s="48">
        <v>0.10041591842055564</v>
      </c>
      <c r="E325" s="48">
        <v>0.16248076978427928</v>
      </c>
      <c r="F325" s="48">
        <v>0.11501661260932082</v>
      </c>
      <c r="G325" s="48">
        <v>0.24228847708361501</v>
      </c>
      <c r="H325" s="48">
        <f>+CCB_CISS__2[[#This Row],[Indikator]]-SUM(CCB_CISS__2[[#This Row],[Pengemarkedet]:[Banksektoren]])</f>
        <v>-5.0383736554055369E-2</v>
      </c>
    </row>
    <row r="326" spans="1:8" x14ac:dyDescent="0.25">
      <c r="A326" s="6">
        <v>39873</v>
      </c>
      <c r="B326" s="48">
        <v>0.7025413580775226</v>
      </c>
      <c r="C326" s="48">
        <v>0.11373867233772397</v>
      </c>
      <c r="D326" s="48">
        <v>0.10227682542635808</v>
      </c>
      <c r="E326" s="48">
        <v>0.17494584616248324</v>
      </c>
      <c r="F326" s="48">
        <v>0.11500089796850121</v>
      </c>
      <c r="G326" s="48">
        <v>0.246501616476522</v>
      </c>
      <c r="H326" s="48">
        <f>+CCB_CISS__2[[#This Row],[Indikator]]-SUM(CCB_CISS__2[[#This Row],[Pengemarkedet]:[Banksektoren]])</f>
        <v>-4.9922500294065864E-2</v>
      </c>
    </row>
    <row r="327" spans="1:8" x14ac:dyDescent="0.25">
      <c r="A327" s="6">
        <v>39880</v>
      </c>
      <c r="B327" s="48">
        <v>0.72403001771083564</v>
      </c>
      <c r="C327" s="48">
        <v>0.12193561005443039</v>
      </c>
      <c r="D327" s="48">
        <v>0.10207455426818779</v>
      </c>
      <c r="E327" s="48">
        <v>0.18805676558665457</v>
      </c>
      <c r="F327" s="48">
        <v>0.1148004637069313</v>
      </c>
      <c r="G327" s="48">
        <v>0.24665077666614599</v>
      </c>
      <c r="H327" s="48">
        <f>+CCB_CISS__2[[#This Row],[Indikator]]-SUM(CCB_CISS__2[[#This Row],[Pengemarkedet]:[Banksektoren]])</f>
        <v>-4.9488152571514399E-2</v>
      </c>
    </row>
    <row r="328" spans="1:8" x14ac:dyDescent="0.25">
      <c r="A328" s="6">
        <v>39887</v>
      </c>
      <c r="B328" s="48">
        <v>0.76005125689256769</v>
      </c>
      <c r="C328" s="48">
        <v>0.13010602351523939</v>
      </c>
      <c r="D328" s="48">
        <v>0.10165006600228785</v>
      </c>
      <c r="E328" s="48">
        <v>0.20054828016474732</v>
      </c>
      <c r="F328" s="48">
        <v>0.12155793252671557</v>
      </c>
      <c r="G328" s="48">
        <v>0.25660215604034997</v>
      </c>
      <c r="H328" s="48">
        <f>+CCB_CISS__2[[#This Row],[Indikator]]-SUM(CCB_CISS__2[[#This Row],[Pengemarkedet]:[Banksektoren]])</f>
        <v>-5.0413201356772408E-2</v>
      </c>
    </row>
    <row r="329" spans="1:8" x14ac:dyDescent="0.25">
      <c r="A329" s="6">
        <v>39894</v>
      </c>
      <c r="B329" s="48">
        <v>0.7402031192996954</v>
      </c>
      <c r="C329" s="48">
        <v>0.12556257785890712</v>
      </c>
      <c r="D329" s="48">
        <v>9.631733811893288E-2</v>
      </c>
      <c r="E329" s="48">
        <v>0.19604394192765737</v>
      </c>
      <c r="F329" s="48">
        <v>0.12081528757877193</v>
      </c>
      <c r="G329" s="48">
        <v>0.24941483753366736</v>
      </c>
      <c r="H329" s="48">
        <f>+CCB_CISS__2[[#This Row],[Indikator]]-SUM(CCB_CISS__2[[#This Row],[Pengemarkedet]:[Banksektoren]])</f>
        <v>-4.7950863718241199E-2</v>
      </c>
    </row>
    <row r="330" spans="1:8" x14ac:dyDescent="0.25">
      <c r="A330" s="6">
        <v>39901</v>
      </c>
      <c r="B330" s="48">
        <v>0.72531060551035464</v>
      </c>
      <c r="C330" s="48">
        <v>0.12372946281176855</v>
      </c>
      <c r="D330" s="48">
        <v>9.1842239163000883E-2</v>
      </c>
      <c r="E330" s="48">
        <v>0.19026749296818241</v>
      </c>
      <c r="F330" s="48">
        <v>0.12117289738787528</v>
      </c>
      <c r="G330" s="48">
        <v>0.24414120190739308</v>
      </c>
      <c r="H330" s="48">
        <f>+CCB_CISS__2[[#This Row],[Indikator]]-SUM(CCB_CISS__2[[#This Row],[Pengemarkedet]:[Banksektoren]])</f>
        <v>-4.5842688727865566E-2</v>
      </c>
    </row>
    <row r="331" spans="1:8" x14ac:dyDescent="0.25">
      <c r="A331" s="6">
        <v>39908</v>
      </c>
      <c r="B331" s="48">
        <v>0.72205527011872439</v>
      </c>
      <c r="C331" s="48">
        <v>0.12288620831702216</v>
      </c>
      <c r="D331" s="48">
        <v>9.1381822914224392E-2</v>
      </c>
      <c r="E331" s="48">
        <v>0.1893511751015472</v>
      </c>
      <c r="F331" s="48">
        <v>0.11651941804348646</v>
      </c>
      <c r="G331" s="48">
        <v>0.24620473024299952</v>
      </c>
      <c r="H331" s="48">
        <f>+CCB_CISS__2[[#This Row],[Indikator]]-SUM(CCB_CISS__2[[#This Row],[Pengemarkedet]:[Banksektoren]])</f>
        <v>-4.4288084500555325E-2</v>
      </c>
    </row>
    <row r="332" spans="1:8" x14ac:dyDescent="0.25">
      <c r="A332" s="6">
        <v>39915</v>
      </c>
      <c r="B332" s="48">
        <v>0.6877874181779654</v>
      </c>
      <c r="C332" s="48">
        <v>0.11764710271367475</v>
      </c>
      <c r="D332" s="48">
        <v>8.5670728286979955E-2</v>
      </c>
      <c r="E332" s="48">
        <v>0.17748364454414373</v>
      </c>
      <c r="F332" s="48">
        <v>0.11024243093635483</v>
      </c>
      <c r="G332" s="48">
        <v>0.2381858438182291</v>
      </c>
      <c r="H332" s="48">
        <f>+CCB_CISS__2[[#This Row],[Indikator]]-SUM(CCB_CISS__2[[#This Row],[Pengemarkedet]:[Banksektoren]])</f>
        <v>-4.1442332121416903E-2</v>
      </c>
    </row>
    <row r="333" spans="1:8" x14ac:dyDescent="0.25">
      <c r="A333" s="6">
        <v>39922</v>
      </c>
      <c r="B333" s="48">
        <v>0.69830254948375969</v>
      </c>
      <c r="C333" s="48">
        <v>0.11952082968592818</v>
      </c>
      <c r="D333" s="48">
        <v>8.6784662869640428E-2</v>
      </c>
      <c r="E333" s="48">
        <v>0.18060814649455001</v>
      </c>
      <c r="F333" s="48">
        <v>0.10795661823779619</v>
      </c>
      <c r="G333" s="48">
        <v>0.24466190284947931</v>
      </c>
      <c r="H333" s="48">
        <f>+CCB_CISS__2[[#This Row],[Indikator]]-SUM(CCB_CISS__2[[#This Row],[Pengemarkedet]:[Banksektoren]])</f>
        <v>-4.1229610653634396E-2</v>
      </c>
    </row>
    <row r="334" spans="1:8" x14ac:dyDescent="0.25">
      <c r="A334" s="6">
        <v>39929</v>
      </c>
      <c r="B334" s="48">
        <v>0.68031768728945641</v>
      </c>
      <c r="C334" s="48">
        <v>0.11718652071926322</v>
      </c>
      <c r="D334" s="48">
        <v>8.8085938865745755E-2</v>
      </c>
      <c r="E334" s="48">
        <v>0.17965887339695055</v>
      </c>
      <c r="F334" s="48">
        <v>0.10511437525598814</v>
      </c>
      <c r="G334" s="48">
        <v>0.23080753926679518</v>
      </c>
      <c r="H334" s="48">
        <f>+CCB_CISS__2[[#This Row],[Indikator]]-SUM(CCB_CISS__2[[#This Row],[Pengemarkedet]:[Banksektoren]])</f>
        <v>-4.0535560215286481E-2</v>
      </c>
    </row>
    <row r="335" spans="1:8" x14ac:dyDescent="0.25">
      <c r="A335" s="6">
        <v>39936</v>
      </c>
      <c r="B335" s="48">
        <v>0.66242564095181278</v>
      </c>
      <c r="C335" s="48">
        <v>0.11223609139258295</v>
      </c>
      <c r="D335" s="48">
        <v>8.3807491010193871E-2</v>
      </c>
      <c r="E335" s="48">
        <v>0.17290162917049573</v>
      </c>
      <c r="F335" s="48">
        <v>0.10794954275013495</v>
      </c>
      <c r="G335" s="48">
        <v>0.22511388452430597</v>
      </c>
      <c r="H335" s="48">
        <f>+CCB_CISS__2[[#This Row],[Indikator]]-SUM(CCB_CISS__2[[#This Row],[Pengemarkedet]:[Banksektoren]])</f>
        <v>-3.9582997895900696E-2</v>
      </c>
    </row>
    <row r="336" spans="1:8" x14ac:dyDescent="0.25">
      <c r="A336" s="6">
        <v>39943</v>
      </c>
      <c r="B336" s="48">
        <v>0.68018308834006469</v>
      </c>
      <c r="C336" s="48">
        <v>0.10974901428980899</v>
      </c>
      <c r="D336" s="48">
        <v>8.9110752498818238E-2</v>
      </c>
      <c r="E336" s="48">
        <v>0.17909812192779143</v>
      </c>
      <c r="F336" s="48">
        <v>0.11470985154258455</v>
      </c>
      <c r="G336" s="48">
        <v>0.22839075884909724</v>
      </c>
      <c r="H336" s="48">
        <f>+CCB_CISS__2[[#This Row],[Indikator]]-SUM(CCB_CISS__2[[#This Row],[Pengemarkedet]:[Banksektoren]])</f>
        <v>-4.0875410768035803E-2</v>
      </c>
    </row>
    <row r="337" spans="1:8" x14ac:dyDescent="0.25">
      <c r="A337" s="6">
        <v>39950</v>
      </c>
      <c r="B337" s="48">
        <v>0.65393784863671844</v>
      </c>
      <c r="C337" s="48">
        <v>0.10604268638050295</v>
      </c>
      <c r="D337" s="48">
        <v>8.2615429001269697E-2</v>
      </c>
      <c r="E337" s="48">
        <v>0.17237698367582729</v>
      </c>
      <c r="F337" s="48">
        <v>0.10925684859460362</v>
      </c>
      <c r="G337" s="48">
        <v>0.22284088563084964</v>
      </c>
      <c r="H337" s="48">
        <f>+CCB_CISS__2[[#This Row],[Indikator]]-SUM(CCB_CISS__2[[#This Row],[Pengemarkedet]:[Banksektoren]])</f>
        <v>-3.9194984646334641E-2</v>
      </c>
    </row>
    <row r="338" spans="1:8" x14ac:dyDescent="0.25">
      <c r="A338" s="6">
        <v>39957</v>
      </c>
      <c r="B338" s="48">
        <v>0.63799454953812096</v>
      </c>
      <c r="C338" s="48">
        <v>0.105650866590784</v>
      </c>
      <c r="D338" s="48">
        <v>7.8019484634413036E-2</v>
      </c>
      <c r="E338" s="48">
        <v>0.16101713558215525</v>
      </c>
      <c r="F338" s="48">
        <v>0.10432975573215567</v>
      </c>
      <c r="G338" s="48">
        <v>0.22675384130007906</v>
      </c>
      <c r="H338" s="48">
        <f>+CCB_CISS__2[[#This Row],[Indikator]]-SUM(CCB_CISS__2[[#This Row],[Pengemarkedet]:[Banksektoren]])</f>
        <v>-3.7776534301465992E-2</v>
      </c>
    </row>
    <row r="339" spans="1:8" x14ac:dyDescent="0.25">
      <c r="A339" s="6">
        <v>39964</v>
      </c>
      <c r="B339" s="48">
        <v>0.60602546677868485</v>
      </c>
      <c r="C339" s="48">
        <v>0.1002079297235229</v>
      </c>
      <c r="D339" s="48">
        <v>7.3452254365585945E-2</v>
      </c>
      <c r="E339" s="48">
        <v>0.14786218012628546</v>
      </c>
      <c r="F339" s="48">
        <v>0.1009617692193458</v>
      </c>
      <c r="G339" s="48">
        <v>0.2201690437232281</v>
      </c>
      <c r="H339" s="48">
        <f>+CCB_CISS__2[[#This Row],[Indikator]]-SUM(CCB_CISS__2[[#This Row],[Pengemarkedet]:[Banksektoren]])</f>
        <v>-3.6627710379283362E-2</v>
      </c>
    </row>
    <row r="340" spans="1:8" x14ac:dyDescent="0.25">
      <c r="A340" s="6">
        <v>39971</v>
      </c>
      <c r="B340" s="48">
        <v>0.57069772488061754</v>
      </c>
      <c r="C340" s="48">
        <v>9.5926392722218659E-2</v>
      </c>
      <c r="D340" s="48">
        <v>7.3353137915669775E-2</v>
      </c>
      <c r="E340" s="48">
        <v>0.12716872487913877</v>
      </c>
      <c r="F340" s="48">
        <v>9.8751827376051857E-2</v>
      </c>
      <c r="G340" s="48">
        <v>0.21318978295941163</v>
      </c>
      <c r="H340" s="48">
        <f>+CCB_CISS__2[[#This Row],[Indikator]]-SUM(CCB_CISS__2[[#This Row],[Pengemarkedet]:[Banksektoren]])</f>
        <v>-3.7692140971873123E-2</v>
      </c>
    </row>
    <row r="341" spans="1:8" x14ac:dyDescent="0.25">
      <c r="A341" s="6">
        <v>39978</v>
      </c>
      <c r="B341" s="48">
        <v>0.55101021882676204</v>
      </c>
      <c r="C341" s="48">
        <v>9.1595881949094848E-2</v>
      </c>
      <c r="D341" s="48">
        <v>7.7464378967307873E-2</v>
      </c>
      <c r="E341" s="48">
        <v>0.11790310853362217</v>
      </c>
      <c r="F341" s="48">
        <v>0.10033413158097046</v>
      </c>
      <c r="G341" s="48">
        <v>0.20376285926067791</v>
      </c>
      <c r="H341" s="48">
        <f>+CCB_CISS__2[[#This Row],[Indikator]]-SUM(CCB_CISS__2[[#This Row],[Pengemarkedet]:[Banksektoren]])</f>
        <v>-4.005014146491126E-2</v>
      </c>
    </row>
    <row r="342" spans="1:8" x14ac:dyDescent="0.25">
      <c r="A342" s="6">
        <v>39985</v>
      </c>
      <c r="B342" s="48">
        <v>0.5334231512646761</v>
      </c>
      <c r="C342" s="48">
        <v>8.5746541542991953E-2</v>
      </c>
      <c r="D342" s="48">
        <v>7.9109256037291742E-2</v>
      </c>
      <c r="E342" s="48">
        <v>0.11310216893157246</v>
      </c>
      <c r="F342" s="48">
        <v>9.9054674834929371E-2</v>
      </c>
      <c r="G342" s="48">
        <v>0.19793526305049591</v>
      </c>
      <c r="H342" s="48">
        <f>+CCB_CISS__2[[#This Row],[Indikator]]-SUM(CCB_CISS__2[[#This Row],[Pengemarkedet]:[Banksektoren]])</f>
        <v>-4.1524753132605285E-2</v>
      </c>
    </row>
    <row r="343" spans="1:8" x14ac:dyDescent="0.25">
      <c r="A343" s="6">
        <v>39992</v>
      </c>
      <c r="B343" s="48">
        <v>0.55334987493069454</v>
      </c>
      <c r="C343" s="48">
        <v>9.1115385462164356E-2</v>
      </c>
      <c r="D343" s="48">
        <v>8.4955055895786974E-2</v>
      </c>
      <c r="E343" s="48">
        <v>0.12387576985211492</v>
      </c>
      <c r="F343" s="48">
        <v>0.10095803379522686</v>
      </c>
      <c r="G343" s="48">
        <v>0.19721126094439215</v>
      </c>
      <c r="H343" s="48">
        <f>+CCB_CISS__2[[#This Row],[Indikator]]-SUM(CCB_CISS__2[[#This Row],[Pengemarkedet]:[Banksektoren]])</f>
        <v>-4.476563101899067E-2</v>
      </c>
    </row>
    <row r="344" spans="1:8" x14ac:dyDescent="0.25">
      <c r="A344" s="6">
        <v>39999</v>
      </c>
      <c r="B344" s="48">
        <v>0.54220208297898442</v>
      </c>
      <c r="C344" s="48">
        <v>9.4574522056875179E-2</v>
      </c>
      <c r="D344" s="48">
        <v>8.0323529666202403E-2</v>
      </c>
      <c r="E344" s="48">
        <v>0.13020244678326892</v>
      </c>
      <c r="F344" s="48">
        <v>9.3937545654513954E-2</v>
      </c>
      <c r="G344" s="48">
        <v>0.18605258717348097</v>
      </c>
      <c r="H344" s="48">
        <f>+CCB_CISS__2[[#This Row],[Indikator]]-SUM(CCB_CISS__2[[#This Row],[Pengemarkedet]:[Banksektoren]])</f>
        <v>-4.2888548355357048E-2</v>
      </c>
    </row>
    <row r="345" spans="1:8" x14ac:dyDescent="0.25">
      <c r="A345" s="6">
        <v>40006</v>
      </c>
      <c r="B345" s="48">
        <v>0.50415826201421343</v>
      </c>
      <c r="C345" s="48">
        <v>9.3400451690755351E-2</v>
      </c>
      <c r="D345" s="48">
        <v>7.4124647700362922E-2</v>
      </c>
      <c r="E345" s="48">
        <v>0.11673064294923573</v>
      </c>
      <c r="F345" s="48">
        <v>8.6122632602229396E-2</v>
      </c>
      <c r="G345" s="48">
        <v>0.17350857650085647</v>
      </c>
      <c r="H345" s="48">
        <f>+CCB_CISS__2[[#This Row],[Indikator]]-SUM(CCB_CISS__2[[#This Row],[Pengemarkedet]:[Banksektoren]])</f>
        <v>-3.9728689429226471E-2</v>
      </c>
    </row>
    <row r="346" spans="1:8" x14ac:dyDescent="0.25">
      <c r="A346" s="6">
        <v>40013</v>
      </c>
      <c r="B346" s="48">
        <v>0.50531021204422433</v>
      </c>
      <c r="C346" s="48">
        <v>9.5324604422000234E-2</v>
      </c>
      <c r="D346" s="48">
        <v>7.6145248640092533E-2</v>
      </c>
      <c r="E346" s="48">
        <v>0.11568960361197388</v>
      </c>
      <c r="F346" s="48">
        <v>7.7257830474352848E-2</v>
      </c>
      <c r="G346" s="48">
        <v>0.18228457531708225</v>
      </c>
      <c r="H346" s="48">
        <f>+CCB_CISS__2[[#This Row],[Indikator]]-SUM(CCB_CISS__2[[#This Row],[Pengemarkedet]:[Banksektoren]])</f>
        <v>-4.1391650421277459E-2</v>
      </c>
    </row>
    <row r="347" spans="1:8" x14ac:dyDescent="0.25">
      <c r="A347" s="6">
        <v>40020</v>
      </c>
      <c r="B347" s="48">
        <v>0.46939759159870192</v>
      </c>
      <c r="C347" s="48">
        <v>8.7734424926865895E-2</v>
      </c>
      <c r="D347" s="48">
        <v>7.3942218194952156E-2</v>
      </c>
      <c r="E347" s="48">
        <v>9.9471187959567747E-2</v>
      </c>
      <c r="F347" s="48">
        <v>6.8940238454808844E-2</v>
      </c>
      <c r="G347" s="48">
        <v>0.18072303798530306</v>
      </c>
      <c r="H347" s="48">
        <f>+CCB_CISS__2[[#This Row],[Indikator]]-SUM(CCB_CISS__2[[#This Row],[Pengemarkedet]:[Banksektoren]])</f>
        <v>-4.1413515922795796E-2</v>
      </c>
    </row>
    <row r="348" spans="1:8" x14ac:dyDescent="0.25">
      <c r="A348" s="6">
        <v>40027</v>
      </c>
      <c r="B348" s="48">
        <v>0.47107059117603645</v>
      </c>
      <c r="C348" s="48">
        <v>8.3809659245244347E-2</v>
      </c>
      <c r="D348" s="48">
        <v>7.819198574290015E-2</v>
      </c>
      <c r="E348" s="48">
        <v>0.10465450182701105</v>
      </c>
      <c r="F348" s="48">
        <v>6.9018625985475854E-2</v>
      </c>
      <c r="G348" s="48">
        <v>0.18155822222025744</v>
      </c>
      <c r="H348" s="48">
        <f>+CCB_CISS__2[[#This Row],[Indikator]]-SUM(CCB_CISS__2[[#This Row],[Pengemarkedet]:[Banksektoren]])</f>
        <v>-4.6162403844852484E-2</v>
      </c>
    </row>
    <row r="349" spans="1:8" x14ac:dyDescent="0.25">
      <c r="A349" s="6">
        <v>40034</v>
      </c>
      <c r="B349" s="48">
        <v>0.49459225269954327</v>
      </c>
      <c r="C349" s="48">
        <v>8.4040038859038949E-2</v>
      </c>
      <c r="D349" s="48">
        <v>8.6056603808850024E-2</v>
      </c>
      <c r="E349" s="48">
        <v>0.1129467025653639</v>
      </c>
      <c r="F349" s="48">
        <v>7.140822250166784E-2</v>
      </c>
      <c r="G349" s="48">
        <v>0.19153892746680859</v>
      </c>
      <c r="H349" s="48">
        <f>+CCB_CISS__2[[#This Row],[Indikator]]-SUM(CCB_CISS__2[[#This Row],[Pengemarkedet]:[Banksektoren]])</f>
        <v>-5.1398242502186109E-2</v>
      </c>
    </row>
    <row r="350" spans="1:8" x14ac:dyDescent="0.25">
      <c r="A350" s="6">
        <v>40041</v>
      </c>
      <c r="B350" s="48">
        <v>0.49704274255689795</v>
      </c>
      <c r="C350" s="48">
        <v>8.4174784799777275E-2</v>
      </c>
      <c r="D350" s="48">
        <v>8.7421501043351696E-2</v>
      </c>
      <c r="E350" s="48">
        <v>0.11280569720058989</v>
      </c>
      <c r="F350" s="48">
        <v>7.6167440982644788E-2</v>
      </c>
      <c r="G350" s="48">
        <v>0.1902194700133312</v>
      </c>
      <c r="H350" s="48">
        <f>+CCB_CISS__2[[#This Row],[Indikator]]-SUM(CCB_CISS__2[[#This Row],[Pengemarkedet]:[Banksektoren]])</f>
        <v>-5.3746151482796933E-2</v>
      </c>
    </row>
    <row r="351" spans="1:8" x14ac:dyDescent="0.25">
      <c r="A351" s="6">
        <v>40048</v>
      </c>
      <c r="B351" s="48">
        <v>0.50048939392236635</v>
      </c>
      <c r="C351" s="48">
        <v>8.4334875731600104E-2</v>
      </c>
      <c r="D351" s="48">
        <v>8.6157639052440865E-2</v>
      </c>
      <c r="E351" s="48">
        <v>0.11737021883897482</v>
      </c>
      <c r="F351" s="48">
        <v>7.85040732823723E-2</v>
      </c>
      <c r="G351" s="48">
        <v>0.18955043776432381</v>
      </c>
      <c r="H351" s="48">
        <f>+CCB_CISS__2[[#This Row],[Indikator]]-SUM(CCB_CISS__2[[#This Row],[Pengemarkedet]:[Banksektoren]])</f>
        <v>-5.5427850747345575E-2</v>
      </c>
    </row>
    <row r="352" spans="1:8" x14ac:dyDescent="0.25">
      <c r="A352" s="6">
        <v>40055</v>
      </c>
      <c r="B352" s="48">
        <v>0.46020694217741892</v>
      </c>
      <c r="C352" s="48">
        <v>8.5774907252622712E-2</v>
      </c>
      <c r="D352" s="48">
        <v>7.7917431697689235E-2</v>
      </c>
      <c r="E352" s="48">
        <v>0.10103000395583517</v>
      </c>
      <c r="F352" s="48">
        <v>6.9283812629452421E-2</v>
      </c>
      <c r="G352" s="48">
        <v>0.17804070370689343</v>
      </c>
      <c r="H352" s="48">
        <f>+CCB_CISS__2[[#This Row],[Indikator]]-SUM(CCB_CISS__2[[#This Row],[Pengemarkedet]:[Banksektoren]])</f>
        <v>-5.1839917065074015E-2</v>
      </c>
    </row>
    <row r="353" spans="1:8" x14ac:dyDescent="0.25">
      <c r="A353" s="6">
        <v>40062</v>
      </c>
      <c r="B353" s="48">
        <v>0.44632989601223916</v>
      </c>
      <c r="C353" s="48">
        <v>8.4791832488394031E-2</v>
      </c>
      <c r="D353" s="48">
        <v>6.9341905051931926E-2</v>
      </c>
      <c r="E353" s="48">
        <v>0.10276350317680016</v>
      </c>
      <c r="F353" s="48">
        <v>6.2481444187636896E-2</v>
      </c>
      <c r="G353" s="48">
        <v>0.17900711165671404</v>
      </c>
      <c r="H353" s="48">
        <f>+CCB_CISS__2[[#This Row],[Indikator]]-SUM(CCB_CISS__2[[#This Row],[Pengemarkedet]:[Banksektoren]])</f>
        <v>-5.2055900549237921E-2</v>
      </c>
    </row>
    <row r="354" spans="1:8" x14ac:dyDescent="0.25">
      <c r="A354" s="6">
        <v>40069</v>
      </c>
      <c r="B354" s="48">
        <v>0.40065445738645983</v>
      </c>
      <c r="C354" s="48">
        <v>7.7027363218927877E-2</v>
      </c>
      <c r="D354" s="48">
        <v>6.4761850312234637E-2</v>
      </c>
      <c r="E354" s="48">
        <v>9.2542505567333705E-2</v>
      </c>
      <c r="F354" s="48">
        <v>5.0682143624654001E-2</v>
      </c>
      <c r="G354" s="48">
        <v>0.16563500878047438</v>
      </c>
      <c r="H354" s="48">
        <f>+CCB_CISS__2[[#This Row],[Indikator]]-SUM(CCB_CISS__2[[#This Row],[Pengemarkedet]:[Banksektoren]])</f>
        <v>-4.9994414117164765E-2</v>
      </c>
    </row>
    <row r="355" spans="1:8" x14ac:dyDescent="0.25">
      <c r="A355" s="6">
        <v>40076</v>
      </c>
      <c r="B355" s="48">
        <v>0.34988312710191966</v>
      </c>
      <c r="C355" s="48">
        <v>7.2670076852647883E-2</v>
      </c>
      <c r="D355" s="48">
        <v>6.2046646900199343E-2</v>
      </c>
      <c r="E355" s="48">
        <v>8.0126933440598097E-2</v>
      </c>
      <c r="F355" s="48">
        <v>4.1816420242769103E-2</v>
      </c>
      <c r="G355" s="48">
        <v>0.14246994777257746</v>
      </c>
      <c r="H355" s="48">
        <f>+CCB_CISS__2[[#This Row],[Indikator]]-SUM(CCB_CISS__2[[#This Row],[Pengemarkedet]:[Banksektoren]])</f>
        <v>-4.9246898106872272E-2</v>
      </c>
    </row>
    <row r="356" spans="1:8" x14ac:dyDescent="0.25">
      <c r="A356" s="6">
        <v>40083</v>
      </c>
      <c r="B356" s="48">
        <v>0.36256442290570662</v>
      </c>
      <c r="C356" s="48">
        <v>7.149464929847546E-2</v>
      </c>
      <c r="D356" s="48">
        <v>6.3699796850429979E-2</v>
      </c>
      <c r="E356" s="48">
        <v>8.5704681384985604E-2</v>
      </c>
      <c r="F356" s="48">
        <v>4.8603117534658152E-2</v>
      </c>
      <c r="G356" s="48">
        <v>0.14900492743480004</v>
      </c>
      <c r="H356" s="48">
        <f>+CCB_CISS__2[[#This Row],[Indikator]]-SUM(CCB_CISS__2[[#This Row],[Pengemarkedet]:[Banksektoren]])</f>
        <v>-5.5942749597642616E-2</v>
      </c>
    </row>
    <row r="357" spans="1:8" x14ac:dyDescent="0.25">
      <c r="A357" s="6">
        <v>40090</v>
      </c>
      <c r="B357" s="48">
        <v>0.35618231877252476</v>
      </c>
      <c r="C357" s="48">
        <v>7.4096231149093639E-2</v>
      </c>
      <c r="D357" s="48">
        <v>6.4958003337799025E-2</v>
      </c>
      <c r="E357" s="48">
        <v>8.7059574337204348E-2</v>
      </c>
      <c r="F357" s="48">
        <v>4.6254473548948474E-2</v>
      </c>
      <c r="G357" s="48">
        <v>0.14314392982530189</v>
      </c>
      <c r="H357" s="48">
        <f>+CCB_CISS__2[[#This Row],[Indikator]]-SUM(CCB_CISS__2[[#This Row],[Pengemarkedet]:[Banksektoren]])</f>
        <v>-5.9329893425822622E-2</v>
      </c>
    </row>
    <row r="358" spans="1:8" x14ac:dyDescent="0.25">
      <c r="A358" s="6">
        <v>40097</v>
      </c>
      <c r="B358" s="48">
        <v>0.37700322429059163</v>
      </c>
      <c r="C358" s="48">
        <v>7.9756305842769881E-2</v>
      </c>
      <c r="D358" s="48">
        <v>6.6042239916629983E-2</v>
      </c>
      <c r="E358" s="48">
        <v>9.5476632676995118E-2</v>
      </c>
      <c r="F358" s="48">
        <v>5.6889500524556331E-2</v>
      </c>
      <c r="G358" s="48">
        <v>0.14502386218845589</v>
      </c>
      <c r="H358" s="48">
        <f>+CCB_CISS__2[[#This Row],[Indikator]]-SUM(CCB_CISS__2[[#This Row],[Pengemarkedet]:[Banksektoren]])</f>
        <v>-6.6185316858815568E-2</v>
      </c>
    </row>
    <row r="359" spans="1:8" x14ac:dyDescent="0.25">
      <c r="A359" s="6">
        <v>40104</v>
      </c>
      <c r="B359" s="48">
        <v>0.3995935392513088</v>
      </c>
      <c r="C359" s="48">
        <v>8.5096824978649427E-2</v>
      </c>
      <c r="D359" s="48">
        <v>6.8396706348681349E-2</v>
      </c>
      <c r="E359" s="48">
        <v>0.10007948391913603</v>
      </c>
      <c r="F359" s="48">
        <v>6.0187089490207971E-2</v>
      </c>
      <c r="G359" s="48">
        <v>0.15624789858538388</v>
      </c>
      <c r="H359" s="48">
        <f>+CCB_CISS__2[[#This Row],[Indikator]]-SUM(CCB_CISS__2[[#This Row],[Pengemarkedet]:[Banksektoren]])</f>
        <v>-7.0414464070749805E-2</v>
      </c>
    </row>
    <row r="360" spans="1:8" x14ac:dyDescent="0.25">
      <c r="A360" s="6">
        <v>40111</v>
      </c>
      <c r="B360" s="48">
        <v>0.37612161151724316</v>
      </c>
      <c r="C360" s="48">
        <v>8.0255863317971757E-2</v>
      </c>
      <c r="D360" s="48">
        <v>6.5980151360322786E-2</v>
      </c>
      <c r="E360" s="48">
        <v>9.3523219539167743E-2</v>
      </c>
      <c r="F360" s="48">
        <v>5.6050969049701506E-2</v>
      </c>
      <c r="G360" s="48">
        <v>0.14787615169372928</v>
      </c>
      <c r="H360" s="48">
        <f>+CCB_CISS__2[[#This Row],[Indikator]]-SUM(CCB_CISS__2[[#This Row],[Pengemarkedet]:[Banksektoren]])</f>
        <v>-6.7564743443649988E-2</v>
      </c>
    </row>
    <row r="361" spans="1:8" x14ac:dyDescent="0.25">
      <c r="A361" s="6">
        <v>40118</v>
      </c>
      <c r="B361" s="48">
        <v>0.40178377107210972</v>
      </c>
      <c r="C361" s="48">
        <v>8.0365985405332366E-2</v>
      </c>
      <c r="D361" s="48">
        <v>7.2141940627714229E-2</v>
      </c>
      <c r="E361" s="48">
        <v>9.2126881407824907E-2</v>
      </c>
      <c r="F361" s="48">
        <v>7.171360691620729E-2</v>
      </c>
      <c r="G361" s="48">
        <v>0.15925016522786847</v>
      </c>
      <c r="H361" s="48">
        <f>+CCB_CISS__2[[#This Row],[Indikator]]-SUM(CCB_CISS__2[[#This Row],[Pengemarkedet]:[Banksektoren]])</f>
        <v>-7.3814808512837504E-2</v>
      </c>
    </row>
    <row r="362" spans="1:8" x14ac:dyDescent="0.25">
      <c r="A362" s="6">
        <v>40125</v>
      </c>
      <c r="B362" s="48">
        <v>0.3917500275806679</v>
      </c>
      <c r="C362" s="48">
        <v>7.7789603501139878E-2</v>
      </c>
      <c r="D362" s="48">
        <v>7.0357381561499593E-2</v>
      </c>
      <c r="E362" s="48">
        <v>8.494089676890286E-2</v>
      </c>
      <c r="F362" s="48">
        <v>6.6671952225816428E-2</v>
      </c>
      <c r="G362" s="48">
        <v>0.16419543444697718</v>
      </c>
      <c r="H362" s="48">
        <f>+CCB_CISS__2[[#This Row],[Indikator]]-SUM(CCB_CISS__2[[#This Row],[Pengemarkedet]:[Banksektoren]])</f>
        <v>-7.2205240923667979E-2</v>
      </c>
    </row>
    <row r="363" spans="1:8" x14ac:dyDescent="0.25">
      <c r="A363" s="6">
        <v>40132</v>
      </c>
      <c r="B363" s="48">
        <v>0.38215827620072423</v>
      </c>
      <c r="C363" s="48">
        <v>7.4655047326389057E-2</v>
      </c>
      <c r="D363" s="48">
        <v>6.9362114178029191E-2</v>
      </c>
      <c r="E363" s="48">
        <v>8.2303208713741499E-2</v>
      </c>
      <c r="F363" s="48">
        <v>6.8277292528660383E-2</v>
      </c>
      <c r="G363" s="48">
        <v>0.16136231817040061</v>
      </c>
      <c r="H363" s="48">
        <f>+CCB_CISS__2[[#This Row],[Indikator]]-SUM(CCB_CISS__2[[#This Row],[Pengemarkedet]:[Banksektoren]])</f>
        <v>-7.3801704716496441E-2</v>
      </c>
    </row>
    <row r="364" spans="1:8" x14ac:dyDescent="0.25">
      <c r="A364" s="6">
        <v>40139</v>
      </c>
      <c r="B364" s="48">
        <v>0.4056749067011447</v>
      </c>
      <c r="C364" s="48">
        <v>8.2267791730853329E-2</v>
      </c>
      <c r="D364" s="48">
        <v>7.160365048797955E-2</v>
      </c>
      <c r="E364" s="48">
        <v>8.7854013880332524E-2</v>
      </c>
      <c r="F364" s="48">
        <v>7.2126231077057096E-2</v>
      </c>
      <c r="G364" s="48">
        <v>0.17264931341665113</v>
      </c>
      <c r="H364" s="48">
        <f>+CCB_CISS__2[[#This Row],[Indikator]]-SUM(CCB_CISS__2[[#This Row],[Pengemarkedet]:[Banksektoren]])</f>
        <v>-8.0826093891728901E-2</v>
      </c>
    </row>
    <row r="365" spans="1:8" x14ac:dyDescent="0.25">
      <c r="A365" s="6">
        <v>40146</v>
      </c>
      <c r="B365" s="48">
        <v>0.35987683270099408</v>
      </c>
      <c r="C365" s="48">
        <v>7.5814425282350412E-2</v>
      </c>
      <c r="D365" s="48">
        <v>6.3497850244998488E-2</v>
      </c>
      <c r="E365" s="48">
        <v>8.1868190429591092E-2</v>
      </c>
      <c r="F365" s="48">
        <v>5.913064808357614E-2</v>
      </c>
      <c r="G365" s="48">
        <v>0.15467770087043481</v>
      </c>
      <c r="H365" s="48">
        <f>+CCB_CISS__2[[#This Row],[Indikator]]-SUM(CCB_CISS__2[[#This Row],[Pengemarkedet]:[Banksektoren]])</f>
        <v>-7.5111982209956851E-2</v>
      </c>
    </row>
    <row r="366" spans="1:8" x14ac:dyDescent="0.25">
      <c r="A366" s="6">
        <v>40153</v>
      </c>
      <c r="B366" s="48">
        <v>0.37094578869949457</v>
      </c>
      <c r="C366" s="48">
        <v>7.8204906951850034E-2</v>
      </c>
      <c r="D366" s="48">
        <v>6.2018492723946286E-2</v>
      </c>
      <c r="E366" s="48">
        <v>8.8435082036175824E-2</v>
      </c>
      <c r="F366" s="48">
        <v>6.5105259997787129E-2</v>
      </c>
      <c r="G366" s="48">
        <v>0.15703271322876158</v>
      </c>
      <c r="H366" s="48">
        <f>+CCB_CISS__2[[#This Row],[Indikator]]-SUM(CCB_CISS__2[[#This Row],[Pengemarkedet]:[Banksektoren]])</f>
        <v>-7.9850666239026258E-2</v>
      </c>
    </row>
    <row r="367" spans="1:8" x14ac:dyDescent="0.25">
      <c r="A367" s="6">
        <v>40160</v>
      </c>
      <c r="B367" s="48">
        <v>0.36454647369914184</v>
      </c>
      <c r="C367" s="48">
        <v>7.8207472973374617E-2</v>
      </c>
      <c r="D367" s="48">
        <v>6.41445672096215E-2</v>
      </c>
      <c r="E367" s="48">
        <v>8.3970859453603552E-2</v>
      </c>
      <c r="F367" s="48">
        <v>5.9904881706504778E-2</v>
      </c>
      <c r="G367" s="48">
        <v>0.15755726900189701</v>
      </c>
      <c r="H367" s="48">
        <f>+CCB_CISS__2[[#This Row],[Indikator]]-SUM(CCB_CISS__2[[#This Row],[Pengemarkedet]:[Banksektoren]])</f>
        <v>-7.9238576645859649E-2</v>
      </c>
    </row>
    <row r="368" spans="1:8" x14ac:dyDescent="0.25">
      <c r="A368" s="6">
        <v>40167</v>
      </c>
      <c r="B368" s="48">
        <v>0.34399933626868717</v>
      </c>
      <c r="C368" s="48">
        <v>7.5628252828973702E-2</v>
      </c>
      <c r="D368" s="48">
        <v>6.2356465431760107E-2</v>
      </c>
      <c r="E368" s="48">
        <v>7.6079267109833482E-2</v>
      </c>
      <c r="F368" s="48">
        <v>5.2452406389814181E-2</v>
      </c>
      <c r="G368" s="48">
        <v>0.15616381647984928</v>
      </c>
      <c r="H368" s="48">
        <f>+CCB_CISS__2[[#This Row],[Indikator]]-SUM(CCB_CISS__2[[#This Row],[Pengemarkedet]:[Banksektoren]])</f>
        <v>-7.8680871971543553E-2</v>
      </c>
    </row>
    <row r="369" spans="1:8" x14ac:dyDescent="0.25">
      <c r="A369" s="6">
        <v>40174</v>
      </c>
      <c r="B369" s="48">
        <v>0.33353881284599207</v>
      </c>
      <c r="C369" s="48">
        <v>7.3562717237740965E-2</v>
      </c>
      <c r="D369" s="48">
        <v>6.6363600639392353E-2</v>
      </c>
      <c r="E369" s="48">
        <v>6.9386646897469789E-2</v>
      </c>
      <c r="F369" s="48">
        <v>4.6982409415480465E-2</v>
      </c>
      <c r="G369" s="48">
        <v>0.16022137325968516</v>
      </c>
      <c r="H369" s="48">
        <f>+CCB_CISS__2[[#This Row],[Indikator]]-SUM(CCB_CISS__2[[#This Row],[Pengemarkedet]:[Banksektoren]])</f>
        <v>-8.2977934603776671E-2</v>
      </c>
    </row>
    <row r="370" spans="1:8" x14ac:dyDescent="0.25">
      <c r="A370" s="6">
        <v>40181</v>
      </c>
      <c r="B370" s="48">
        <v>0.28922936072103744</v>
      </c>
      <c r="C370" s="48">
        <v>6.9816860836284911E-2</v>
      </c>
      <c r="D370" s="48">
        <v>6.3989336359232915E-2</v>
      </c>
      <c r="E370" s="48">
        <v>5.6898979260520899E-2</v>
      </c>
      <c r="F370" s="48">
        <v>4.168113803980443E-2</v>
      </c>
      <c r="G370" s="48">
        <v>0.14130141810723951</v>
      </c>
      <c r="H370" s="48">
        <f>+CCB_CISS__2[[#This Row],[Indikator]]-SUM(CCB_CISS__2[[#This Row],[Pengemarkedet]:[Banksektoren]])</f>
        <v>-8.4458371882045247E-2</v>
      </c>
    </row>
    <row r="371" spans="1:8" x14ac:dyDescent="0.25">
      <c r="A371" s="6">
        <v>40188</v>
      </c>
      <c r="B371" s="48">
        <v>0.29034516681351119</v>
      </c>
      <c r="C371" s="48">
        <v>7.4235529116119497E-2</v>
      </c>
      <c r="D371" s="48">
        <v>6.0581189092202406E-2</v>
      </c>
      <c r="E371" s="48">
        <v>6.7498505318235022E-2</v>
      </c>
      <c r="F371" s="48">
        <v>4.2782196838362214E-2</v>
      </c>
      <c r="G371" s="48">
        <v>0.14711500639529226</v>
      </c>
      <c r="H371" s="48">
        <f>+CCB_CISS__2[[#This Row],[Indikator]]-SUM(CCB_CISS__2[[#This Row],[Pengemarkedet]:[Banksektoren]])</f>
        <v>-0.10186725994670021</v>
      </c>
    </row>
    <row r="372" spans="1:8" x14ac:dyDescent="0.25">
      <c r="A372" s="6">
        <v>40195</v>
      </c>
      <c r="B372" s="48">
        <v>0.28953975780691554</v>
      </c>
      <c r="C372" s="48">
        <v>7.7456915107939034E-2</v>
      </c>
      <c r="D372" s="48">
        <v>6.264694830520795E-2</v>
      </c>
      <c r="E372" s="48">
        <v>7.3588513298329883E-2</v>
      </c>
      <c r="F372" s="48">
        <v>4.2850536858333337E-2</v>
      </c>
      <c r="G372" s="48">
        <v>0.14748152825325667</v>
      </c>
      <c r="H372" s="48">
        <f>+CCB_CISS__2[[#This Row],[Indikator]]-SUM(CCB_CISS__2[[#This Row],[Pengemarkedet]:[Banksektoren]])</f>
        <v>-0.11448468401615131</v>
      </c>
    </row>
    <row r="373" spans="1:8" x14ac:dyDescent="0.25">
      <c r="A373" s="6">
        <v>40202</v>
      </c>
      <c r="B373" s="48">
        <v>0.30071482620818091</v>
      </c>
      <c r="C373" s="48">
        <v>8.0504900776158905E-2</v>
      </c>
      <c r="D373" s="48">
        <v>6.2667038994031768E-2</v>
      </c>
      <c r="E373" s="48">
        <v>8.1053479019024183E-2</v>
      </c>
      <c r="F373" s="48">
        <v>5.5991644591886103E-2</v>
      </c>
      <c r="G373" s="48">
        <v>0.1507187823311226</v>
      </c>
      <c r="H373" s="48">
        <f>+CCB_CISS__2[[#This Row],[Indikator]]-SUM(CCB_CISS__2[[#This Row],[Pengemarkedet]:[Banksektoren]])</f>
        <v>-0.13022101950404263</v>
      </c>
    </row>
    <row r="374" spans="1:8" x14ac:dyDescent="0.25">
      <c r="A374" s="6">
        <v>40209</v>
      </c>
      <c r="B374" s="48">
        <v>0.29894621442734814</v>
      </c>
      <c r="C374" s="48">
        <v>7.8419283274819798E-2</v>
      </c>
      <c r="D374" s="48">
        <v>6.1276120936258255E-2</v>
      </c>
      <c r="E374" s="48">
        <v>8.4429648781299688E-2</v>
      </c>
      <c r="F374" s="48">
        <v>5.0825812197327652E-2</v>
      </c>
      <c r="G374" s="48">
        <v>0.15629965952399361</v>
      </c>
      <c r="H374" s="48">
        <f>+CCB_CISS__2[[#This Row],[Indikator]]-SUM(CCB_CISS__2[[#This Row],[Pengemarkedet]:[Banksektoren]])</f>
        <v>-0.13230431028635087</v>
      </c>
    </row>
    <row r="375" spans="1:8" x14ac:dyDescent="0.25">
      <c r="A375" s="6">
        <v>40216</v>
      </c>
      <c r="B375" s="48">
        <v>0.30105801891315453</v>
      </c>
      <c r="C375" s="48">
        <v>7.2801307744714022E-2</v>
      </c>
      <c r="D375" s="48">
        <v>6.4685584014680636E-2</v>
      </c>
      <c r="E375" s="48">
        <v>8.2764631247937731E-2</v>
      </c>
      <c r="F375" s="48">
        <v>5.6415413838820164E-2</v>
      </c>
      <c r="G375" s="48">
        <v>0.16143481775033358</v>
      </c>
      <c r="H375" s="48">
        <f>+CCB_CISS__2[[#This Row],[Indikator]]-SUM(CCB_CISS__2[[#This Row],[Pengemarkedet]:[Banksektoren]])</f>
        <v>-0.13704373568333161</v>
      </c>
    </row>
    <row r="376" spans="1:8" x14ac:dyDescent="0.25">
      <c r="A376" s="6">
        <v>40223</v>
      </c>
      <c r="B376" s="48">
        <v>0.30305549527271003</v>
      </c>
      <c r="C376" s="48">
        <v>6.6096455246894253E-2</v>
      </c>
      <c r="D376" s="48">
        <v>6.4422021843287491E-2</v>
      </c>
      <c r="E376" s="48">
        <v>8.7503606523361629E-2</v>
      </c>
      <c r="F376" s="48">
        <v>6.5854379074629613E-2</v>
      </c>
      <c r="G376" s="48">
        <v>0.16253394302136678</v>
      </c>
      <c r="H376" s="48">
        <f>+CCB_CISS__2[[#This Row],[Indikator]]-SUM(CCB_CISS__2[[#This Row],[Pengemarkedet]:[Banksektoren]])</f>
        <v>-0.14335491043682969</v>
      </c>
    </row>
    <row r="377" spans="1:8" x14ac:dyDescent="0.25">
      <c r="A377" s="6">
        <v>40230</v>
      </c>
      <c r="B377" s="48">
        <v>0.28814900870558852</v>
      </c>
      <c r="C377" s="48">
        <v>6.707983097385517E-2</v>
      </c>
      <c r="D377" s="48">
        <v>5.8884815684095593E-2</v>
      </c>
      <c r="E377" s="48">
        <v>8.0350177366748862E-2</v>
      </c>
      <c r="F377" s="48">
        <v>6.4444247465370669E-2</v>
      </c>
      <c r="G377" s="48">
        <v>0.15460701805491303</v>
      </c>
      <c r="H377" s="48">
        <f>+CCB_CISS__2[[#This Row],[Indikator]]-SUM(CCB_CISS__2[[#This Row],[Pengemarkedet]:[Banksektoren]])</f>
        <v>-0.13721708083939482</v>
      </c>
    </row>
    <row r="378" spans="1:8" x14ac:dyDescent="0.25">
      <c r="A378" s="6">
        <v>40237</v>
      </c>
      <c r="B378" s="48">
        <v>0.29328489138428054</v>
      </c>
      <c r="C378" s="48">
        <v>7.0418316936592146E-2</v>
      </c>
      <c r="D378" s="48">
        <v>6.3830213208645847E-2</v>
      </c>
      <c r="E378" s="48">
        <v>8.4550918160288105E-2</v>
      </c>
      <c r="F378" s="48">
        <v>7.0672521655828435E-2</v>
      </c>
      <c r="G378" s="48">
        <v>0.14998546270414714</v>
      </c>
      <c r="H378" s="48">
        <f>+CCB_CISS__2[[#This Row],[Indikator]]-SUM(CCB_CISS__2[[#This Row],[Pengemarkedet]:[Banksektoren]])</f>
        <v>-0.14617254128122115</v>
      </c>
    </row>
    <row r="379" spans="1:8" x14ac:dyDescent="0.25">
      <c r="A379" s="6">
        <v>40244</v>
      </c>
      <c r="B379" s="48">
        <v>0.28517519159754051</v>
      </c>
      <c r="C379" s="48">
        <v>7.3499565404252704E-2</v>
      </c>
      <c r="D379" s="48">
        <v>5.9302633099123273E-2</v>
      </c>
      <c r="E379" s="48">
        <v>8.4876517346490751E-2</v>
      </c>
      <c r="F379" s="48">
        <v>7.0277480814392793E-2</v>
      </c>
      <c r="G379" s="48">
        <v>0.14247112961453362</v>
      </c>
      <c r="H379" s="48">
        <f>+CCB_CISS__2[[#This Row],[Indikator]]-SUM(CCB_CISS__2[[#This Row],[Pengemarkedet]:[Banksektoren]])</f>
        <v>-0.14525213468125264</v>
      </c>
    </row>
    <row r="380" spans="1:8" x14ac:dyDescent="0.25">
      <c r="A380" s="6">
        <v>40251</v>
      </c>
      <c r="B380" s="48">
        <v>0.25346633265422219</v>
      </c>
      <c r="C380" s="48">
        <v>7.129604048126989E-2</v>
      </c>
      <c r="D380" s="48">
        <v>5.3967920622301796E-2</v>
      </c>
      <c r="E380" s="48">
        <v>7.3770241426666661E-2</v>
      </c>
      <c r="F380" s="48">
        <v>5.7868715286347849E-2</v>
      </c>
      <c r="G380" s="48">
        <v>0.12770931886997505</v>
      </c>
      <c r="H380" s="48">
        <f>+CCB_CISS__2[[#This Row],[Indikator]]-SUM(CCB_CISS__2[[#This Row],[Pengemarkedet]:[Banksektoren]])</f>
        <v>-0.13114590403233906</v>
      </c>
    </row>
    <row r="381" spans="1:8" x14ac:dyDescent="0.25">
      <c r="A381" s="6">
        <v>40258</v>
      </c>
      <c r="B381" s="48">
        <v>0.2445394172270971</v>
      </c>
      <c r="C381" s="48">
        <v>6.6546952962640057E-2</v>
      </c>
      <c r="D381" s="48">
        <v>5.408715276650921E-2</v>
      </c>
      <c r="E381" s="48">
        <v>7.5158975636304942E-2</v>
      </c>
      <c r="F381" s="48">
        <v>5.1836814389001395E-2</v>
      </c>
      <c r="G381" s="48">
        <v>0.12702166802483666</v>
      </c>
      <c r="H381" s="48">
        <f>+CCB_CISS__2[[#This Row],[Indikator]]-SUM(CCB_CISS__2[[#This Row],[Pengemarkedet]:[Banksektoren]])</f>
        <v>-0.13011214655219516</v>
      </c>
    </row>
    <row r="382" spans="1:8" x14ac:dyDescent="0.25">
      <c r="A382" s="6">
        <v>40265</v>
      </c>
      <c r="B382" s="48">
        <v>0.25023168201399748</v>
      </c>
      <c r="C382" s="48">
        <v>6.8740015425376111E-2</v>
      </c>
      <c r="D382" s="48">
        <v>5.1423809442783068E-2</v>
      </c>
      <c r="E382" s="48">
        <v>7.5527553947619452E-2</v>
      </c>
      <c r="F382" s="48">
        <v>5.219147060839914E-2</v>
      </c>
      <c r="G382" s="48">
        <v>0.13582356437495094</v>
      </c>
      <c r="H382" s="48">
        <f>+CCB_CISS__2[[#This Row],[Indikator]]-SUM(CCB_CISS__2[[#This Row],[Pengemarkedet]:[Banksektoren]])</f>
        <v>-0.13347473178513125</v>
      </c>
    </row>
    <row r="383" spans="1:8" x14ac:dyDescent="0.25">
      <c r="A383" s="6">
        <v>40272</v>
      </c>
      <c r="B383" s="48">
        <v>0.22990390342502737</v>
      </c>
      <c r="C383" s="48">
        <v>6.5502411851953435E-2</v>
      </c>
      <c r="D383" s="48">
        <v>5.2198370081008909E-2</v>
      </c>
      <c r="E383" s="48">
        <v>6.1394621122250248E-2</v>
      </c>
      <c r="F383" s="48">
        <v>4.482084525568035E-2</v>
      </c>
      <c r="G383" s="48">
        <v>0.1269169015674006</v>
      </c>
      <c r="H383" s="48">
        <f>+CCB_CISS__2[[#This Row],[Indikator]]-SUM(CCB_CISS__2[[#This Row],[Pengemarkedet]:[Banksektoren]])</f>
        <v>-0.12092924645326619</v>
      </c>
    </row>
    <row r="384" spans="1:8" x14ac:dyDescent="0.25">
      <c r="A384" s="6">
        <v>40279</v>
      </c>
      <c r="B384" s="48">
        <v>0.23447846914092316</v>
      </c>
      <c r="C384" s="48">
        <v>6.7441448283352107E-2</v>
      </c>
      <c r="D384" s="48">
        <v>5.3966936516911937E-2</v>
      </c>
      <c r="E384" s="48">
        <v>6.472336527801803E-2</v>
      </c>
      <c r="F384" s="48">
        <v>5.1306839981860745E-2</v>
      </c>
      <c r="G384" s="48">
        <v>0.13060780125768492</v>
      </c>
      <c r="H384" s="48">
        <f>+CCB_CISS__2[[#This Row],[Indikator]]-SUM(CCB_CISS__2[[#This Row],[Pengemarkedet]:[Banksektoren]])</f>
        <v>-0.13356792217690464</v>
      </c>
    </row>
    <row r="385" spans="1:8" x14ac:dyDescent="0.25">
      <c r="A385" s="6">
        <v>40286</v>
      </c>
      <c r="B385" s="48">
        <v>0.24087907244211815</v>
      </c>
      <c r="C385" s="48">
        <v>7.2388737225724961E-2</v>
      </c>
      <c r="D385" s="48">
        <v>5.5633741670587752E-2</v>
      </c>
      <c r="E385" s="48">
        <v>7.2679459555784726E-2</v>
      </c>
      <c r="F385" s="48">
        <v>5.1009542440802746E-2</v>
      </c>
      <c r="G385" s="48">
        <v>0.13536258504663715</v>
      </c>
      <c r="H385" s="48">
        <f>+CCB_CISS__2[[#This Row],[Indikator]]-SUM(CCB_CISS__2[[#This Row],[Pengemarkedet]:[Banksektoren]])</f>
        <v>-0.14619499349741916</v>
      </c>
    </row>
    <row r="386" spans="1:8" x14ac:dyDescent="0.25">
      <c r="A386" s="6">
        <v>40293</v>
      </c>
      <c r="B386" s="48">
        <v>0.24410123376578832</v>
      </c>
      <c r="C386" s="48">
        <v>7.0679666320237644E-2</v>
      </c>
      <c r="D386" s="48">
        <v>5.531312558483583E-2</v>
      </c>
      <c r="E386" s="48">
        <v>8.0161960418845823E-2</v>
      </c>
      <c r="F386" s="48">
        <v>5.1831242877880372E-2</v>
      </c>
      <c r="G386" s="48">
        <v>0.14058178587094719</v>
      </c>
      <c r="H386" s="48">
        <f>+CCB_CISS__2[[#This Row],[Indikator]]-SUM(CCB_CISS__2[[#This Row],[Pengemarkedet]:[Banksektoren]])</f>
        <v>-0.1544665473069585</v>
      </c>
    </row>
    <row r="387" spans="1:8" x14ac:dyDescent="0.25">
      <c r="A387" s="6">
        <v>40300</v>
      </c>
      <c r="B387" s="48">
        <v>0.26042821599143046</v>
      </c>
      <c r="C387" s="48">
        <v>7.3565582806887075E-2</v>
      </c>
      <c r="D387" s="48">
        <v>5.7941668144534407E-2</v>
      </c>
      <c r="E387" s="48">
        <v>9.8558135657508067E-2</v>
      </c>
      <c r="F387" s="48">
        <v>5.9289171182607632E-2</v>
      </c>
      <c r="G387" s="48">
        <v>0.14292622728933119</v>
      </c>
      <c r="H387" s="48">
        <f>+CCB_CISS__2[[#This Row],[Indikator]]-SUM(CCB_CISS__2[[#This Row],[Pengemarkedet]:[Banksektoren]])</f>
        <v>-0.17185256908943791</v>
      </c>
    </row>
    <row r="388" spans="1:8" x14ac:dyDescent="0.25">
      <c r="A388" s="6">
        <v>40307</v>
      </c>
      <c r="B388" s="48">
        <v>0.33396795434772397</v>
      </c>
      <c r="C388" s="48">
        <v>8.4838801607762346E-2</v>
      </c>
      <c r="D388" s="48">
        <v>7.3146622767596953E-2</v>
      </c>
      <c r="E388" s="48">
        <v>0.11732261777117962</v>
      </c>
      <c r="F388" s="48">
        <v>7.6687284269632144E-2</v>
      </c>
      <c r="G388" s="48">
        <v>0.16941325856526032</v>
      </c>
      <c r="H388" s="48">
        <f>+CCB_CISS__2[[#This Row],[Indikator]]-SUM(CCB_CISS__2[[#This Row],[Pengemarkedet]:[Banksektoren]])</f>
        <v>-0.18744063063370742</v>
      </c>
    </row>
    <row r="389" spans="1:8" x14ac:dyDescent="0.25">
      <c r="A389" s="6">
        <v>40314</v>
      </c>
      <c r="B389" s="48">
        <v>0.39516340481581186</v>
      </c>
      <c r="C389" s="48">
        <v>8.8759455183481925E-2</v>
      </c>
      <c r="D389" s="48">
        <v>8.6629158985512739E-2</v>
      </c>
      <c r="E389" s="48">
        <v>0.12982878031724487</v>
      </c>
      <c r="F389" s="48">
        <v>9.2009746898062919E-2</v>
      </c>
      <c r="G389" s="48">
        <v>0.18581801575031448</v>
      </c>
      <c r="H389" s="48">
        <f>+CCB_CISS__2[[#This Row],[Indikator]]-SUM(CCB_CISS__2[[#This Row],[Pengemarkedet]:[Banksektoren]])</f>
        <v>-0.18788175231880505</v>
      </c>
    </row>
    <row r="390" spans="1:8" x14ac:dyDescent="0.25">
      <c r="A390" s="6">
        <v>40321</v>
      </c>
      <c r="B390" s="48">
        <v>0.45851849439675896</v>
      </c>
      <c r="C390" s="48">
        <v>9.6259293562826864E-2</v>
      </c>
      <c r="D390" s="48">
        <v>9.8478203308597828E-2</v>
      </c>
      <c r="E390" s="48">
        <v>0.14007121339360457</v>
      </c>
      <c r="F390" s="48">
        <v>0.10681498604781711</v>
      </c>
      <c r="G390" s="48">
        <v>0.19752451568380833</v>
      </c>
      <c r="H390" s="48">
        <f>+CCB_CISS__2[[#This Row],[Indikator]]-SUM(CCB_CISS__2[[#This Row],[Pengemarkedet]:[Banksektoren]])</f>
        <v>-0.18062971759989577</v>
      </c>
    </row>
    <row r="391" spans="1:8" x14ac:dyDescent="0.25">
      <c r="A391" s="6">
        <v>40328</v>
      </c>
      <c r="B391" s="48">
        <v>0.52323884291033518</v>
      </c>
      <c r="C391" s="48">
        <v>0.10573446528929255</v>
      </c>
      <c r="D391" s="48">
        <v>0.10035119818639242</v>
      </c>
      <c r="E391" s="48">
        <v>0.15087334565906149</v>
      </c>
      <c r="F391" s="48">
        <v>0.11717621921746679</v>
      </c>
      <c r="G391" s="48">
        <v>0.21965279664251247</v>
      </c>
      <c r="H391" s="48">
        <f>+CCB_CISS__2[[#This Row],[Indikator]]-SUM(CCB_CISS__2[[#This Row],[Pengemarkedet]:[Banksektoren]])</f>
        <v>-0.17054918208439052</v>
      </c>
    </row>
    <row r="392" spans="1:8" x14ac:dyDescent="0.25">
      <c r="A392" s="6">
        <v>40335</v>
      </c>
      <c r="B392" s="48">
        <v>0.49997594631938153</v>
      </c>
      <c r="C392" s="48">
        <v>0.10101246159774083</v>
      </c>
      <c r="D392" s="48">
        <v>8.9200630891863586E-2</v>
      </c>
      <c r="E392" s="48">
        <v>0.14250136078875181</v>
      </c>
      <c r="F392" s="48">
        <v>0.10655979153161844</v>
      </c>
      <c r="G392" s="48">
        <v>0.20208769363788934</v>
      </c>
      <c r="H392" s="48">
        <f>+CCB_CISS__2[[#This Row],[Indikator]]-SUM(CCB_CISS__2[[#This Row],[Pengemarkedet]:[Banksektoren]])</f>
        <v>-0.14138599212848252</v>
      </c>
    </row>
    <row r="393" spans="1:8" x14ac:dyDescent="0.25">
      <c r="A393" s="6">
        <v>40342</v>
      </c>
      <c r="B393" s="48">
        <v>0.47838045602869139</v>
      </c>
      <c r="C393" s="48">
        <v>9.6493870691750444E-2</v>
      </c>
      <c r="D393" s="48">
        <v>7.816537533094961E-2</v>
      </c>
      <c r="E393" s="48">
        <v>0.13579680685828241</v>
      </c>
      <c r="F393" s="48">
        <v>9.6159576238341815E-2</v>
      </c>
      <c r="G393" s="48">
        <v>0.19276393268202663</v>
      </c>
      <c r="H393" s="48">
        <f>+CCB_CISS__2[[#This Row],[Indikator]]-SUM(CCB_CISS__2[[#This Row],[Pengemarkedet]:[Banksektoren]])</f>
        <v>-0.12099910577265949</v>
      </c>
    </row>
    <row r="394" spans="1:8" x14ac:dyDescent="0.25">
      <c r="A394" s="6">
        <v>40349</v>
      </c>
      <c r="B394" s="48">
        <v>0.43220968281715633</v>
      </c>
      <c r="C394" s="48">
        <v>8.9221892963214297E-2</v>
      </c>
      <c r="D394" s="48">
        <v>6.6190035296962269E-2</v>
      </c>
      <c r="E394" s="48">
        <v>0.12498933947854055</v>
      </c>
      <c r="F394" s="48">
        <v>7.859260071668342E-2</v>
      </c>
      <c r="G394" s="48">
        <v>0.17547389150274476</v>
      </c>
      <c r="H394" s="48">
        <f>+CCB_CISS__2[[#This Row],[Indikator]]-SUM(CCB_CISS__2[[#This Row],[Pengemarkedet]:[Banksektoren]])</f>
        <v>-0.10225807714098889</v>
      </c>
    </row>
    <row r="395" spans="1:8" x14ac:dyDescent="0.25">
      <c r="A395" s="6">
        <v>40356</v>
      </c>
      <c r="B395" s="48">
        <v>0.40112216499889514</v>
      </c>
      <c r="C395" s="48">
        <v>8.4152247286658724E-2</v>
      </c>
      <c r="D395" s="48">
        <v>6.8934269288899619E-2</v>
      </c>
      <c r="E395" s="48">
        <v>0.11437769528463752</v>
      </c>
      <c r="F395" s="48">
        <v>6.5081817838373524E-2</v>
      </c>
      <c r="G395" s="48">
        <v>0.15976280986374497</v>
      </c>
      <c r="H395" s="48">
        <f>+CCB_CISS__2[[#This Row],[Indikator]]-SUM(CCB_CISS__2[[#This Row],[Pengemarkedet]:[Banksektoren]])</f>
        <v>-9.1186674563419223E-2</v>
      </c>
    </row>
    <row r="396" spans="1:8" x14ac:dyDescent="0.25">
      <c r="A396" s="6">
        <v>40363</v>
      </c>
      <c r="B396" s="48">
        <v>0.42577772741454739</v>
      </c>
      <c r="C396" s="48">
        <v>8.6708803668056264E-2</v>
      </c>
      <c r="D396" s="48">
        <v>7.0226110431198405E-2</v>
      </c>
      <c r="E396" s="48">
        <v>0.12035687934709005</v>
      </c>
      <c r="F396" s="48">
        <v>7.0831164844596853E-2</v>
      </c>
      <c r="G396" s="48">
        <v>0.17005246801461585</v>
      </c>
      <c r="H396" s="48">
        <f>+CCB_CISS__2[[#This Row],[Indikator]]-SUM(CCB_CISS__2[[#This Row],[Pengemarkedet]:[Banksektoren]])</f>
        <v>-9.2397698891009961E-2</v>
      </c>
    </row>
    <row r="397" spans="1:8" x14ac:dyDescent="0.25">
      <c r="A397" s="6">
        <v>40370</v>
      </c>
      <c r="B397" s="48">
        <v>0.42289606235241906</v>
      </c>
      <c r="C397" s="48">
        <v>9.0060628790959565E-2</v>
      </c>
      <c r="D397" s="48">
        <v>6.9851239541658477E-2</v>
      </c>
      <c r="E397" s="48">
        <v>0.11620436677977612</v>
      </c>
      <c r="F397" s="48">
        <v>6.8676589925302955E-2</v>
      </c>
      <c r="G397" s="48">
        <v>0.16671434567022464</v>
      </c>
      <c r="H397" s="48">
        <f>+CCB_CISS__2[[#This Row],[Indikator]]-SUM(CCB_CISS__2[[#This Row],[Pengemarkedet]:[Banksektoren]])</f>
        <v>-8.8611108355502677E-2</v>
      </c>
    </row>
    <row r="398" spans="1:8" x14ac:dyDescent="0.25">
      <c r="A398" s="6">
        <v>40377</v>
      </c>
      <c r="B398" s="48">
        <v>0.42866005030443982</v>
      </c>
      <c r="C398" s="48">
        <v>9.1513584378204532E-2</v>
      </c>
      <c r="D398" s="48">
        <v>7.5089798560360438E-2</v>
      </c>
      <c r="E398" s="48">
        <v>0.11015502546994593</v>
      </c>
      <c r="F398" s="48">
        <v>7.3981149638335672E-2</v>
      </c>
      <c r="G398" s="48">
        <v>0.16556504199971181</v>
      </c>
      <c r="H398" s="48">
        <f>+CCB_CISS__2[[#This Row],[Indikator]]-SUM(CCB_CISS__2[[#This Row],[Pengemarkedet]:[Banksektoren]])</f>
        <v>-8.7644549742118605E-2</v>
      </c>
    </row>
    <row r="399" spans="1:8" x14ac:dyDescent="0.25">
      <c r="A399" s="6">
        <v>40384</v>
      </c>
      <c r="B399" s="48">
        <v>0.40813570165352359</v>
      </c>
      <c r="C399" s="48">
        <v>8.277484700120856E-2</v>
      </c>
      <c r="D399" s="48">
        <v>6.9075131754939678E-2</v>
      </c>
      <c r="E399" s="48">
        <v>0.10162702005749077</v>
      </c>
      <c r="F399" s="48">
        <v>7.6964482688912761E-2</v>
      </c>
      <c r="G399" s="48">
        <v>0.15992192775116107</v>
      </c>
      <c r="H399" s="48">
        <f>+CCB_CISS__2[[#This Row],[Indikator]]-SUM(CCB_CISS__2[[#This Row],[Pengemarkedet]:[Banksektoren]])</f>
        <v>-8.2227707600189326E-2</v>
      </c>
    </row>
    <row r="400" spans="1:8" x14ac:dyDescent="0.25">
      <c r="A400" s="6">
        <v>40391</v>
      </c>
      <c r="B400" s="48">
        <v>0.35720677469929962</v>
      </c>
      <c r="C400" s="48">
        <v>7.6536660439788295E-2</v>
      </c>
      <c r="D400" s="48">
        <v>6.7436641663391042E-2</v>
      </c>
      <c r="E400" s="48">
        <v>7.874209628663506E-2</v>
      </c>
      <c r="F400" s="48">
        <v>6.1676355590571358E-2</v>
      </c>
      <c r="G400" s="48">
        <v>0.14670040826056388</v>
      </c>
      <c r="H400" s="48">
        <f>+CCB_CISS__2[[#This Row],[Indikator]]-SUM(CCB_CISS__2[[#This Row],[Pengemarkedet]:[Banksektoren]])</f>
        <v>-7.3885387541649972E-2</v>
      </c>
    </row>
    <row r="401" spans="1:8" x14ac:dyDescent="0.25">
      <c r="A401" s="6">
        <v>40398</v>
      </c>
      <c r="B401" s="48">
        <v>0.32056222314113608</v>
      </c>
      <c r="C401" s="48">
        <v>6.851201981082379E-2</v>
      </c>
      <c r="D401" s="48">
        <v>6.9507383416275825E-2</v>
      </c>
      <c r="E401" s="48">
        <v>6.7337744029720856E-2</v>
      </c>
      <c r="F401" s="48">
        <v>5.5961878227236826E-2</v>
      </c>
      <c r="G401" s="48">
        <v>0.13383041323861458</v>
      </c>
      <c r="H401" s="48">
        <f>+CCB_CISS__2[[#This Row],[Indikator]]-SUM(CCB_CISS__2[[#This Row],[Pengemarkedet]:[Banksektoren]])</f>
        <v>-7.4587215581535748E-2</v>
      </c>
    </row>
    <row r="402" spans="1:8" x14ac:dyDescent="0.25">
      <c r="A402" s="6">
        <v>40405</v>
      </c>
      <c r="B402" s="48">
        <v>0.30788821288105572</v>
      </c>
      <c r="C402" s="48">
        <v>6.7081610536536565E-2</v>
      </c>
      <c r="D402" s="48">
        <v>6.8751173398804252E-2</v>
      </c>
      <c r="E402" s="48">
        <v>6.3355833662367828E-2</v>
      </c>
      <c r="F402" s="48">
        <v>5.4804385598278063E-2</v>
      </c>
      <c r="G402" s="48">
        <v>0.13584654990678252</v>
      </c>
      <c r="H402" s="48">
        <f>+CCB_CISS__2[[#This Row],[Indikator]]-SUM(CCB_CISS__2[[#This Row],[Pengemarkedet]:[Banksektoren]])</f>
        <v>-8.195134022171352E-2</v>
      </c>
    </row>
    <row r="403" spans="1:8" x14ac:dyDescent="0.25">
      <c r="A403" s="6">
        <v>40412</v>
      </c>
      <c r="B403" s="48">
        <v>0.31374068936173632</v>
      </c>
      <c r="C403" s="48">
        <v>7.2519181994006948E-2</v>
      </c>
      <c r="D403" s="48">
        <v>7.375397942515434E-2</v>
      </c>
      <c r="E403" s="48">
        <v>6.9057075654819791E-2</v>
      </c>
      <c r="F403" s="48">
        <v>5.1644180426001648E-2</v>
      </c>
      <c r="G403" s="48">
        <v>0.14288271511764938</v>
      </c>
      <c r="H403" s="48">
        <f>+CCB_CISS__2[[#This Row],[Indikator]]-SUM(CCB_CISS__2[[#This Row],[Pengemarkedet]:[Banksektoren]])</f>
        <v>-9.61164432558958E-2</v>
      </c>
    </row>
    <row r="404" spans="1:8" x14ac:dyDescent="0.25">
      <c r="A404" s="6">
        <v>40419</v>
      </c>
      <c r="B404" s="48">
        <v>0.31955878463007026</v>
      </c>
      <c r="C404" s="48">
        <v>7.080550907923075E-2</v>
      </c>
      <c r="D404" s="48">
        <v>7.8211131420227911E-2</v>
      </c>
      <c r="E404" s="48">
        <v>8.2962079995076404E-2</v>
      </c>
      <c r="F404" s="48">
        <v>5.3121777650160927E-2</v>
      </c>
      <c r="G404" s="48">
        <v>0.1435999587609969</v>
      </c>
      <c r="H404" s="48">
        <f>+CCB_CISS__2[[#This Row],[Indikator]]-SUM(CCB_CISS__2[[#This Row],[Pengemarkedet]:[Banksektoren]])</f>
        <v>-0.10914167227562266</v>
      </c>
    </row>
    <row r="405" spans="1:8" x14ac:dyDescent="0.25">
      <c r="A405" s="6">
        <v>40426</v>
      </c>
      <c r="B405" s="48">
        <v>0.33984586201049033</v>
      </c>
      <c r="C405" s="48">
        <v>7.3143259349649409E-2</v>
      </c>
      <c r="D405" s="48">
        <v>8.057399208283024E-2</v>
      </c>
      <c r="E405" s="48">
        <v>9.436818865040314E-2</v>
      </c>
      <c r="F405" s="48">
        <v>6.0011085873799018E-2</v>
      </c>
      <c r="G405" s="48">
        <v>0.15074820519512364</v>
      </c>
      <c r="H405" s="48">
        <f>+CCB_CISS__2[[#This Row],[Indikator]]-SUM(CCB_CISS__2[[#This Row],[Pengemarkedet]:[Banksektoren]])</f>
        <v>-0.11899886914131513</v>
      </c>
    </row>
    <row r="406" spans="1:8" x14ac:dyDescent="0.25">
      <c r="A406" s="6">
        <v>40433</v>
      </c>
      <c r="B406" s="48">
        <v>0.33215991808905881</v>
      </c>
      <c r="C406" s="48">
        <v>7.0862408415737876E-2</v>
      </c>
      <c r="D406" s="48">
        <v>8.0822731536422776E-2</v>
      </c>
      <c r="E406" s="48">
        <v>9.5296688642616784E-2</v>
      </c>
      <c r="F406" s="48">
        <v>5.8668548775413519E-2</v>
      </c>
      <c r="G406" s="48">
        <v>0.144335806822281</v>
      </c>
      <c r="H406" s="48">
        <f>+CCB_CISS__2[[#This Row],[Indikator]]-SUM(CCB_CISS__2[[#This Row],[Pengemarkedet]:[Banksektoren]])</f>
        <v>-0.11782626610341312</v>
      </c>
    </row>
    <row r="407" spans="1:8" x14ac:dyDescent="0.25">
      <c r="A407" s="6">
        <v>40440</v>
      </c>
      <c r="B407" s="48">
        <v>0.30329084391191125</v>
      </c>
      <c r="C407" s="48">
        <v>6.8423180721253848E-2</v>
      </c>
      <c r="D407" s="48">
        <v>7.8696736209912563E-2</v>
      </c>
      <c r="E407" s="48">
        <v>8.2601394938816103E-2</v>
      </c>
      <c r="F407" s="48">
        <v>5.5794272041775769E-2</v>
      </c>
      <c r="G407" s="48">
        <v>0.12707848695322888</v>
      </c>
      <c r="H407" s="48">
        <f>+CCB_CISS__2[[#This Row],[Indikator]]-SUM(CCB_CISS__2[[#This Row],[Pengemarkedet]:[Banksektoren]])</f>
        <v>-0.10930322695307593</v>
      </c>
    </row>
    <row r="408" spans="1:8" x14ac:dyDescent="0.25">
      <c r="A408" s="6">
        <v>40447</v>
      </c>
      <c r="B408" s="48">
        <v>0.29138012479425024</v>
      </c>
      <c r="C408" s="48">
        <v>6.6232598390230407E-2</v>
      </c>
      <c r="D408" s="48">
        <v>7.6261339962070893E-2</v>
      </c>
      <c r="E408" s="48">
        <v>6.2977981692813892E-2</v>
      </c>
      <c r="F408" s="48">
        <v>6.5208592697029416E-2</v>
      </c>
      <c r="G408" s="48">
        <v>0.12438972027645584</v>
      </c>
      <c r="H408" s="48">
        <f>+CCB_CISS__2[[#This Row],[Indikator]]-SUM(CCB_CISS__2[[#This Row],[Pengemarkedet]:[Banksektoren]])</f>
        <v>-0.10369010822435015</v>
      </c>
    </row>
    <row r="409" spans="1:8" x14ac:dyDescent="0.25">
      <c r="A409" s="6">
        <v>40454</v>
      </c>
      <c r="B409" s="48">
        <v>0.27824208781156412</v>
      </c>
      <c r="C409" s="48">
        <v>6.8509845762441221E-2</v>
      </c>
      <c r="D409" s="48">
        <v>7.2832211524252483E-2</v>
      </c>
      <c r="E409" s="48">
        <v>4.7172775161864994E-2</v>
      </c>
      <c r="F409" s="48">
        <v>6.652683215593147E-2</v>
      </c>
      <c r="G409" s="48">
        <v>0.12532778994767055</v>
      </c>
      <c r="H409" s="48">
        <f>+CCB_CISS__2[[#This Row],[Indikator]]-SUM(CCB_CISS__2[[#This Row],[Pengemarkedet]:[Banksektoren]])</f>
        <v>-0.10212736674059664</v>
      </c>
    </row>
    <row r="410" spans="1:8" x14ac:dyDescent="0.25">
      <c r="A410" s="6">
        <v>40461</v>
      </c>
      <c r="B410" s="48">
        <v>0.2572783558504213</v>
      </c>
      <c r="C410" s="48">
        <v>6.4649229058321003E-2</v>
      </c>
      <c r="D410" s="48">
        <v>6.7858216395616788E-2</v>
      </c>
      <c r="E410" s="48">
        <v>4.2861144543751707E-2</v>
      </c>
      <c r="F410" s="48">
        <v>6.7891105517536673E-2</v>
      </c>
      <c r="G410" s="48">
        <v>0.12300915901699722</v>
      </c>
      <c r="H410" s="48">
        <f>+CCB_CISS__2[[#This Row],[Indikator]]-SUM(CCB_CISS__2[[#This Row],[Pengemarkedet]:[Banksektoren]])</f>
        <v>-0.10899049868180205</v>
      </c>
    </row>
    <row r="411" spans="1:8" x14ac:dyDescent="0.25">
      <c r="A411" s="6">
        <v>40468</v>
      </c>
      <c r="B411" s="48">
        <v>0.25100310877151549</v>
      </c>
      <c r="C411" s="48">
        <v>6.2613180353800382E-2</v>
      </c>
      <c r="D411" s="48">
        <v>6.5415351288070023E-2</v>
      </c>
      <c r="E411" s="48">
        <v>4.4120347836253425E-2</v>
      </c>
      <c r="F411" s="48">
        <v>6.6697702748948623E-2</v>
      </c>
      <c r="G411" s="48">
        <v>0.13112804496805949</v>
      </c>
      <c r="H411" s="48">
        <f>+CCB_CISS__2[[#This Row],[Indikator]]-SUM(CCB_CISS__2[[#This Row],[Pengemarkedet]:[Banksektoren]])</f>
        <v>-0.11897151842361647</v>
      </c>
    </row>
    <row r="412" spans="1:8" x14ac:dyDescent="0.25">
      <c r="A412" s="6">
        <v>40475</v>
      </c>
      <c r="B412" s="48">
        <v>0.24367440882896083</v>
      </c>
      <c r="C412" s="48">
        <v>6.6365101501056206E-2</v>
      </c>
      <c r="D412" s="48">
        <v>6.3567968600600655E-2</v>
      </c>
      <c r="E412" s="48">
        <v>5.8536293097446894E-2</v>
      </c>
      <c r="F412" s="48">
        <v>6.7141338247769522E-2</v>
      </c>
      <c r="G412" s="48">
        <v>0.12979515421073096</v>
      </c>
      <c r="H412" s="48">
        <f>+CCB_CISS__2[[#This Row],[Indikator]]-SUM(CCB_CISS__2[[#This Row],[Pengemarkedet]:[Banksektoren]])</f>
        <v>-0.14173144682864339</v>
      </c>
    </row>
    <row r="413" spans="1:8" x14ac:dyDescent="0.25">
      <c r="A413" s="6">
        <v>40482</v>
      </c>
      <c r="B413" s="48">
        <v>0.23992938839667749</v>
      </c>
      <c r="C413" s="48">
        <v>6.6328040009769787E-2</v>
      </c>
      <c r="D413" s="48">
        <v>6.6415281644291252E-2</v>
      </c>
      <c r="E413" s="48">
        <v>6.4495100294834226E-2</v>
      </c>
      <c r="F413" s="48">
        <v>6.8744997671781979E-2</v>
      </c>
      <c r="G413" s="48">
        <v>0.12735409203139403</v>
      </c>
      <c r="H413" s="48">
        <f>+CCB_CISS__2[[#This Row],[Indikator]]-SUM(CCB_CISS__2[[#This Row],[Pengemarkedet]:[Banksektoren]])</f>
        <v>-0.15340812325539382</v>
      </c>
    </row>
    <row r="414" spans="1:8" x14ac:dyDescent="0.25">
      <c r="A414" s="6">
        <v>40489</v>
      </c>
      <c r="B414" s="48">
        <v>0.24439006514826705</v>
      </c>
      <c r="C414" s="48">
        <v>6.6049915934928288E-2</v>
      </c>
      <c r="D414" s="48">
        <v>6.8849771726867265E-2</v>
      </c>
      <c r="E414" s="48">
        <v>5.7833832280670322E-2</v>
      </c>
      <c r="F414" s="48">
        <v>6.6141077118365754E-2</v>
      </c>
      <c r="G414" s="48">
        <v>0.13028468141270808</v>
      </c>
      <c r="H414" s="48">
        <f>+CCB_CISS__2[[#This Row],[Indikator]]-SUM(CCB_CISS__2[[#This Row],[Pengemarkedet]:[Banksektoren]])</f>
        <v>-0.14476921332527265</v>
      </c>
    </row>
    <row r="415" spans="1:8" x14ac:dyDescent="0.25">
      <c r="A415" s="6">
        <v>40496</v>
      </c>
      <c r="B415" s="48">
        <v>0.25676259220779296</v>
      </c>
      <c r="C415" s="48">
        <v>6.556865045945949E-2</v>
      </c>
      <c r="D415" s="48">
        <v>7.1060972521212268E-2</v>
      </c>
      <c r="E415" s="48">
        <v>4.7954656225046709E-2</v>
      </c>
      <c r="F415" s="48">
        <v>7.2193088494829111E-2</v>
      </c>
      <c r="G415" s="48">
        <v>0.13174046703196224</v>
      </c>
      <c r="H415" s="48">
        <f>+CCB_CISS__2[[#This Row],[Indikator]]-SUM(CCB_CISS__2[[#This Row],[Pengemarkedet]:[Banksektoren]])</f>
        <v>-0.13175524252471688</v>
      </c>
    </row>
    <row r="416" spans="1:8" x14ac:dyDescent="0.25">
      <c r="A416" s="6">
        <v>40503</v>
      </c>
      <c r="B416" s="48">
        <v>0.23549261796819634</v>
      </c>
      <c r="C416" s="48">
        <v>6.0719275572576129E-2</v>
      </c>
      <c r="D416" s="48">
        <v>6.838476223584232E-2</v>
      </c>
      <c r="E416" s="48">
        <v>3.1126945905363964E-2</v>
      </c>
      <c r="F416" s="48">
        <v>6.0237905300830966E-2</v>
      </c>
      <c r="G416" s="48">
        <v>0.1177466748784736</v>
      </c>
      <c r="H416" s="48">
        <f>+CCB_CISS__2[[#This Row],[Indikator]]-SUM(CCB_CISS__2[[#This Row],[Pengemarkedet]:[Banksektoren]])</f>
        <v>-0.10272294592489059</v>
      </c>
    </row>
    <row r="417" spans="1:8" x14ac:dyDescent="0.25">
      <c r="A417" s="6">
        <v>40510</v>
      </c>
      <c r="B417" s="48">
        <v>0.21911483809745713</v>
      </c>
      <c r="C417" s="48">
        <v>5.9021273196313104E-2</v>
      </c>
      <c r="D417" s="48">
        <v>6.5058572142072113E-2</v>
      </c>
      <c r="E417" s="48">
        <v>2.1829284008780821E-2</v>
      </c>
      <c r="F417" s="48">
        <v>5.4255752337520155E-2</v>
      </c>
      <c r="G417" s="48">
        <v>0.10595167105700698</v>
      </c>
      <c r="H417" s="48">
        <f>+CCB_CISS__2[[#This Row],[Indikator]]-SUM(CCB_CISS__2[[#This Row],[Pengemarkedet]:[Banksektoren]])</f>
        <v>-8.7001714644236061E-2</v>
      </c>
    </row>
    <row r="418" spans="1:8" x14ac:dyDescent="0.25">
      <c r="A418" s="6">
        <v>40517</v>
      </c>
      <c r="B418" s="48">
        <v>0.22048784639925956</v>
      </c>
      <c r="C418" s="48">
        <v>6.4685346052374387E-2</v>
      </c>
      <c r="D418" s="48">
        <v>6.9557086484673403E-2</v>
      </c>
      <c r="E418" s="48">
        <v>3.2832415089586224E-2</v>
      </c>
      <c r="F418" s="48">
        <v>6.3542208653341897E-2</v>
      </c>
      <c r="G418" s="48">
        <v>0.10620848563443067</v>
      </c>
      <c r="H418" s="48">
        <f>+CCB_CISS__2[[#This Row],[Indikator]]-SUM(CCB_CISS__2[[#This Row],[Pengemarkedet]:[Banksektoren]])</f>
        <v>-0.11633769551514705</v>
      </c>
    </row>
    <row r="419" spans="1:8" x14ac:dyDescent="0.25">
      <c r="A419" s="6">
        <v>40524</v>
      </c>
      <c r="B419" s="48">
        <v>0.19631008222280932</v>
      </c>
      <c r="C419" s="48">
        <v>6.3715003622138333E-2</v>
      </c>
      <c r="D419" s="48">
        <v>6.7812025314565039E-2</v>
      </c>
      <c r="E419" s="48">
        <v>4.1168020639952778E-2</v>
      </c>
      <c r="F419" s="48">
        <v>5.4110250465989239E-2</v>
      </c>
      <c r="G419" s="48">
        <v>0.10271819121530346</v>
      </c>
      <c r="H419" s="48">
        <f>+CCB_CISS__2[[#This Row],[Indikator]]-SUM(CCB_CISS__2[[#This Row],[Pengemarkedet]:[Banksektoren]])</f>
        <v>-0.13321340903513956</v>
      </c>
    </row>
    <row r="420" spans="1:8" x14ac:dyDescent="0.25">
      <c r="A420" s="6">
        <v>40531</v>
      </c>
      <c r="B420" s="48">
        <v>0.20580845179426344</v>
      </c>
      <c r="C420" s="48">
        <v>6.4001963570998549E-2</v>
      </c>
      <c r="D420" s="48">
        <v>6.7870967623433476E-2</v>
      </c>
      <c r="E420" s="48">
        <v>4.1057585032883828E-2</v>
      </c>
      <c r="F420" s="48">
        <v>5.897017871323753E-2</v>
      </c>
      <c r="G420" s="48">
        <v>0.11108521950644859</v>
      </c>
      <c r="H420" s="48">
        <f>+CCB_CISS__2[[#This Row],[Indikator]]-SUM(CCB_CISS__2[[#This Row],[Pengemarkedet]:[Banksektoren]])</f>
        <v>-0.13717746265273856</v>
      </c>
    </row>
    <row r="421" spans="1:8" x14ac:dyDescent="0.25">
      <c r="A421" s="6">
        <v>40538</v>
      </c>
      <c r="B421" s="48">
        <v>0.18923322473584292</v>
      </c>
      <c r="C421" s="48">
        <v>6.1637110183742086E-2</v>
      </c>
      <c r="D421" s="48">
        <v>6.4535200842669449E-2</v>
      </c>
      <c r="E421" s="48">
        <v>4.1461085680021957E-2</v>
      </c>
      <c r="F421" s="48">
        <v>4.939162242060368E-2</v>
      </c>
      <c r="G421" s="48">
        <v>0.10813046801872073</v>
      </c>
      <c r="H421" s="48">
        <f>+CCB_CISS__2[[#This Row],[Indikator]]-SUM(CCB_CISS__2[[#This Row],[Pengemarkedet]:[Banksektoren]])</f>
        <v>-0.13592226240991501</v>
      </c>
    </row>
    <row r="422" spans="1:8" x14ac:dyDescent="0.25">
      <c r="A422" s="6">
        <v>40545</v>
      </c>
      <c r="B422" s="48">
        <v>0.17854339402589756</v>
      </c>
      <c r="C422" s="48">
        <v>5.8741248302473903E-2</v>
      </c>
      <c r="D422" s="48">
        <v>6.1482596956504654E-2</v>
      </c>
      <c r="E422" s="48">
        <v>2.9298207807250624E-2</v>
      </c>
      <c r="F422" s="48">
        <v>3.8484539908882266E-2</v>
      </c>
      <c r="G422" s="48">
        <v>0.10113050179825446</v>
      </c>
      <c r="H422" s="48">
        <f>+CCB_CISS__2[[#This Row],[Indikator]]-SUM(CCB_CISS__2[[#This Row],[Pengemarkedet]:[Banksektoren]])</f>
        <v>-0.11059370074746835</v>
      </c>
    </row>
    <row r="423" spans="1:8" x14ac:dyDescent="0.25">
      <c r="A423" s="6">
        <v>40552</v>
      </c>
      <c r="B423" s="48">
        <v>0.18323942133553184</v>
      </c>
      <c r="C423" s="48">
        <v>5.7989599082716704E-2</v>
      </c>
      <c r="D423" s="48">
        <v>6.1926804456431055E-2</v>
      </c>
      <c r="E423" s="48">
        <v>2.8324420171842252E-2</v>
      </c>
      <c r="F423" s="48">
        <v>4.9619618959986719E-2</v>
      </c>
      <c r="G423" s="48">
        <v>0.10207609408081543</v>
      </c>
      <c r="H423" s="48">
        <f>+CCB_CISS__2[[#This Row],[Indikator]]-SUM(CCB_CISS__2[[#This Row],[Pengemarkedet]:[Banksektoren]])</f>
        <v>-0.11669711541626032</v>
      </c>
    </row>
    <row r="424" spans="1:8" x14ac:dyDescent="0.25">
      <c r="A424" s="6">
        <v>40559</v>
      </c>
      <c r="B424" s="48">
        <v>0.18502083324425467</v>
      </c>
      <c r="C424" s="48">
        <v>6.0397407118927007E-2</v>
      </c>
      <c r="D424" s="48">
        <v>6.6645876637415197E-2</v>
      </c>
      <c r="E424" s="48">
        <v>3.6898514782737452E-2</v>
      </c>
      <c r="F424" s="48">
        <v>5.2998987871278484E-2</v>
      </c>
      <c r="G424" s="48">
        <v>0.11050446326635438</v>
      </c>
      <c r="H424" s="48">
        <f>+CCB_CISS__2[[#This Row],[Indikator]]-SUM(CCB_CISS__2[[#This Row],[Pengemarkedet]:[Banksektoren]])</f>
        <v>-0.14242441643245785</v>
      </c>
    </row>
    <row r="425" spans="1:8" x14ac:dyDescent="0.25">
      <c r="A425" s="6">
        <v>40566</v>
      </c>
      <c r="B425" s="48">
        <v>0.19439606998753978</v>
      </c>
      <c r="C425" s="48">
        <v>6.376961118329133E-2</v>
      </c>
      <c r="D425" s="48">
        <v>6.7776146977110846E-2</v>
      </c>
      <c r="E425" s="48">
        <v>4.8962313191271541E-2</v>
      </c>
      <c r="F425" s="48">
        <v>6.4655417165872947E-2</v>
      </c>
      <c r="G425" s="48">
        <v>0.12465462959793704</v>
      </c>
      <c r="H425" s="48">
        <f>+CCB_CISS__2[[#This Row],[Indikator]]-SUM(CCB_CISS__2[[#This Row],[Pengemarkedet]:[Banksektoren]])</f>
        <v>-0.17542204812794393</v>
      </c>
    </row>
    <row r="426" spans="1:8" x14ac:dyDescent="0.25">
      <c r="A426" s="6">
        <v>40573</v>
      </c>
      <c r="B426" s="48">
        <v>0.18727176388078026</v>
      </c>
      <c r="C426" s="48">
        <v>6.3244563692029937E-2</v>
      </c>
      <c r="D426" s="48">
        <v>6.1932340828284665E-2</v>
      </c>
      <c r="E426" s="48">
        <v>5.2129975811150968E-2</v>
      </c>
      <c r="F426" s="48">
        <v>6.5383923399783675E-2</v>
      </c>
      <c r="G426" s="48">
        <v>0.12591548539618838</v>
      </c>
      <c r="H426" s="48">
        <f>+CCB_CISS__2[[#This Row],[Indikator]]-SUM(CCB_CISS__2[[#This Row],[Pengemarkedet]:[Banksektoren]])</f>
        <v>-0.18133452524665739</v>
      </c>
    </row>
    <row r="427" spans="1:8" x14ac:dyDescent="0.25">
      <c r="A427" s="6">
        <v>40580</v>
      </c>
      <c r="B427" s="48">
        <v>0.18437288453282064</v>
      </c>
      <c r="C427" s="48">
        <v>6.6931841240663231E-2</v>
      </c>
      <c r="D427" s="48">
        <v>6.195350298086065E-2</v>
      </c>
      <c r="E427" s="48">
        <v>5.4469467202612233E-2</v>
      </c>
      <c r="F427" s="48">
        <v>6.4100022159367109E-2</v>
      </c>
      <c r="G427" s="48">
        <v>0.12291770858906537</v>
      </c>
      <c r="H427" s="48">
        <f>+CCB_CISS__2[[#This Row],[Indikator]]-SUM(CCB_CISS__2[[#This Row],[Pengemarkedet]:[Banksektoren]])</f>
        <v>-0.18599965763974791</v>
      </c>
    </row>
    <row r="428" spans="1:8" x14ac:dyDescent="0.25">
      <c r="A428" s="6">
        <v>40587</v>
      </c>
      <c r="B428" s="48">
        <v>0.17692597160484688</v>
      </c>
      <c r="C428" s="48">
        <v>6.5908219140517907E-2</v>
      </c>
      <c r="D428" s="48">
        <v>5.7756976166024744E-2</v>
      </c>
      <c r="E428" s="48">
        <v>5.6954325792320515E-2</v>
      </c>
      <c r="F428" s="48">
        <v>6.1160778855954348E-2</v>
      </c>
      <c r="G428" s="48">
        <v>0.1249558690435883</v>
      </c>
      <c r="H428" s="48">
        <f>+CCB_CISS__2[[#This Row],[Indikator]]-SUM(CCB_CISS__2[[#This Row],[Pengemarkedet]:[Banksektoren]])</f>
        <v>-0.18981019739355895</v>
      </c>
    </row>
    <row r="429" spans="1:8" x14ac:dyDescent="0.25">
      <c r="A429" s="6">
        <v>40594</v>
      </c>
      <c r="B429" s="48">
        <v>0.17870547683275056</v>
      </c>
      <c r="C429" s="48">
        <v>5.8678715735385932E-2</v>
      </c>
      <c r="D429" s="48">
        <v>6.0088144364672656E-2</v>
      </c>
      <c r="E429" s="48">
        <v>4.7597420262760155E-2</v>
      </c>
      <c r="F429" s="48">
        <v>5.7377817444930784E-2</v>
      </c>
      <c r="G429" s="48">
        <v>0.12516341169961101</v>
      </c>
      <c r="H429" s="48">
        <f>+CCB_CISS__2[[#This Row],[Indikator]]-SUM(CCB_CISS__2[[#This Row],[Pengemarkedet]:[Banksektoren]])</f>
        <v>-0.17020003267460998</v>
      </c>
    </row>
    <row r="430" spans="1:8" x14ac:dyDescent="0.25">
      <c r="A430" s="6">
        <v>40601</v>
      </c>
      <c r="B430" s="48">
        <v>0.17647306183766942</v>
      </c>
      <c r="C430" s="48">
        <v>5.9251449814433241E-2</v>
      </c>
      <c r="D430" s="48">
        <v>6.5664546742935273E-2</v>
      </c>
      <c r="E430" s="48">
        <v>5.4685354822536267E-2</v>
      </c>
      <c r="F430" s="48">
        <v>5.4034835610640805E-2</v>
      </c>
      <c r="G430" s="48">
        <v>0.13198426995838242</v>
      </c>
      <c r="H430" s="48">
        <f>+CCB_CISS__2[[#This Row],[Indikator]]-SUM(CCB_CISS__2[[#This Row],[Pengemarkedet]:[Banksektoren]])</f>
        <v>-0.18914739511125861</v>
      </c>
    </row>
    <row r="431" spans="1:8" x14ac:dyDescent="0.25">
      <c r="A431" s="6">
        <v>40608</v>
      </c>
      <c r="B431" s="48">
        <v>0.16924127559390972</v>
      </c>
      <c r="C431" s="48">
        <v>5.9038615389366694E-2</v>
      </c>
      <c r="D431" s="48">
        <v>6.3531620595726646E-2</v>
      </c>
      <c r="E431" s="48">
        <v>5.5653286732415791E-2</v>
      </c>
      <c r="F431" s="48">
        <v>5.1853421176410473E-2</v>
      </c>
      <c r="G431" s="48">
        <v>0.13139166830853741</v>
      </c>
      <c r="H431" s="48">
        <f>+CCB_CISS__2[[#This Row],[Indikator]]-SUM(CCB_CISS__2[[#This Row],[Pengemarkedet]:[Banksektoren]])</f>
        <v>-0.19222733660854729</v>
      </c>
    </row>
    <row r="432" spans="1:8" x14ac:dyDescent="0.25">
      <c r="A432" s="6">
        <v>40615</v>
      </c>
      <c r="B432" s="48">
        <v>0.15922990901908743</v>
      </c>
      <c r="C432" s="48">
        <v>5.770959462420705E-2</v>
      </c>
      <c r="D432" s="48">
        <v>6.2417947832876748E-2</v>
      </c>
      <c r="E432" s="48">
        <v>5.444207168344474E-2</v>
      </c>
      <c r="F432" s="48">
        <v>4.802355440308223E-2</v>
      </c>
      <c r="G432" s="48">
        <v>0.12609950497455522</v>
      </c>
      <c r="H432" s="48">
        <f>+CCB_CISS__2[[#This Row],[Indikator]]-SUM(CCB_CISS__2[[#This Row],[Pengemarkedet]:[Banksektoren]])</f>
        <v>-0.18946276449907853</v>
      </c>
    </row>
    <row r="433" spans="1:8" x14ac:dyDescent="0.25">
      <c r="A433" s="6">
        <v>40622</v>
      </c>
      <c r="B433" s="48">
        <v>0.16531184859738404</v>
      </c>
      <c r="C433" s="48">
        <v>6.2562817848322544E-2</v>
      </c>
      <c r="D433" s="48">
        <v>6.7031985695725216E-2</v>
      </c>
      <c r="E433" s="48">
        <v>7.537348406658044E-2</v>
      </c>
      <c r="F433" s="48">
        <v>5.7293081341390995E-2</v>
      </c>
      <c r="G433" s="48">
        <v>0.13942331447393763</v>
      </c>
      <c r="H433" s="48">
        <f>+CCB_CISS__2[[#This Row],[Indikator]]-SUM(CCB_CISS__2[[#This Row],[Pengemarkedet]:[Banksektoren]])</f>
        <v>-0.23637283482857277</v>
      </c>
    </row>
    <row r="434" spans="1:8" x14ac:dyDescent="0.25">
      <c r="A434" s="6">
        <v>40629</v>
      </c>
      <c r="B434" s="48">
        <v>0.16638626387530236</v>
      </c>
      <c r="C434" s="48">
        <v>5.9496492871505852E-2</v>
      </c>
      <c r="D434" s="48">
        <v>6.5465975254510103E-2</v>
      </c>
      <c r="E434" s="48">
        <v>7.700464572613766E-2</v>
      </c>
      <c r="F434" s="48">
        <v>6.2437251887519384E-2</v>
      </c>
      <c r="G434" s="48">
        <v>0.13924409249792652</v>
      </c>
      <c r="H434" s="48">
        <f>+CCB_CISS__2[[#This Row],[Indikator]]-SUM(CCB_CISS__2[[#This Row],[Pengemarkedet]:[Banksektoren]])</f>
        <v>-0.23726219436229712</v>
      </c>
    </row>
    <row r="435" spans="1:8" x14ac:dyDescent="0.25">
      <c r="A435" s="6">
        <v>40636</v>
      </c>
      <c r="B435" s="48">
        <v>0.15317080654133952</v>
      </c>
      <c r="C435" s="48">
        <v>5.4947350511960764E-2</v>
      </c>
      <c r="D435" s="48">
        <v>6.2726507865470946E-2</v>
      </c>
      <c r="E435" s="48">
        <v>7.4425082315543317E-2</v>
      </c>
      <c r="F435" s="48">
        <v>5.0845286851160743E-2</v>
      </c>
      <c r="G435" s="48">
        <v>0.13255217912646819</v>
      </c>
      <c r="H435" s="48">
        <f>+CCB_CISS__2[[#This Row],[Indikator]]-SUM(CCB_CISS__2[[#This Row],[Pengemarkedet]:[Banksektoren]])</f>
        <v>-0.22232560012926444</v>
      </c>
    </row>
    <row r="436" spans="1:8" x14ac:dyDescent="0.25">
      <c r="A436" s="6">
        <v>40643</v>
      </c>
      <c r="B436" s="48">
        <v>0.14703245767385309</v>
      </c>
      <c r="C436" s="48">
        <v>5.3129682617532273E-2</v>
      </c>
      <c r="D436" s="48">
        <v>6.166853838094969E-2</v>
      </c>
      <c r="E436" s="48">
        <v>7.065761835340674E-2</v>
      </c>
      <c r="F436" s="48">
        <v>5.2168456914858843E-2</v>
      </c>
      <c r="G436" s="48">
        <v>0.12059089886023046</v>
      </c>
      <c r="H436" s="48">
        <f>+CCB_CISS__2[[#This Row],[Indikator]]-SUM(CCB_CISS__2[[#This Row],[Pengemarkedet]:[Banksektoren]])</f>
        <v>-0.21118273745312488</v>
      </c>
    </row>
    <row r="437" spans="1:8" x14ac:dyDescent="0.25">
      <c r="A437" s="6">
        <v>40650</v>
      </c>
      <c r="B437" s="48">
        <v>0.13047999554121642</v>
      </c>
      <c r="C437" s="48">
        <v>5.0520549788589018E-2</v>
      </c>
      <c r="D437" s="48">
        <v>5.2737356406135055E-2</v>
      </c>
      <c r="E437" s="48">
        <v>4.7765752478573148E-2</v>
      </c>
      <c r="F437" s="48">
        <v>4.1942270890790632E-2</v>
      </c>
      <c r="G437" s="48">
        <v>9.5584885215184962E-2</v>
      </c>
      <c r="H437" s="48">
        <f>+CCB_CISS__2[[#This Row],[Indikator]]-SUM(CCB_CISS__2[[#This Row],[Pengemarkedet]:[Banksektoren]])</f>
        <v>-0.15807081923805638</v>
      </c>
    </row>
    <row r="438" spans="1:8" x14ac:dyDescent="0.25">
      <c r="A438" s="6">
        <v>40657</v>
      </c>
      <c r="B438" s="48">
        <v>0.12610760725157713</v>
      </c>
      <c r="C438" s="48">
        <v>5.1492123936875238E-2</v>
      </c>
      <c r="D438" s="48">
        <v>5.5885408293210682E-2</v>
      </c>
      <c r="E438" s="48">
        <v>4.6407578461951829E-2</v>
      </c>
      <c r="F438" s="48">
        <v>4.5125481524967447E-2</v>
      </c>
      <c r="G438" s="48">
        <v>8.6036307800631567E-2</v>
      </c>
      <c r="H438" s="48">
        <f>+CCB_CISS__2[[#This Row],[Indikator]]-SUM(CCB_CISS__2[[#This Row],[Pengemarkedet]:[Banksektoren]])</f>
        <v>-0.15883929276605965</v>
      </c>
    </row>
    <row r="439" spans="1:8" x14ac:dyDescent="0.25">
      <c r="A439" s="6">
        <v>40664</v>
      </c>
      <c r="B439" s="48">
        <v>0.12730545463368206</v>
      </c>
      <c r="C439" s="48">
        <v>5.0760726103179721E-2</v>
      </c>
      <c r="D439" s="48">
        <v>5.610157520123242E-2</v>
      </c>
      <c r="E439" s="48">
        <v>4.8429123099389002E-2</v>
      </c>
      <c r="F439" s="48">
        <v>5.0646844103295806E-2</v>
      </c>
      <c r="G439" s="48">
        <v>8.7599545210433255E-2</v>
      </c>
      <c r="H439" s="48">
        <f>+CCB_CISS__2[[#This Row],[Indikator]]-SUM(CCB_CISS__2[[#This Row],[Pengemarkedet]:[Banksektoren]])</f>
        <v>-0.16623235908384812</v>
      </c>
    </row>
    <row r="440" spans="1:8" x14ac:dyDescent="0.25">
      <c r="A440" s="6">
        <v>40671</v>
      </c>
      <c r="B440" s="48">
        <v>0.13090586368492374</v>
      </c>
      <c r="C440" s="48">
        <v>5.1751370347440637E-2</v>
      </c>
      <c r="D440" s="48">
        <v>6.0026529866925984E-2</v>
      </c>
      <c r="E440" s="48">
        <v>5.4891944174835644E-2</v>
      </c>
      <c r="F440" s="48">
        <v>5.7729505574226098E-2</v>
      </c>
      <c r="G440" s="48">
        <v>9.0877942331892031E-2</v>
      </c>
      <c r="H440" s="48">
        <f>+CCB_CISS__2[[#This Row],[Indikator]]-SUM(CCB_CISS__2[[#This Row],[Pengemarkedet]:[Banksektoren]])</f>
        <v>-0.18437142861039668</v>
      </c>
    </row>
    <row r="441" spans="1:8" x14ac:dyDescent="0.25">
      <c r="A441" s="6">
        <v>40678</v>
      </c>
      <c r="B441" s="48">
        <v>0.14734303406955052</v>
      </c>
      <c r="C441" s="48">
        <v>5.6082615751643201E-2</v>
      </c>
      <c r="D441" s="48">
        <v>6.4135196149339713E-2</v>
      </c>
      <c r="E441" s="48">
        <v>5.967242968337659E-2</v>
      </c>
      <c r="F441" s="48">
        <v>6.6414717326336442E-2</v>
      </c>
      <c r="G441" s="48">
        <v>0.10426465098938442</v>
      </c>
      <c r="H441" s="48">
        <f>+CCB_CISS__2[[#This Row],[Indikator]]-SUM(CCB_CISS__2[[#This Row],[Pengemarkedet]:[Banksektoren]])</f>
        <v>-0.20322657583052983</v>
      </c>
    </row>
    <row r="442" spans="1:8" x14ac:dyDescent="0.25">
      <c r="A442" s="6">
        <v>40685</v>
      </c>
      <c r="B442" s="48">
        <v>0.14636285122090853</v>
      </c>
      <c r="C442" s="48">
        <v>5.49143035648521E-2</v>
      </c>
      <c r="D442" s="48">
        <v>5.7404162652907868E-2</v>
      </c>
      <c r="E442" s="48">
        <v>4.978981647487439E-2</v>
      </c>
      <c r="F442" s="48">
        <v>5.8376981589154033E-2</v>
      </c>
      <c r="G442" s="48">
        <v>0.10332729566926915</v>
      </c>
      <c r="H442" s="48">
        <f>+CCB_CISS__2[[#This Row],[Indikator]]-SUM(CCB_CISS__2[[#This Row],[Pengemarkedet]:[Banksektoren]])</f>
        <v>-0.17744970873014898</v>
      </c>
    </row>
    <row r="443" spans="1:8" x14ac:dyDescent="0.25">
      <c r="A443" s="6">
        <v>40692</v>
      </c>
      <c r="B443" s="48">
        <v>0.15803053607402598</v>
      </c>
      <c r="C443" s="48">
        <v>5.5291331851831521E-2</v>
      </c>
      <c r="D443" s="48">
        <v>6.1535972798002034E-2</v>
      </c>
      <c r="E443" s="48">
        <v>4.8422795298502533E-2</v>
      </c>
      <c r="F443" s="48">
        <v>5.8390695368335105E-2</v>
      </c>
      <c r="G443" s="48">
        <v>0.11444096841360604</v>
      </c>
      <c r="H443" s="48">
        <f>+CCB_CISS__2[[#This Row],[Indikator]]-SUM(CCB_CISS__2[[#This Row],[Pengemarkedet]:[Banksektoren]])</f>
        <v>-0.18005122765625123</v>
      </c>
    </row>
    <row r="444" spans="1:8" x14ac:dyDescent="0.25">
      <c r="A444" s="6">
        <v>40699</v>
      </c>
      <c r="B444" s="48">
        <v>0.15552777697098003</v>
      </c>
      <c r="C444" s="48">
        <v>5.2248213252738235E-2</v>
      </c>
      <c r="D444" s="48">
        <v>5.5758092244772378E-2</v>
      </c>
      <c r="E444" s="48">
        <v>3.7932358250648474E-2</v>
      </c>
      <c r="F444" s="48">
        <v>5.2385749312758953E-2</v>
      </c>
      <c r="G444" s="48">
        <v>0.11180416867824855</v>
      </c>
      <c r="H444" s="48">
        <f>+CCB_CISS__2[[#This Row],[Indikator]]-SUM(CCB_CISS__2[[#This Row],[Pengemarkedet]:[Banksektoren]])</f>
        <v>-0.15460080476818655</v>
      </c>
    </row>
    <row r="445" spans="1:8" x14ac:dyDescent="0.25">
      <c r="A445" s="6">
        <v>40706</v>
      </c>
      <c r="B445" s="48">
        <v>0.1434461342363067</v>
      </c>
      <c r="C445" s="48">
        <v>5.111750635022641E-2</v>
      </c>
      <c r="D445" s="48">
        <v>5.8180706506604195E-2</v>
      </c>
      <c r="E445" s="48">
        <v>4.6234668553540116E-2</v>
      </c>
      <c r="F445" s="48">
        <v>4.5444504822993184E-2</v>
      </c>
      <c r="G445" s="48">
        <v>0.11184197797576839</v>
      </c>
      <c r="H445" s="48">
        <f>+CCB_CISS__2[[#This Row],[Indikator]]-SUM(CCB_CISS__2[[#This Row],[Pengemarkedet]:[Banksektoren]])</f>
        <v>-0.16937322997282561</v>
      </c>
    </row>
    <row r="446" spans="1:8" x14ac:dyDescent="0.25">
      <c r="A446" s="6">
        <v>40713</v>
      </c>
      <c r="B446" s="48">
        <v>0.14610524610687639</v>
      </c>
      <c r="C446" s="48">
        <v>4.8674353305392902E-2</v>
      </c>
      <c r="D446" s="48">
        <v>6.0923627442606765E-2</v>
      </c>
      <c r="E446" s="48">
        <v>6.4767601747277914E-2</v>
      </c>
      <c r="F446" s="48">
        <v>5.2522358876126954E-2</v>
      </c>
      <c r="G446" s="48">
        <v>0.13061072090218159</v>
      </c>
      <c r="H446" s="48">
        <f>+CCB_CISS__2[[#This Row],[Indikator]]-SUM(CCB_CISS__2[[#This Row],[Pengemarkedet]:[Banksektoren]])</f>
        <v>-0.21139341616670979</v>
      </c>
    </row>
    <row r="447" spans="1:8" x14ac:dyDescent="0.25">
      <c r="A447" s="6">
        <v>40720</v>
      </c>
      <c r="B447" s="48">
        <v>0.14911317158130619</v>
      </c>
      <c r="C447" s="48">
        <v>5.0496275580972715E-2</v>
      </c>
      <c r="D447" s="48">
        <v>5.9758912712869615E-2</v>
      </c>
      <c r="E447" s="48">
        <v>7.8332406613049355E-2</v>
      </c>
      <c r="F447" s="48">
        <v>5.5434024141962412E-2</v>
      </c>
      <c r="G447" s="48">
        <v>0.14101839352156403</v>
      </c>
      <c r="H447" s="48">
        <f>+CCB_CISS__2[[#This Row],[Indikator]]-SUM(CCB_CISS__2[[#This Row],[Pengemarkedet]:[Banksektoren]])</f>
        <v>-0.23592684098911196</v>
      </c>
    </row>
    <row r="448" spans="1:8" x14ac:dyDescent="0.25">
      <c r="A448" s="6">
        <v>40727</v>
      </c>
      <c r="B448" s="48">
        <v>0.17370130350837176</v>
      </c>
      <c r="C448" s="48">
        <v>5.8884331955346855E-2</v>
      </c>
      <c r="D448" s="48">
        <v>7.1084537210324872E-2</v>
      </c>
      <c r="E448" s="48">
        <v>0.10021724355174055</v>
      </c>
      <c r="F448" s="48">
        <v>5.8806717569507456E-2</v>
      </c>
      <c r="G448" s="48">
        <v>0.16736818959332844</v>
      </c>
      <c r="H448" s="48">
        <f>+CCB_CISS__2[[#This Row],[Indikator]]-SUM(CCB_CISS__2[[#This Row],[Pengemarkedet]:[Banksektoren]])</f>
        <v>-0.28265971637187642</v>
      </c>
    </row>
    <row r="449" spans="1:8" x14ac:dyDescent="0.25">
      <c r="A449" s="6">
        <v>40734</v>
      </c>
      <c r="B449" s="48">
        <v>0.1906694029881375</v>
      </c>
      <c r="C449" s="48">
        <v>5.996924669672947E-2</v>
      </c>
      <c r="D449" s="48">
        <v>7.516781925311411E-2</v>
      </c>
      <c r="E449" s="48">
        <v>0.1004045262799083</v>
      </c>
      <c r="F449" s="48">
        <v>6.2799297244298516E-2</v>
      </c>
      <c r="G449" s="48">
        <v>0.1726915613070264</v>
      </c>
      <c r="H449" s="48">
        <f>+CCB_CISS__2[[#This Row],[Indikator]]-SUM(CCB_CISS__2[[#This Row],[Pengemarkedet]:[Banksektoren]])</f>
        <v>-0.2803630477929393</v>
      </c>
    </row>
    <row r="450" spans="1:8" x14ac:dyDescent="0.25">
      <c r="A450" s="6">
        <v>40741</v>
      </c>
      <c r="B450" s="48">
        <v>0.21264561972995338</v>
      </c>
      <c r="C450" s="48">
        <v>6.7168067536561293E-2</v>
      </c>
      <c r="D450" s="48">
        <v>8.3334144126048088E-2</v>
      </c>
      <c r="E450" s="48">
        <v>0.10295094635679901</v>
      </c>
      <c r="F450" s="48">
        <v>6.3500457149630513E-2</v>
      </c>
      <c r="G450" s="48">
        <v>0.1747643131174714</v>
      </c>
      <c r="H450" s="48">
        <f>+CCB_CISS__2[[#This Row],[Indikator]]-SUM(CCB_CISS__2[[#This Row],[Pengemarkedet]:[Banksektoren]])</f>
        <v>-0.2790723085565569</v>
      </c>
    </row>
    <row r="451" spans="1:8" x14ac:dyDescent="0.25">
      <c r="A451" s="6">
        <v>40748</v>
      </c>
      <c r="B451" s="48">
        <v>0.23429599010227461</v>
      </c>
      <c r="C451" s="48">
        <v>6.9593794597328187E-2</v>
      </c>
      <c r="D451" s="48">
        <v>9.0147127344001363E-2</v>
      </c>
      <c r="E451" s="48">
        <v>9.7268576435555032E-2</v>
      </c>
      <c r="F451" s="48">
        <v>6.7168899130147758E-2</v>
      </c>
      <c r="G451" s="48">
        <v>0.17553050913916757</v>
      </c>
      <c r="H451" s="48">
        <f>+CCB_CISS__2[[#This Row],[Indikator]]-SUM(CCB_CISS__2[[#This Row],[Pengemarkedet]:[Banksektoren]])</f>
        <v>-0.26541291654392529</v>
      </c>
    </row>
    <row r="452" spans="1:8" x14ac:dyDescent="0.25">
      <c r="A452" s="6">
        <v>40755</v>
      </c>
      <c r="B452" s="48">
        <v>0.22372259708419973</v>
      </c>
      <c r="C452" s="48">
        <v>6.5097468297658542E-2</v>
      </c>
      <c r="D452" s="48">
        <v>8.8111667721142761E-2</v>
      </c>
      <c r="E452" s="48">
        <v>9.0911050396312101E-2</v>
      </c>
      <c r="F452" s="48">
        <v>6.4970040485495484E-2</v>
      </c>
      <c r="G452" s="48">
        <v>0.15616351763463301</v>
      </c>
      <c r="H452" s="48">
        <f>+CCB_CISS__2[[#This Row],[Indikator]]-SUM(CCB_CISS__2[[#This Row],[Pengemarkedet]:[Banksektoren]])</f>
        <v>-0.24153114745104221</v>
      </c>
    </row>
    <row r="453" spans="1:8" x14ac:dyDescent="0.25">
      <c r="A453" s="6">
        <v>40762</v>
      </c>
      <c r="B453" s="48">
        <v>0.24698914733438254</v>
      </c>
      <c r="C453" s="48">
        <v>6.9226713298785658E-2</v>
      </c>
      <c r="D453" s="48">
        <v>9.0255168179997042E-2</v>
      </c>
      <c r="E453" s="48">
        <v>0.10118893328487921</v>
      </c>
      <c r="F453" s="48">
        <v>7.1432839610161544E-2</v>
      </c>
      <c r="G453" s="48">
        <v>0.16413660667282626</v>
      </c>
      <c r="H453" s="48">
        <f>+CCB_CISS__2[[#This Row],[Indikator]]-SUM(CCB_CISS__2[[#This Row],[Pengemarkedet]:[Banksektoren]])</f>
        <v>-0.24925111371226721</v>
      </c>
    </row>
    <row r="454" spans="1:8" x14ac:dyDescent="0.25">
      <c r="A454" s="6">
        <v>40769</v>
      </c>
      <c r="B454" s="48">
        <v>0.27616324931684166</v>
      </c>
      <c r="C454" s="48">
        <v>7.2489056500538121E-2</v>
      </c>
      <c r="D454" s="48">
        <v>9.2631836015966237E-2</v>
      </c>
      <c r="E454" s="48">
        <v>0.10535438174866549</v>
      </c>
      <c r="F454" s="48">
        <v>7.9231480540528629E-2</v>
      </c>
      <c r="G454" s="48">
        <v>0.17056428443110844</v>
      </c>
      <c r="H454" s="48">
        <f>+CCB_CISS__2[[#This Row],[Indikator]]-SUM(CCB_CISS__2[[#This Row],[Pengemarkedet]:[Banksektoren]])</f>
        <v>-0.24410778991996518</v>
      </c>
    </row>
    <row r="455" spans="1:8" x14ac:dyDescent="0.25">
      <c r="A455" s="6">
        <v>40776</v>
      </c>
      <c r="B455" s="48">
        <v>0.31157522780717761</v>
      </c>
      <c r="C455" s="48">
        <v>7.544438408519713E-2</v>
      </c>
      <c r="D455" s="48">
        <v>9.4743350097994838E-2</v>
      </c>
      <c r="E455" s="48">
        <v>0.11628665351505496</v>
      </c>
      <c r="F455" s="48">
        <v>8.7802949864781363E-2</v>
      </c>
      <c r="G455" s="48">
        <v>0.18224171441970916</v>
      </c>
      <c r="H455" s="48">
        <f>+CCB_CISS__2[[#This Row],[Indikator]]-SUM(CCB_CISS__2[[#This Row],[Pengemarkedet]:[Banksektoren]])</f>
        <v>-0.24494382417555982</v>
      </c>
    </row>
    <row r="456" spans="1:8" x14ac:dyDescent="0.25">
      <c r="A456" s="6">
        <v>40783</v>
      </c>
      <c r="B456" s="48">
        <v>0.35334928160923307</v>
      </c>
      <c r="C456" s="48">
        <v>7.8672874506536816E-2</v>
      </c>
      <c r="D456" s="48">
        <v>9.6475947147840135E-2</v>
      </c>
      <c r="E456" s="48">
        <v>0.12798043915464688</v>
      </c>
      <c r="F456" s="48">
        <v>8.7479496807876964E-2</v>
      </c>
      <c r="G456" s="48">
        <v>0.20488779878859914</v>
      </c>
      <c r="H456" s="48">
        <f>+CCB_CISS__2[[#This Row],[Indikator]]-SUM(CCB_CISS__2[[#This Row],[Pengemarkedet]:[Banksektoren]])</f>
        <v>-0.24214727479626685</v>
      </c>
    </row>
    <row r="457" spans="1:8" x14ac:dyDescent="0.25">
      <c r="A457" s="6">
        <v>40790</v>
      </c>
      <c r="B457" s="48">
        <v>0.37323116245760041</v>
      </c>
      <c r="C457" s="48">
        <v>7.4854754097074316E-2</v>
      </c>
      <c r="D457" s="48">
        <v>9.5092336900748503E-2</v>
      </c>
      <c r="E457" s="48">
        <v>0.13611675412421603</v>
      </c>
      <c r="F457" s="48">
        <v>8.1194456867378945E-2</v>
      </c>
      <c r="G457" s="48">
        <v>0.21036002159165423</v>
      </c>
      <c r="H457" s="48">
        <f>+CCB_CISS__2[[#This Row],[Indikator]]-SUM(CCB_CISS__2[[#This Row],[Pengemarkedet]:[Banksektoren]])</f>
        <v>-0.22438716112347162</v>
      </c>
    </row>
    <row r="458" spans="1:8" x14ac:dyDescent="0.25">
      <c r="A458" s="6">
        <v>40797</v>
      </c>
      <c r="B458" s="48">
        <v>0.40240161595705837</v>
      </c>
      <c r="C458" s="48">
        <v>7.336731885005715E-2</v>
      </c>
      <c r="D458" s="48">
        <v>9.4278770538675102E-2</v>
      </c>
      <c r="E458" s="48">
        <v>0.14832087035959582</v>
      </c>
      <c r="F458" s="48">
        <v>8.4153533385935661E-2</v>
      </c>
      <c r="G458" s="48">
        <v>0.21546345896366934</v>
      </c>
      <c r="H458" s="48">
        <f>+CCB_CISS__2[[#This Row],[Indikator]]-SUM(CCB_CISS__2[[#This Row],[Pengemarkedet]:[Banksektoren]])</f>
        <v>-0.21318233614087478</v>
      </c>
    </row>
    <row r="459" spans="1:8" x14ac:dyDescent="0.25">
      <c r="A459" s="6">
        <v>40804</v>
      </c>
      <c r="B459" s="48">
        <v>0.42384053787986903</v>
      </c>
      <c r="C459" s="48">
        <v>7.2127605032537123E-2</v>
      </c>
      <c r="D459" s="48">
        <v>9.3666783419279281E-2</v>
      </c>
      <c r="E459" s="48">
        <v>0.15835284031937721</v>
      </c>
      <c r="F459" s="48">
        <v>8.2238107860585594E-2</v>
      </c>
      <c r="G459" s="48">
        <v>0.21690846859273685</v>
      </c>
      <c r="H459" s="48">
        <f>+CCB_CISS__2[[#This Row],[Indikator]]-SUM(CCB_CISS__2[[#This Row],[Pengemarkedet]:[Banksektoren]])</f>
        <v>-0.19945326734464702</v>
      </c>
    </row>
    <row r="460" spans="1:8" x14ac:dyDescent="0.25">
      <c r="A460" s="6">
        <v>40811</v>
      </c>
      <c r="B460" s="48">
        <v>0.45597730457930558</v>
      </c>
      <c r="C460" s="48">
        <v>7.1768119712565748E-2</v>
      </c>
      <c r="D460" s="48">
        <v>9.5766185366333106E-2</v>
      </c>
      <c r="E460" s="48">
        <v>0.1672688213226021</v>
      </c>
      <c r="F460" s="48">
        <v>8.877905777094186E-2</v>
      </c>
      <c r="G460" s="48">
        <v>0.22093379499108939</v>
      </c>
      <c r="H460" s="48">
        <f>+CCB_CISS__2[[#This Row],[Indikator]]-SUM(CCB_CISS__2[[#This Row],[Pengemarkedet]:[Banksektoren]])</f>
        <v>-0.18853867458422663</v>
      </c>
    </row>
    <row r="461" spans="1:8" x14ac:dyDescent="0.25">
      <c r="A461" s="6">
        <v>40818</v>
      </c>
      <c r="B461" s="48">
        <v>0.48649821097780876</v>
      </c>
      <c r="C461" s="48">
        <v>7.3579507938848709E-2</v>
      </c>
      <c r="D461" s="48">
        <v>9.8752319505068409E-2</v>
      </c>
      <c r="E461" s="48">
        <v>0.17170897590459802</v>
      </c>
      <c r="F461" s="48">
        <v>9.4887629598670697E-2</v>
      </c>
      <c r="G461" s="48">
        <v>0.22278484759834891</v>
      </c>
      <c r="H461" s="48">
        <f>+CCB_CISS__2[[#This Row],[Indikator]]-SUM(CCB_CISS__2[[#This Row],[Pengemarkedet]:[Banksektoren]])</f>
        <v>-0.17521506956772603</v>
      </c>
    </row>
    <row r="462" spans="1:8" x14ac:dyDescent="0.25">
      <c r="A462" s="6">
        <v>40825</v>
      </c>
      <c r="B462" s="48">
        <v>0.48513347722226741</v>
      </c>
      <c r="C462" s="48">
        <v>6.9835903627461116E-2</v>
      </c>
      <c r="D462" s="48">
        <v>9.9437238633410363E-2</v>
      </c>
      <c r="E462" s="48">
        <v>0.15687864936170676</v>
      </c>
      <c r="F462" s="48">
        <v>9.0200524162660625E-2</v>
      </c>
      <c r="G462" s="48">
        <v>0.22138528829610876</v>
      </c>
      <c r="H462" s="48">
        <f>+CCB_CISS__2[[#This Row],[Indikator]]-SUM(CCB_CISS__2[[#This Row],[Pengemarkedet]:[Banksektoren]])</f>
        <v>-0.1526041268590802</v>
      </c>
    </row>
    <row r="463" spans="1:8" x14ac:dyDescent="0.25">
      <c r="A463" s="6">
        <v>40832</v>
      </c>
      <c r="B463" s="48">
        <v>0.47129205781610228</v>
      </c>
      <c r="C463" s="48">
        <v>6.5632672003053755E-2</v>
      </c>
      <c r="D463" s="48">
        <v>0.10002286990844987</v>
      </c>
      <c r="E463" s="48">
        <v>0.15077766623199726</v>
      </c>
      <c r="F463" s="48">
        <v>8.493582724974294E-2</v>
      </c>
      <c r="G463" s="48">
        <v>0.20774086722233348</v>
      </c>
      <c r="H463" s="48">
        <f>+CCB_CISS__2[[#This Row],[Indikator]]-SUM(CCB_CISS__2[[#This Row],[Pengemarkedet]:[Banksektoren]])</f>
        <v>-0.13781784479947501</v>
      </c>
    </row>
    <row r="464" spans="1:8" x14ac:dyDescent="0.25">
      <c r="A464" s="6">
        <v>40839</v>
      </c>
      <c r="B464" s="48">
        <v>0.4401239828299503</v>
      </c>
      <c r="C464" s="48">
        <v>5.9485190457034556E-2</v>
      </c>
      <c r="D464" s="48">
        <v>9.9294452453918242E-2</v>
      </c>
      <c r="E464" s="48">
        <v>0.14022358326952564</v>
      </c>
      <c r="F464" s="48">
        <v>7.1748329889459839E-2</v>
      </c>
      <c r="G464" s="48">
        <v>0.19266997676491837</v>
      </c>
      <c r="H464" s="48">
        <f>+CCB_CISS__2[[#This Row],[Indikator]]-SUM(CCB_CISS__2[[#This Row],[Pengemarkedet]:[Banksektoren]])</f>
        <v>-0.12329755000490633</v>
      </c>
    </row>
    <row r="465" spans="1:8" x14ac:dyDescent="0.25">
      <c r="A465" s="6">
        <v>40846</v>
      </c>
      <c r="B465" s="48">
        <v>0.41895188952061135</v>
      </c>
      <c r="C465" s="48">
        <v>5.4172951928187475E-2</v>
      </c>
      <c r="D465" s="48">
        <v>9.680928754262938E-2</v>
      </c>
      <c r="E465" s="48">
        <v>0.13313282429784193</v>
      </c>
      <c r="F465" s="48">
        <v>6.8170313728838444E-2</v>
      </c>
      <c r="G465" s="48">
        <v>0.18504063293098927</v>
      </c>
      <c r="H465" s="48">
        <f>+CCB_CISS__2[[#This Row],[Indikator]]-SUM(CCB_CISS__2[[#This Row],[Pengemarkedet]:[Banksektoren]])</f>
        <v>-0.11837412090787514</v>
      </c>
    </row>
    <row r="466" spans="1:8" x14ac:dyDescent="0.25">
      <c r="A466" s="6">
        <v>40853</v>
      </c>
      <c r="B466" s="48">
        <v>0.43407122579214164</v>
      </c>
      <c r="C466" s="48">
        <v>5.7010747929771635E-2</v>
      </c>
      <c r="D466" s="48">
        <v>0.10075729153301839</v>
      </c>
      <c r="E466" s="48">
        <v>0.14688987361666497</v>
      </c>
      <c r="F466" s="48">
        <v>6.6533624840119987E-2</v>
      </c>
      <c r="G466" s="48">
        <v>0.18801304265802768</v>
      </c>
      <c r="H466" s="48">
        <f>+CCB_CISS__2[[#This Row],[Indikator]]-SUM(CCB_CISS__2[[#This Row],[Pengemarkedet]:[Banksektoren]])</f>
        <v>-0.12513335478546106</v>
      </c>
    </row>
    <row r="467" spans="1:8" x14ac:dyDescent="0.25">
      <c r="A467" s="6">
        <v>40860</v>
      </c>
      <c r="B467" s="48">
        <v>0.45145673627908983</v>
      </c>
      <c r="C467" s="48">
        <v>5.9978830106609357E-2</v>
      </c>
      <c r="D467" s="48">
        <v>0.10297253626625408</v>
      </c>
      <c r="E467" s="48">
        <v>0.14760542586030334</v>
      </c>
      <c r="F467" s="48">
        <v>6.8619625521294886E-2</v>
      </c>
      <c r="G467" s="48">
        <v>0.19892488144339338</v>
      </c>
      <c r="H467" s="48">
        <f>+CCB_CISS__2[[#This Row],[Indikator]]-SUM(CCB_CISS__2[[#This Row],[Pengemarkedet]:[Banksektoren]])</f>
        <v>-0.12664456291876519</v>
      </c>
    </row>
    <row r="468" spans="1:8" x14ac:dyDescent="0.25">
      <c r="A468" s="6">
        <v>40867</v>
      </c>
      <c r="B468" s="48">
        <v>0.43748089377576316</v>
      </c>
      <c r="C468" s="48">
        <v>5.8904462520179446E-2</v>
      </c>
      <c r="D468" s="48">
        <v>0.10034641210140037</v>
      </c>
      <c r="E468" s="48">
        <v>0.13532759069928565</v>
      </c>
      <c r="F468" s="48">
        <v>6.7226275123303772E-2</v>
      </c>
      <c r="G468" s="48">
        <v>0.19573548791246698</v>
      </c>
      <c r="H468" s="48">
        <f>+CCB_CISS__2[[#This Row],[Indikator]]-SUM(CCB_CISS__2[[#This Row],[Pengemarkedet]:[Banksektoren]])</f>
        <v>-0.12005933458087303</v>
      </c>
    </row>
    <row r="469" spans="1:8" x14ac:dyDescent="0.25">
      <c r="A469" s="6">
        <v>40874</v>
      </c>
      <c r="B469" s="48">
        <v>0.4370453027988363</v>
      </c>
      <c r="C469" s="48">
        <v>6.2244753031440912E-2</v>
      </c>
      <c r="D469" s="48">
        <v>9.966456181487203E-2</v>
      </c>
      <c r="E469" s="48">
        <v>0.13172522351726815</v>
      </c>
      <c r="F469" s="48">
        <v>6.2377580746659445E-2</v>
      </c>
      <c r="G469" s="48">
        <v>0.19926915659904629</v>
      </c>
      <c r="H469" s="48">
        <f>+CCB_CISS__2[[#This Row],[Indikator]]-SUM(CCB_CISS__2[[#This Row],[Pengemarkedet]:[Banksektoren]])</f>
        <v>-0.11823597291045057</v>
      </c>
    </row>
    <row r="470" spans="1:8" x14ac:dyDescent="0.25">
      <c r="A470" s="6">
        <v>40881</v>
      </c>
      <c r="B470" s="48">
        <v>0.41045105004195559</v>
      </c>
      <c r="C470" s="48">
        <v>6.125045540505155E-2</v>
      </c>
      <c r="D470" s="48">
        <v>9.4552520396684644E-2</v>
      </c>
      <c r="E470" s="48">
        <v>0.11763210700027124</v>
      </c>
      <c r="F470" s="48">
        <v>5.6539597922681539E-2</v>
      </c>
      <c r="G470" s="48">
        <v>0.19222480946931531</v>
      </c>
      <c r="H470" s="48">
        <f>+CCB_CISS__2[[#This Row],[Indikator]]-SUM(CCB_CISS__2[[#This Row],[Pengemarkedet]:[Banksektoren]])</f>
        <v>-0.11174844015204877</v>
      </c>
    </row>
    <row r="471" spans="1:8" x14ac:dyDescent="0.25">
      <c r="A471" s="6">
        <v>40888</v>
      </c>
      <c r="B471" s="48">
        <v>0.35941496624838704</v>
      </c>
      <c r="C471" s="48">
        <v>5.9004851537379742E-2</v>
      </c>
      <c r="D471" s="48">
        <v>8.7416611787598006E-2</v>
      </c>
      <c r="E471" s="48">
        <v>9.369790849314745E-2</v>
      </c>
      <c r="F471" s="48">
        <v>4.5030439010582617E-2</v>
      </c>
      <c r="G471" s="48">
        <v>0.17574654351763719</v>
      </c>
      <c r="H471" s="48">
        <f>+CCB_CISS__2[[#This Row],[Indikator]]-SUM(CCB_CISS__2[[#This Row],[Pengemarkedet]:[Banksektoren]])</f>
        <v>-0.10148138809795798</v>
      </c>
    </row>
    <row r="472" spans="1:8" x14ac:dyDescent="0.25">
      <c r="A472" s="6">
        <v>40895</v>
      </c>
      <c r="B472" s="48">
        <v>0.3642890293635222</v>
      </c>
      <c r="C472" s="48">
        <v>6.1446955156190017E-2</v>
      </c>
      <c r="D472" s="48">
        <v>8.7660365556844269E-2</v>
      </c>
      <c r="E472" s="48">
        <v>9.5935404646684722E-2</v>
      </c>
      <c r="F472" s="48">
        <v>5.5319629627199288E-2</v>
      </c>
      <c r="G472" s="48">
        <v>0.17525093757764626</v>
      </c>
      <c r="H472" s="48">
        <f>+CCB_CISS__2[[#This Row],[Indikator]]-SUM(CCB_CISS__2[[#This Row],[Pengemarkedet]:[Banksektoren]])</f>
        <v>-0.11132426320104233</v>
      </c>
    </row>
    <row r="473" spans="1:8" x14ac:dyDescent="0.25">
      <c r="A473" s="6">
        <v>40902</v>
      </c>
      <c r="B473" s="48">
        <v>0.31414391555038634</v>
      </c>
      <c r="C473" s="48">
        <v>5.6746716184651581E-2</v>
      </c>
      <c r="D473" s="48">
        <v>7.6647764741321567E-2</v>
      </c>
      <c r="E473" s="48">
        <v>8.0083908687870325E-2</v>
      </c>
      <c r="F473" s="48">
        <v>4.6479957344036454E-2</v>
      </c>
      <c r="G473" s="48">
        <v>0.15453472536605745</v>
      </c>
      <c r="H473" s="48">
        <f>+CCB_CISS__2[[#This Row],[Indikator]]-SUM(CCB_CISS__2[[#This Row],[Pengemarkedet]:[Banksektoren]])</f>
        <v>-0.100349156773551</v>
      </c>
    </row>
    <row r="474" spans="1:8" x14ac:dyDescent="0.25">
      <c r="A474" s="6">
        <v>40909</v>
      </c>
      <c r="B474" s="48">
        <v>0.25515859842994448</v>
      </c>
      <c r="C474" s="48">
        <v>4.7224086042818886E-2</v>
      </c>
      <c r="D474" s="48">
        <v>6.7089039290553029E-2</v>
      </c>
      <c r="E474" s="48">
        <v>6.2081618849877049E-2</v>
      </c>
      <c r="F474" s="48">
        <v>3.641683835436825E-2</v>
      </c>
      <c r="G474" s="48">
        <v>0.12965822406964952</v>
      </c>
      <c r="H474" s="48">
        <f>+CCB_CISS__2[[#This Row],[Indikator]]-SUM(CCB_CISS__2[[#This Row],[Pengemarkedet]:[Banksektoren]])</f>
        <v>-8.7311208177322297E-2</v>
      </c>
    </row>
    <row r="475" spans="1:8" x14ac:dyDescent="0.25">
      <c r="A475" s="6">
        <v>40916</v>
      </c>
      <c r="B475" s="48">
        <v>0.26343576549819653</v>
      </c>
      <c r="C475" s="48">
        <v>4.7594208539035163E-2</v>
      </c>
      <c r="D475" s="48">
        <v>6.3436671733851188E-2</v>
      </c>
      <c r="E475" s="48">
        <v>7.7961076374094135E-2</v>
      </c>
      <c r="F475" s="48">
        <v>4.304633705051901E-2</v>
      </c>
      <c r="G475" s="48">
        <v>0.13240472376770235</v>
      </c>
      <c r="H475" s="48">
        <f>+CCB_CISS__2[[#This Row],[Indikator]]-SUM(CCB_CISS__2[[#This Row],[Pengemarkedet]:[Banksektoren]])</f>
        <v>-0.10100725196700533</v>
      </c>
    </row>
    <row r="476" spans="1:8" x14ac:dyDescent="0.25">
      <c r="A476" s="6">
        <v>40923</v>
      </c>
      <c r="B476" s="48">
        <v>0.24058811229518726</v>
      </c>
      <c r="C476" s="48">
        <v>4.3616078786185758E-2</v>
      </c>
      <c r="D476" s="48">
        <v>5.6299999286657784E-2</v>
      </c>
      <c r="E476" s="48">
        <v>7.0788232725476657E-2</v>
      </c>
      <c r="F476" s="48">
        <v>3.9715730725960172E-2</v>
      </c>
      <c r="G476" s="48">
        <v>0.12790741598802691</v>
      </c>
      <c r="H476" s="48">
        <f>+CCB_CISS__2[[#This Row],[Indikator]]-SUM(CCB_CISS__2[[#This Row],[Pengemarkedet]:[Banksektoren]])</f>
        <v>-9.7739345217120049E-2</v>
      </c>
    </row>
    <row r="477" spans="1:8" x14ac:dyDescent="0.25">
      <c r="A477" s="6">
        <v>40930</v>
      </c>
      <c r="B477" s="48">
        <v>0.25243517368682922</v>
      </c>
      <c r="C477" s="48">
        <v>4.2975694505959866E-2</v>
      </c>
      <c r="D477" s="48">
        <v>6.315490229934223E-2</v>
      </c>
      <c r="E477" s="48">
        <v>6.8868608646808577E-2</v>
      </c>
      <c r="F477" s="48">
        <v>4.9423086083308421E-2</v>
      </c>
      <c r="G477" s="48">
        <v>0.13743473506319051</v>
      </c>
      <c r="H477" s="48">
        <f>+CCB_CISS__2[[#This Row],[Indikator]]-SUM(CCB_CISS__2[[#This Row],[Pengemarkedet]:[Banksektoren]])</f>
        <v>-0.10942185291178042</v>
      </c>
    </row>
    <row r="478" spans="1:8" x14ac:dyDescent="0.25">
      <c r="A478" s="6">
        <v>40937</v>
      </c>
      <c r="B478" s="48">
        <v>0.27673067782835015</v>
      </c>
      <c r="C478" s="48">
        <v>4.5814526910432057E-2</v>
      </c>
      <c r="D478" s="48">
        <v>6.8840501850691543E-2</v>
      </c>
      <c r="E478" s="48">
        <v>7.4425642206312981E-2</v>
      </c>
      <c r="F478" s="48">
        <v>5.7183514762406906E-2</v>
      </c>
      <c r="G478" s="48">
        <v>0.15681238937505151</v>
      </c>
      <c r="H478" s="48">
        <f>+CCB_CISS__2[[#This Row],[Indikator]]-SUM(CCB_CISS__2[[#This Row],[Pengemarkedet]:[Banksektoren]])</f>
        <v>-0.12634589727654488</v>
      </c>
    </row>
    <row r="479" spans="1:8" x14ac:dyDescent="0.25">
      <c r="A479" s="6">
        <v>40944</v>
      </c>
      <c r="B479" s="48">
        <v>0.25660323880938352</v>
      </c>
      <c r="C479" s="48">
        <v>3.9040177596552428E-2</v>
      </c>
      <c r="D479" s="48">
        <v>7.2647434401190453E-2</v>
      </c>
      <c r="E479" s="48">
        <v>6.8457769861495196E-2</v>
      </c>
      <c r="F479" s="48">
        <v>5.3988898037570024E-2</v>
      </c>
      <c r="G479" s="48">
        <v>0.14840101548333567</v>
      </c>
      <c r="H479" s="48">
        <f>+CCB_CISS__2[[#This Row],[Indikator]]-SUM(CCB_CISS__2[[#This Row],[Pengemarkedet]:[Banksektoren]])</f>
        <v>-0.12593205657076023</v>
      </c>
    </row>
    <row r="480" spans="1:8" x14ac:dyDescent="0.25">
      <c r="A480" s="6">
        <v>40951</v>
      </c>
      <c r="B480" s="48">
        <v>0.25019220005180176</v>
      </c>
      <c r="C480" s="48">
        <v>3.9551442281032703E-2</v>
      </c>
      <c r="D480" s="48">
        <v>7.6896443867704903E-2</v>
      </c>
      <c r="E480" s="48">
        <v>6.2670591352242982E-2</v>
      </c>
      <c r="F480" s="48">
        <v>4.9004286762095409E-2</v>
      </c>
      <c r="G480" s="48">
        <v>0.15049675918725228</v>
      </c>
      <c r="H480" s="48">
        <f>+CCB_CISS__2[[#This Row],[Indikator]]-SUM(CCB_CISS__2[[#This Row],[Pengemarkedet]:[Banksektoren]])</f>
        <v>-0.12842732339852647</v>
      </c>
    </row>
    <row r="481" spans="1:8" x14ac:dyDescent="0.25">
      <c r="A481" s="6">
        <v>40958</v>
      </c>
      <c r="B481" s="48">
        <v>0.23606079870822352</v>
      </c>
      <c r="C481" s="48">
        <v>4.172860310840721E-2</v>
      </c>
      <c r="D481" s="48">
        <v>7.5290130491094773E-2</v>
      </c>
      <c r="E481" s="48">
        <v>6.6885014587381081E-2</v>
      </c>
      <c r="F481" s="48">
        <v>3.8751560343447636E-2</v>
      </c>
      <c r="G481" s="48">
        <v>0.14820725772294474</v>
      </c>
      <c r="H481" s="48">
        <f>+CCB_CISS__2[[#This Row],[Indikator]]-SUM(CCB_CISS__2[[#This Row],[Pengemarkedet]:[Banksektoren]])</f>
        <v>-0.13480176754505194</v>
      </c>
    </row>
    <row r="482" spans="1:8" x14ac:dyDescent="0.25">
      <c r="A482" s="6">
        <v>40965</v>
      </c>
      <c r="B482" s="48">
        <v>0.20411969704834909</v>
      </c>
      <c r="C482" s="48">
        <v>3.9029693061548312E-2</v>
      </c>
      <c r="D482" s="48">
        <v>6.8696727307818187E-2</v>
      </c>
      <c r="E482" s="48">
        <v>6.2623850251233557E-2</v>
      </c>
      <c r="F482" s="48">
        <v>3.5705925239765159E-2</v>
      </c>
      <c r="G482" s="48">
        <v>0.13098198756991311</v>
      </c>
      <c r="H482" s="48">
        <f>+CCB_CISS__2[[#This Row],[Indikator]]-SUM(CCB_CISS__2[[#This Row],[Pengemarkedet]:[Banksektoren]])</f>
        <v>-0.13291848638192921</v>
      </c>
    </row>
    <row r="483" spans="1:8" x14ac:dyDescent="0.25">
      <c r="A483" s="6">
        <v>40972</v>
      </c>
      <c r="B483" s="48">
        <v>0.20066063835738132</v>
      </c>
      <c r="C483" s="48">
        <v>4.6374533125438711E-2</v>
      </c>
      <c r="D483" s="48">
        <v>6.9624659053184795E-2</v>
      </c>
      <c r="E483" s="48">
        <v>5.4461893864243022E-2</v>
      </c>
      <c r="F483" s="48">
        <v>3.3762998655898352E-2</v>
      </c>
      <c r="G483" s="48">
        <v>0.13871173656559838</v>
      </c>
      <c r="H483" s="48">
        <f>+CCB_CISS__2[[#This Row],[Indikator]]-SUM(CCB_CISS__2[[#This Row],[Pengemarkedet]:[Banksektoren]])</f>
        <v>-0.14227518290698196</v>
      </c>
    </row>
    <row r="484" spans="1:8" x14ac:dyDescent="0.25">
      <c r="A484" s="6">
        <v>40979</v>
      </c>
      <c r="B484" s="48">
        <v>0.1922018908437228</v>
      </c>
      <c r="C484" s="48">
        <v>5.2871073573386614E-2</v>
      </c>
      <c r="D484" s="48">
        <v>6.451678723906018E-2</v>
      </c>
      <c r="E484" s="48">
        <v>6.1760004945499394E-2</v>
      </c>
      <c r="F484" s="48">
        <v>3.6432725860682191E-2</v>
      </c>
      <c r="G484" s="48">
        <v>0.13420391948817686</v>
      </c>
      <c r="H484" s="48">
        <f>+CCB_CISS__2[[#This Row],[Indikator]]-SUM(CCB_CISS__2[[#This Row],[Pengemarkedet]:[Banksektoren]])</f>
        <v>-0.1575826202630824</v>
      </c>
    </row>
    <row r="485" spans="1:8" x14ac:dyDescent="0.25">
      <c r="A485" s="6">
        <v>40986</v>
      </c>
      <c r="B485" s="48">
        <v>0.18824608838806695</v>
      </c>
      <c r="C485" s="48">
        <v>5.7369599379640604E-2</v>
      </c>
      <c r="D485" s="48">
        <v>6.7251706221992835E-2</v>
      </c>
      <c r="E485" s="48">
        <v>5.130206784217374E-2</v>
      </c>
      <c r="F485" s="48">
        <v>4.6785019146504687E-2</v>
      </c>
      <c r="G485" s="48">
        <v>0.12918347106629141</v>
      </c>
      <c r="H485" s="48">
        <f>+CCB_CISS__2[[#This Row],[Indikator]]-SUM(CCB_CISS__2[[#This Row],[Pengemarkedet]:[Banksektoren]])</f>
        <v>-0.16364577526853635</v>
      </c>
    </row>
    <row r="486" spans="1:8" x14ac:dyDescent="0.25">
      <c r="A486" s="6">
        <v>40993</v>
      </c>
      <c r="B486" s="48">
        <v>0.19018647966033334</v>
      </c>
      <c r="C486" s="48">
        <v>6.1632442575566035E-2</v>
      </c>
      <c r="D486" s="48">
        <v>6.9855528381515763E-2</v>
      </c>
      <c r="E486" s="48">
        <v>4.6833561579676185E-2</v>
      </c>
      <c r="F486" s="48">
        <v>4.0803291889973781E-2</v>
      </c>
      <c r="G486" s="48">
        <v>0.13271634001858057</v>
      </c>
      <c r="H486" s="48">
        <f>+CCB_CISS__2[[#This Row],[Indikator]]-SUM(CCB_CISS__2[[#This Row],[Pengemarkedet]:[Banksektoren]])</f>
        <v>-0.16165468478497899</v>
      </c>
    </row>
    <row r="487" spans="1:8" x14ac:dyDescent="0.25">
      <c r="A487" s="6">
        <v>41000</v>
      </c>
      <c r="B487" s="48">
        <v>0.188792541686469</v>
      </c>
      <c r="C487" s="48">
        <v>6.6481555888827246E-2</v>
      </c>
      <c r="D487" s="48">
        <v>6.9632358655197499E-2</v>
      </c>
      <c r="E487" s="48">
        <v>5.4268439140102459E-2</v>
      </c>
      <c r="F487" s="48">
        <v>3.8982137387884787E-2</v>
      </c>
      <c r="G487" s="48">
        <v>0.1360800436114159</v>
      </c>
      <c r="H487" s="48">
        <f>+CCB_CISS__2[[#This Row],[Indikator]]-SUM(CCB_CISS__2[[#This Row],[Pengemarkedet]:[Banksektoren]])</f>
        <v>-0.17665199299695886</v>
      </c>
    </row>
    <row r="488" spans="1:8" x14ac:dyDescent="0.25">
      <c r="A488" s="6">
        <v>41007</v>
      </c>
      <c r="B488" s="48">
        <v>0.18220485843795697</v>
      </c>
      <c r="C488" s="48">
        <v>6.2529638329832146E-2</v>
      </c>
      <c r="D488" s="48">
        <v>6.9260306336077798E-2</v>
      </c>
      <c r="E488" s="48">
        <v>5.4025862490118981E-2</v>
      </c>
      <c r="F488" s="48">
        <v>3.4636005900622747E-2</v>
      </c>
      <c r="G488" s="48">
        <v>0.13796016651432946</v>
      </c>
      <c r="H488" s="48">
        <f>+CCB_CISS__2[[#This Row],[Indikator]]-SUM(CCB_CISS__2[[#This Row],[Pengemarkedet]:[Banksektoren]])</f>
        <v>-0.17620712113302417</v>
      </c>
    </row>
    <row r="489" spans="1:8" x14ac:dyDescent="0.25">
      <c r="A489" s="6">
        <v>41014</v>
      </c>
      <c r="B489" s="48">
        <v>0.17083392718572182</v>
      </c>
      <c r="C489" s="48">
        <v>5.5901613702238485E-2</v>
      </c>
      <c r="D489" s="48">
        <v>6.5838046324542487E-2</v>
      </c>
      <c r="E489" s="48">
        <v>5.5739469793463475E-2</v>
      </c>
      <c r="F489" s="48">
        <v>2.4973306699202082E-2</v>
      </c>
      <c r="G489" s="48">
        <v>0.13694396274642104</v>
      </c>
      <c r="H489" s="48">
        <f>+CCB_CISS__2[[#This Row],[Indikator]]-SUM(CCB_CISS__2[[#This Row],[Pengemarkedet]:[Banksektoren]])</f>
        <v>-0.16856247208014574</v>
      </c>
    </row>
    <row r="490" spans="1:8" x14ac:dyDescent="0.25">
      <c r="A490" s="6">
        <v>41021</v>
      </c>
      <c r="B490" s="48">
        <v>0.16376092888102312</v>
      </c>
      <c r="C490" s="48">
        <v>5.9375380033605402E-2</v>
      </c>
      <c r="D490" s="48">
        <v>6.2801348278995833E-2</v>
      </c>
      <c r="E490" s="48">
        <v>6.0542864632442024E-2</v>
      </c>
      <c r="F490" s="48">
        <v>2.4054189698207839E-2</v>
      </c>
      <c r="G490" s="48">
        <v>0.13455867152446782</v>
      </c>
      <c r="H490" s="48">
        <f>+CCB_CISS__2[[#This Row],[Indikator]]-SUM(CCB_CISS__2[[#This Row],[Pengemarkedet]:[Banksektoren]])</f>
        <v>-0.17757152528669579</v>
      </c>
    </row>
    <row r="491" spans="1:8" x14ac:dyDescent="0.25">
      <c r="A491" s="6">
        <v>41028</v>
      </c>
      <c r="B491" s="48">
        <v>0.13968452728502351</v>
      </c>
      <c r="C491" s="48">
        <v>4.9065639956866317E-2</v>
      </c>
      <c r="D491" s="48">
        <v>5.7506764245764896E-2</v>
      </c>
      <c r="E491" s="48">
        <v>4.7080967144000743E-2</v>
      </c>
      <c r="F491" s="48">
        <v>2.0064250614451655E-2</v>
      </c>
      <c r="G491" s="48">
        <v>0.1153253471163109</v>
      </c>
      <c r="H491" s="48">
        <f>+CCB_CISS__2[[#This Row],[Indikator]]-SUM(CCB_CISS__2[[#This Row],[Pengemarkedet]:[Banksektoren]])</f>
        <v>-0.14935844179237101</v>
      </c>
    </row>
    <row r="492" spans="1:8" x14ac:dyDescent="0.25">
      <c r="A492" s="6">
        <v>41035</v>
      </c>
      <c r="B492" s="48">
        <v>0.13938187048200229</v>
      </c>
      <c r="C492" s="48">
        <v>5.0838842010337885E-2</v>
      </c>
      <c r="D492" s="48">
        <v>5.8184564346684599E-2</v>
      </c>
      <c r="E492" s="48">
        <v>3.8669487750245403E-2</v>
      </c>
      <c r="F492" s="48">
        <v>1.708008217021395E-2</v>
      </c>
      <c r="G492" s="48">
        <v>0.11475667580813539</v>
      </c>
      <c r="H492" s="48">
        <f>+CCB_CISS__2[[#This Row],[Indikator]]-SUM(CCB_CISS__2[[#This Row],[Pengemarkedet]:[Banksektoren]])</f>
        <v>-0.14014778160361491</v>
      </c>
    </row>
    <row r="493" spans="1:8" x14ac:dyDescent="0.25">
      <c r="A493" s="6">
        <v>41042</v>
      </c>
      <c r="B493" s="48">
        <v>0.14100758391127402</v>
      </c>
      <c r="C493" s="48">
        <v>5.2131846895260667E-2</v>
      </c>
      <c r="D493" s="48">
        <v>5.9586065297562489E-2</v>
      </c>
      <c r="E493" s="48">
        <v>4.1735052646207499E-2</v>
      </c>
      <c r="F493" s="48">
        <v>1.7856109047328421E-2</v>
      </c>
      <c r="G493" s="48">
        <v>0.12307629880342472</v>
      </c>
      <c r="H493" s="48">
        <f>+CCB_CISS__2[[#This Row],[Indikator]]-SUM(CCB_CISS__2[[#This Row],[Pengemarkedet]:[Banksektoren]])</f>
        <v>-0.1533777887785098</v>
      </c>
    </row>
    <row r="494" spans="1:8" x14ac:dyDescent="0.25">
      <c r="A494" s="6">
        <v>41049</v>
      </c>
      <c r="B494" s="48">
        <v>0.14549986324304487</v>
      </c>
      <c r="C494" s="48">
        <v>5.0692416519639683E-2</v>
      </c>
      <c r="D494" s="48">
        <v>6.621237099494906E-2</v>
      </c>
      <c r="E494" s="48">
        <v>4.4508769144674734E-2</v>
      </c>
      <c r="F494" s="48">
        <v>3.1262520580732048E-2</v>
      </c>
      <c r="G494" s="48">
        <v>0.13563793443345973</v>
      </c>
      <c r="H494" s="48">
        <f>+CCB_CISS__2[[#This Row],[Indikator]]-SUM(CCB_CISS__2[[#This Row],[Pengemarkedet]:[Banksektoren]])</f>
        <v>-0.18281414843041038</v>
      </c>
    </row>
    <row r="495" spans="1:8" x14ac:dyDescent="0.25">
      <c r="A495" s="6">
        <v>41056</v>
      </c>
      <c r="B495" s="48">
        <v>0.1596887885811169</v>
      </c>
      <c r="C495" s="48">
        <v>6.0345324793164005E-2</v>
      </c>
      <c r="D495" s="48">
        <v>7.0622732165611032E-2</v>
      </c>
      <c r="E495" s="48">
        <v>5.4295744272509439E-2</v>
      </c>
      <c r="F495" s="48">
        <v>4.1250098145574628E-2</v>
      </c>
      <c r="G495" s="48">
        <v>0.15654443210034791</v>
      </c>
      <c r="H495" s="48">
        <f>+CCB_CISS__2[[#This Row],[Indikator]]-SUM(CCB_CISS__2[[#This Row],[Pengemarkedet]:[Banksektoren]])</f>
        <v>-0.22336954289609012</v>
      </c>
    </row>
    <row r="496" spans="1:8" x14ac:dyDescent="0.25">
      <c r="A496" s="6">
        <v>41063</v>
      </c>
      <c r="B496" s="48">
        <v>0.17062401637369273</v>
      </c>
      <c r="C496" s="48">
        <v>6.443751009566942E-2</v>
      </c>
      <c r="D496" s="48">
        <v>7.8390861277850554E-2</v>
      </c>
      <c r="E496" s="48">
        <v>7.5496190024019777E-2</v>
      </c>
      <c r="F496" s="48">
        <v>4.501632067373277E-2</v>
      </c>
      <c r="G496" s="48">
        <v>0.17128899195170524</v>
      </c>
      <c r="H496" s="48">
        <f>+CCB_CISS__2[[#This Row],[Indikator]]-SUM(CCB_CISS__2[[#This Row],[Pengemarkedet]:[Banksektoren]])</f>
        <v>-0.26400585764928508</v>
      </c>
    </row>
    <row r="497" spans="1:8" x14ac:dyDescent="0.25">
      <c r="A497" s="6">
        <v>41070</v>
      </c>
      <c r="B497" s="48">
        <v>0.18423327974184076</v>
      </c>
      <c r="C497" s="48">
        <v>7.1188833093075818E-2</v>
      </c>
      <c r="D497" s="48">
        <v>8.2828306428080201E-2</v>
      </c>
      <c r="E497" s="48">
        <v>9.752147814674797E-2</v>
      </c>
      <c r="F497" s="48">
        <v>5.4288809566343701E-2</v>
      </c>
      <c r="G497" s="48">
        <v>0.18006078647021329</v>
      </c>
      <c r="H497" s="48">
        <f>+CCB_CISS__2[[#This Row],[Indikator]]-SUM(CCB_CISS__2[[#This Row],[Pengemarkedet]:[Banksektoren]])</f>
        <v>-0.30165493396262022</v>
      </c>
    </row>
    <row r="498" spans="1:8" x14ac:dyDescent="0.25">
      <c r="A498" s="6">
        <v>41077</v>
      </c>
      <c r="B498" s="48">
        <v>0.19393691043303968</v>
      </c>
      <c r="C498" s="48">
        <v>7.3649655549834936E-2</v>
      </c>
      <c r="D498" s="48">
        <v>8.1607675073286645E-2</v>
      </c>
      <c r="E498" s="48">
        <v>0.10465335087385162</v>
      </c>
      <c r="F498" s="48">
        <v>4.9184456419814948E-2</v>
      </c>
      <c r="G498" s="48">
        <v>0.18140440111531325</v>
      </c>
      <c r="H498" s="48">
        <f>+CCB_CISS__2[[#This Row],[Indikator]]-SUM(CCB_CISS__2[[#This Row],[Pengemarkedet]:[Banksektoren]])</f>
        <v>-0.29656262859906174</v>
      </c>
    </row>
    <row r="499" spans="1:8" x14ac:dyDescent="0.25">
      <c r="A499" s="6">
        <v>41084</v>
      </c>
      <c r="B499" s="48">
        <v>0.19450648019104136</v>
      </c>
      <c r="C499" s="48">
        <v>7.2957881450191525E-2</v>
      </c>
      <c r="D499" s="48">
        <v>8.3368391762621508E-2</v>
      </c>
      <c r="E499" s="48">
        <v>0.10657777899588526</v>
      </c>
      <c r="F499" s="48">
        <v>4.6677754244973439E-2</v>
      </c>
      <c r="G499" s="48">
        <v>0.16984034490913844</v>
      </c>
      <c r="H499" s="48">
        <f>+CCB_CISS__2[[#This Row],[Indikator]]-SUM(CCB_CISS__2[[#This Row],[Pengemarkedet]:[Banksektoren]])</f>
        <v>-0.28491567117176886</v>
      </c>
    </row>
    <row r="500" spans="1:8" x14ac:dyDescent="0.25">
      <c r="A500" s="6">
        <v>41091</v>
      </c>
      <c r="B500" s="48">
        <v>0.20314022482904315</v>
      </c>
      <c r="C500" s="48">
        <v>7.0895539263696003E-2</v>
      </c>
      <c r="D500" s="48">
        <v>8.6856575255457008E-2</v>
      </c>
      <c r="E500" s="48">
        <v>0.10722495679961216</v>
      </c>
      <c r="F500" s="48">
        <v>5.2760878326741673E-2</v>
      </c>
      <c r="G500" s="48">
        <v>0.16790245493307632</v>
      </c>
      <c r="H500" s="48">
        <f>+CCB_CISS__2[[#This Row],[Indikator]]-SUM(CCB_CISS__2[[#This Row],[Pengemarkedet]:[Banksektoren]])</f>
        <v>-0.28250017974954</v>
      </c>
    </row>
    <row r="501" spans="1:8" x14ac:dyDescent="0.25">
      <c r="A501" s="6">
        <v>41098</v>
      </c>
      <c r="B501" s="48">
        <v>0.19274575549897799</v>
      </c>
      <c r="C501" s="48">
        <v>7.0859621530001707E-2</v>
      </c>
      <c r="D501" s="48">
        <v>8.5782141567998182E-2</v>
      </c>
      <c r="E501" s="48">
        <v>8.9848651994899553E-2</v>
      </c>
      <c r="F501" s="48">
        <v>5.6712529030925163E-2</v>
      </c>
      <c r="G501" s="48">
        <v>0.14832752605223573</v>
      </c>
      <c r="H501" s="48">
        <f>+CCB_CISS__2[[#This Row],[Indikator]]-SUM(CCB_CISS__2[[#This Row],[Pengemarkedet]:[Banksektoren]])</f>
        <v>-0.25878471467708231</v>
      </c>
    </row>
    <row r="502" spans="1:8" x14ac:dyDescent="0.25">
      <c r="A502" s="6">
        <v>41105</v>
      </c>
      <c r="B502" s="48">
        <v>0.17704693111623601</v>
      </c>
      <c r="C502" s="48">
        <v>6.4385184632843512E-2</v>
      </c>
      <c r="D502" s="48">
        <v>8.1619461974813262E-2</v>
      </c>
      <c r="E502" s="48">
        <v>7.9392571636240153E-2</v>
      </c>
      <c r="F502" s="48">
        <v>5.1759000535259329E-2</v>
      </c>
      <c r="G502" s="48">
        <v>0.13110468653632293</v>
      </c>
      <c r="H502" s="48">
        <f>+CCB_CISS__2[[#This Row],[Indikator]]-SUM(CCB_CISS__2[[#This Row],[Pengemarkedet]:[Banksektoren]])</f>
        <v>-0.23121397419924319</v>
      </c>
    </row>
    <row r="503" spans="1:8" x14ac:dyDescent="0.25">
      <c r="A503" s="6">
        <v>41112</v>
      </c>
      <c r="B503" s="48">
        <v>0.17706809297153717</v>
      </c>
      <c r="C503" s="48">
        <v>6.0541455448221697E-2</v>
      </c>
      <c r="D503" s="48">
        <v>7.9824070920267831E-2</v>
      </c>
      <c r="E503" s="48">
        <v>7.4812442508738197E-2</v>
      </c>
      <c r="F503" s="48">
        <v>4.9976653606784757E-2</v>
      </c>
      <c r="G503" s="48">
        <v>0.1330339214884631</v>
      </c>
      <c r="H503" s="48">
        <f>+CCB_CISS__2[[#This Row],[Indikator]]-SUM(CCB_CISS__2[[#This Row],[Pengemarkedet]:[Banksektoren]])</f>
        <v>-0.22112045100093844</v>
      </c>
    </row>
    <row r="504" spans="1:8" x14ac:dyDescent="0.25">
      <c r="A504" s="6">
        <v>41119</v>
      </c>
      <c r="B504" s="48">
        <v>0.16093083278716855</v>
      </c>
      <c r="C504" s="48">
        <v>6.1520361303099583E-2</v>
      </c>
      <c r="D504" s="48">
        <v>7.5183695065563369E-2</v>
      </c>
      <c r="E504" s="48">
        <v>6.1858768164540515E-2</v>
      </c>
      <c r="F504" s="48">
        <v>5.2098306689628296E-2</v>
      </c>
      <c r="G504" s="48">
        <v>0.11685980021660559</v>
      </c>
      <c r="H504" s="48">
        <f>+CCB_CISS__2[[#This Row],[Indikator]]-SUM(CCB_CISS__2[[#This Row],[Pengemarkedet]:[Banksektoren]])</f>
        <v>-0.20659009865226877</v>
      </c>
    </row>
    <row r="505" spans="1:8" x14ac:dyDescent="0.25">
      <c r="A505" s="6">
        <v>41126</v>
      </c>
      <c r="B505" s="48">
        <v>0.17054163578868894</v>
      </c>
      <c r="C505" s="48">
        <v>5.7093213949828039E-2</v>
      </c>
      <c r="D505" s="48">
        <v>7.594950444463261E-2</v>
      </c>
      <c r="E505" s="48">
        <v>5.7021900226788762E-2</v>
      </c>
      <c r="F505" s="48">
        <v>5.3071187554156449E-2</v>
      </c>
      <c r="G505" s="48">
        <v>0.13102344249056594</v>
      </c>
      <c r="H505" s="48">
        <f>+CCB_CISS__2[[#This Row],[Indikator]]-SUM(CCB_CISS__2[[#This Row],[Pengemarkedet]:[Banksektoren]])</f>
        <v>-0.20361761287728289</v>
      </c>
    </row>
    <row r="506" spans="1:8" x14ac:dyDescent="0.25">
      <c r="A506" s="6">
        <v>41133</v>
      </c>
      <c r="B506" s="48">
        <v>0.18779653495052098</v>
      </c>
      <c r="C506" s="48">
        <v>5.8757748392197176E-2</v>
      </c>
      <c r="D506" s="48">
        <v>8.2312803797029654E-2</v>
      </c>
      <c r="E506" s="48">
        <v>5.5633181799349632E-2</v>
      </c>
      <c r="F506" s="48">
        <v>5.6873583625850273E-2</v>
      </c>
      <c r="G506" s="48">
        <v>0.14725359919481229</v>
      </c>
      <c r="H506" s="48">
        <f>+CCB_CISS__2[[#This Row],[Indikator]]-SUM(CCB_CISS__2[[#This Row],[Pengemarkedet]:[Banksektoren]])</f>
        <v>-0.21303438185871801</v>
      </c>
    </row>
    <row r="507" spans="1:8" x14ac:dyDescent="0.25">
      <c r="A507" s="6">
        <v>41140</v>
      </c>
      <c r="B507" s="48">
        <v>0.18603998650079243</v>
      </c>
      <c r="C507" s="48">
        <v>5.990005540753511E-2</v>
      </c>
      <c r="D507" s="48">
        <v>8.2503075836948173E-2</v>
      </c>
      <c r="E507" s="48">
        <v>5.9613702310876523E-2</v>
      </c>
      <c r="F507" s="48">
        <v>5.7490765633373214E-2</v>
      </c>
      <c r="G507" s="48">
        <v>0.149485461467742</v>
      </c>
      <c r="H507" s="48">
        <f>+CCB_CISS__2[[#This Row],[Indikator]]-SUM(CCB_CISS__2[[#This Row],[Pengemarkedet]:[Banksektoren]])</f>
        <v>-0.22295307415568258</v>
      </c>
    </row>
    <row r="508" spans="1:8" x14ac:dyDescent="0.25">
      <c r="A508" s="6">
        <v>41147</v>
      </c>
      <c r="B508" s="48">
        <v>0.18729936569878761</v>
      </c>
      <c r="C508" s="48">
        <v>6.0486780671382828E-2</v>
      </c>
      <c r="D508" s="48">
        <v>8.2817893596857567E-2</v>
      </c>
      <c r="E508" s="48">
        <v>5.735323139499398E-2</v>
      </c>
      <c r="F508" s="48">
        <v>5.3076464335555532E-2</v>
      </c>
      <c r="G508" s="48">
        <v>0.15240473553530812</v>
      </c>
      <c r="H508" s="48">
        <f>+CCB_CISS__2[[#This Row],[Indikator]]-SUM(CCB_CISS__2[[#This Row],[Pengemarkedet]:[Banksektoren]])</f>
        <v>-0.21883973983531044</v>
      </c>
    </row>
    <row r="509" spans="1:8" x14ac:dyDescent="0.25">
      <c r="A509" s="6">
        <v>41154</v>
      </c>
      <c r="B509" s="48">
        <v>0.16155406037839062</v>
      </c>
      <c r="C509" s="48">
        <v>5.7442898963390242E-2</v>
      </c>
      <c r="D509" s="48">
        <v>7.4582878886122347E-2</v>
      </c>
      <c r="E509" s="48">
        <v>5.7298801798620423E-2</v>
      </c>
      <c r="F509" s="48">
        <v>4.002652712334321E-2</v>
      </c>
      <c r="G509" s="48">
        <v>0.13242752435128968</v>
      </c>
      <c r="H509" s="48">
        <f>+CCB_CISS__2[[#This Row],[Indikator]]-SUM(CCB_CISS__2[[#This Row],[Pengemarkedet]:[Banksektoren]])</f>
        <v>-0.20022457074437525</v>
      </c>
    </row>
    <row r="510" spans="1:8" x14ac:dyDescent="0.25">
      <c r="A510" s="6">
        <v>41161</v>
      </c>
      <c r="B510" s="48">
        <v>0.14259446493634007</v>
      </c>
      <c r="C510" s="48">
        <v>5.9754880832908433E-2</v>
      </c>
      <c r="D510" s="48">
        <v>7.2118612465622567E-2</v>
      </c>
      <c r="E510" s="48">
        <v>6.8189682835537613E-2</v>
      </c>
      <c r="F510" s="48">
        <v>4.161663264858928E-2</v>
      </c>
      <c r="G510" s="48">
        <v>0.11599771593127416</v>
      </c>
      <c r="H510" s="48">
        <f>+CCB_CISS__2[[#This Row],[Indikator]]-SUM(CCB_CISS__2[[#This Row],[Pengemarkedet]:[Banksektoren]])</f>
        <v>-0.21508305977759198</v>
      </c>
    </row>
    <row r="511" spans="1:8" x14ac:dyDescent="0.25">
      <c r="A511" s="6">
        <v>41168</v>
      </c>
      <c r="B511" s="48">
        <v>0.14488389480748831</v>
      </c>
      <c r="C511" s="48">
        <v>6.1662502068092193E-2</v>
      </c>
      <c r="D511" s="48">
        <v>7.4983726026467204E-2</v>
      </c>
      <c r="E511" s="48">
        <v>6.7308437106431432E-2</v>
      </c>
      <c r="F511" s="48">
        <v>4.9742019776161071E-2</v>
      </c>
      <c r="G511" s="48">
        <v>0.11409696222489349</v>
      </c>
      <c r="H511" s="48">
        <f>+CCB_CISS__2[[#This Row],[Indikator]]-SUM(CCB_CISS__2[[#This Row],[Pengemarkedet]:[Banksektoren]])</f>
        <v>-0.22290975239455701</v>
      </c>
    </row>
    <row r="512" spans="1:8" x14ac:dyDescent="0.25">
      <c r="A512" s="6">
        <v>41175</v>
      </c>
      <c r="B512" s="48">
        <v>0.13116752659481795</v>
      </c>
      <c r="C512" s="48">
        <v>5.6544868400979276E-2</v>
      </c>
      <c r="D512" s="48">
        <v>6.9002835970770324E-2</v>
      </c>
      <c r="E512" s="48">
        <v>6.3324928109564887E-2</v>
      </c>
      <c r="F512" s="48">
        <v>4.7667191904068845E-2</v>
      </c>
      <c r="G512" s="48">
        <v>0.10252803401281599</v>
      </c>
      <c r="H512" s="48">
        <f>+CCB_CISS__2[[#This Row],[Indikator]]-SUM(CCB_CISS__2[[#This Row],[Pengemarkedet]:[Banksektoren]])</f>
        <v>-0.20790033180338136</v>
      </c>
    </row>
    <row r="513" spans="1:8" x14ac:dyDescent="0.25">
      <c r="A513" s="6">
        <v>41182</v>
      </c>
      <c r="B513" s="48">
        <v>0.1360382083761614</v>
      </c>
      <c r="C513" s="48">
        <v>5.8885628587827622E-2</v>
      </c>
      <c r="D513" s="48">
        <v>6.92679014805542E-2</v>
      </c>
      <c r="E513" s="48">
        <v>5.6132715317138746E-2</v>
      </c>
      <c r="F513" s="48">
        <v>4.5268049264869908E-2</v>
      </c>
      <c r="G513" s="48">
        <v>0.1005169625028357</v>
      </c>
      <c r="H513" s="48">
        <f>+CCB_CISS__2[[#This Row],[Indikator]]-SUM(CCB_CISS__2[[#This Row],[Pengemarkedet]:[Banksektoren]])</f>
        <v>-0.19403304877706476</v>
      </c>
    </row>
    <row r="514" spans="1:8" x14ac:dyDescent="0.25">
      <c r="A514" s="6">
        <v>41189</v>
      </c>
      <c r="B514" s="48">
        <v>0.13169771664669885</v>
      </c>
      <c r="C514" s="48">
        <v>5.527190318704886E-2</v>
      </c>
      <c r="D514" s="48">
        <v>6.4572681696277376E-2</v>
      </c>
      <c r="E514" s="48">
        <v>4.1506001393941006E-2</v>
      </c>
      <c r="F514" s="48">
        <v>4.2147488920250255E-2</v>
      </c>
      <c r="G514" s="48">
        <v>9.5189205939053168E-2</v>
      </c>
      <c r="H514" s="48">
        <f>+CCB_CISS__2[[#This Row],[Indikator]]-SUM(CCB_CISS__2[[#This Row],[Pengemarkedet]:[Banksektoren]])</f>
        <v>-0.16698956448987176</v>
      </c>
    </row>
    <row r="515" spans="1:8" x14ac:dyDescent="0.25">
      <c r="A515" s="6">
        <v>41196</v>
      </c>
      <c r="B515" s="48">
        <v>0.11670909781498395</v>
      </c>
      <c r="C515" s="48">
        <v>4.9578679474980132E-2</v>
      </c>
      <c r="D515" s="48">
        <v>5.4929114225065773E-2</v>
      </c>
      <c r="E515" s="48">
        <v>3.1110376567234879E-2</v>
      </c>
      <c r="F515" s="48">
        <v>2.8496691408904859E-2</v>
      </c>
      <c r="G515" s="48">
        <v>8.4969473412276064E-2</v>
      </c>
      <c r="H515" s="48">
        <f>+CCB_CISS__2[[#This Row],[Indikator]]-SUM(CCB_CISS__2[[#This Row],[Pengemarkedet]:[Banksektoren]])</f>
        <v>-0.13237523727347777</v>
      </c>
    </row>
    <row r="516" spans="1:8" x14ac:dyDescent="0.25">
      <c r="A516" s="6">
        <v>41203</v>
      </c>
      <c r="B516" s="48">
        <v>0.11685364546781027</v>
      </c>
      <c r="C516" s="48">
        <v>4.8700922391076318E-2</v>
      </c>
      <c r="D516" s="48">
        <v>5.8309565918419695E-2</v>
      </c>
      <c r="E516" s="48">
        <v>3.4532893830028458E-2</v>
      </c>
      <c r="F516" s="48">
        <v>2.7854161450024291E-2</v>
      </c>
      <c r="G516" s="48">
        <v>9.0132391592880029E-2</v>
      </c>
      <c r="H516" s="48">
        <f>+CCB_CISS__2[[#This Row],[Indikator]]-SUM(CCB_CISS__2[[#This Row],[Pengemarkedet]:[Banksektoren]])</f>
        <v>-0.14267628971461851</v>
      </c>
    </row>
    <row r="517" spans="1:8" x14ac:dyDescent="0.25">
      <c r="A517" s="6">
        <v>41210</v>
      </c>
      <c r="B517" s="48">
        <v>0.12324610172605974</v>
      </c>
      <c r="C517" s="48">
        <v>5.5535164037411149E-2</v>
      </c>
      <c r="D517" s="48">
        <v>6.3949477185480302E-2</v>
      </c>
      <c r="E517" s="48">
        <v>4.7556316878071936E-2</v>
      </c>
      <c r="F517" s="48">
        <v>3.2110479694203727E-2</v>
      </c>
      <c r="G517" s="48">
        <v>0.10352496237946167</v>
      </c>
      <c r="H517" s="48">
        <f>+CCB_CISS__2[[#This Row],[Indikator]]-SUM(CCB_CISS__2[[#This Row],[Pengemarkedet]:[Banksektoren]])</f>
        <v>-0.17943029844856903</v>
      </c>
    </row>
    <row r="518" spans="1:8" x14ac:dyDescent="0.25">
      <c r="A518" s="6">
        <v>41217</v>
      </c>
      <c r="B518" s="48">
        <v>0.13351926738341077</v>
      </c>
      <c r="C518" s="48">
        <v>5.7167801654416268E-2</v>
      </c>
      <c r="D518" s="48">
        <v>6.5457928914571153E-2</v>
      </c>
      <c r="E518" s="48">
        <v>5.4177989944816568E-2</v>
      </c>
      <c r="F518" s="48">
        <v>2.7068509147123419E-2</v>
      </c>
      <c r="G518" s="48">
        <v>0.12204812504308257</v>
      </c>
      <c r="H518" s="48">
        <f>+CCB_CISS__2[[#This Row],[Indikator]]-SUM(CCB_CISS__2[[#This Row],[Pengemarkedet]:[Banksektoren]])</f>
        <v>-0.19240108732059921</v>
      </c>
    </row>
    <row r="519" spans="1:8" x14ac:dyDescent="0.25">
      <c r="A519" s="6">
        <v>41224</v>
      </c>
      <c r="B519" s="48">
        <v>0.13441204188321187</v>
      </c>
      <c r="C519" s="48">
        <v>6.2886654886418564E-2</v>
      </c>
      <c r="D519" s="48">
        <v>6.9531180771490966E-2</v>
      </c>
      <c r="E519" s="48">
        <v>6.7197151230928523E-2</v>
      </c>
      <c r="F519" s="48">
        <v>3.0605653548252211E-2</v>
      </c>
      <c r="G519" s="48">
        <v>0.12905441302162857</v>
      </c>
      <c r="H519" s="48">
        <f>+CCB_CISS__2[[#This Row],[Indikator]]-SUM(CCB_CISS__2[[#This Row],[Pengemarkedet]:[Banksektoren]])</f>
        <v>-0.22486301157550692</v>
      </c>
    </row>
    <row r="520" spans="1:8" x14ac:dyDescent="0.25">
      <c r="A520" s="6">
        <v>41231</v>
      </c>
      <c r="B520" s="48">
        <v>0.1369445703452877</v>
      </c>
      <c r="C520" s="48">
        <v>6.7299794815108199E-2</v>
      </c>
      <c r="D520" s="48">
        <v>6.4161885998944554E-2</v>
      </c>
      <c r="E520" s="48">
        <v>6.3251547378889134E-2</v>
      </c>
      <c r="F520" s="48">
        <v>2.4810953042954647E-2</v>
      </c>
      <c r="G520" s="48">
        <v>0.13017025109914793</v>
      </c>
      <c r="H520" s="48">
        <f>+CCB_CISS__2[[#This Row],[Indikator]]-SUM(CCB_CISS__2[[#This Row],[Pengemarkedet]:[Banksektoren]])</f>
        <v>-0.21274986198975673</v>
      </c>
    </row>
    <row r="521" spans="1:8" x14ac:dyDescent="0.25">
      <c r="A521" s="6">
        <v>41238</v>
      </c>
      <c r="B521" s="48">
        <v>0.12083258694861029</v>
      </c>
      <c r="C521" s="48">
        <v>6.1454993705862902E-2</v>
      </c>
      <c r="D521" s="48">
        <v>5.5272795494878131E-2</v>
      </c>
      <c r="E521" s="48">
        <v>5.5235113911544759E-2</v>
      </c>
      <c r="F521" s="48">
        <v>2.4180098407269777E-2</v>
      </c>
      <c r="G521" s="48">
        <v>0.11990944297059059</v>
      </c>
      <c r="H521" s="48">
        <f>+CCB_CISS__2[[#This Row],[Indikator]]-SUM(CCB_CISS__2[[#This Row],[Pengemarkedet]:[Banksektoren]])</f>
        <v>-0.19521985754153584</v>
      </c>
    </row>
    <row r="522" spans="1:8" x14ac:dyDescent="0.25">
      <c r="A522" s="6">
        <v>41245</v>
      </c>
      <c r="B522" s="48">
        <v>0.1126753069413565</v>
      </c>
      <c r="C522" s="48">
        <v>6.158873816748564E-2</v>
      </c>
      <c r="D522" s="48">
        <v>5.4325346726214016E-2</v>
      </c>
      <c r="E522" s="48">
        <v>5.0778675050981457E-2</v>
      </c>
      <c r="F522" s="48">
        <v>2.4707499772342108E-2</v>
      </c>
      <c r="G522" s="48">
        <v>0.10850395121942666</v>
      </c>
      <c r="H522" s="48">
        <f>+CCB_CISS__2[[#This Row],[Indikator]]-SUM(CCB_CISS__2[[#This Row],[Pengemarkedet]:[Banksektoren]])</f>
        <v>-0.18722890399509337</v>
      </c>
    </row>
    <row r="523" spans="1:8" x14ac:dyDescent="0.25">
      <c r="A523" s="6">
        <v>41252</v>
      </c>
      <c r="B523" s="48">
        <v>0.10328315573443887</v>
      </c>
      <c r="C523" s="48">
        <v>5.4661472019930671E-2</v>
      </c>
      <c r="D523" s="48">
        <v>4.9818582609226482E-2</v>
      </c>
      <c r="E523" s="48">
        <v>3.5669212940838496E-2</v>
      </c>
      <c r="F523" s="48">
        <v>2.1964946515994226E-2</v>
      </c>
      <c r="G523" s="48">
        <v>9.4663588266204607E-2</v>
      </c>
      <c r="H523" s="48">
        <f>+CCB_CISS__2[[#This Row],[Indikator]]-SUM(CCB_CISS__2[[#This Row],[Pengemarkedet]:[Banksektoren]])</f>
        <v>-0.15349464661775564</v>
      </c>
    </row>
    <row r="524" spans="1:8" x14ac:dyDescent="0.25">
      <c r="A524" s="6">
        <v>41259</v>
      </c>
      <c r="B524" s="48">
        <v>9.9487998499789204E-2</v>
      </c>
      <c r="C524" s="48">
        <v>5.189839788640923E-2</v>
      </c>
      <c r="D524" s="48">
        <v>4.9921899785072305E-2</v>
      </c>
      <c r="E524" s="48">
        <v>3.1411615933324595E-2</v>
      </c>
      <c r="F524" s="48">
        <v>2.7310977347845308E-2</v>
      </c>
      <c r="G524" s="48">
        <v>9.4099697765070517E-2</v>
      </c>
      <c r="H524" s="48">
        <f>+CCB_CISS__2[[#This Row],[Indikator]]-SUM(CCB_CISS__2[[#This Row],[Pengemarkedet]:[Banksektoren]])</f>
        <v>-0.15515459021793274</v>
      </c>
    </row>
    <row r="525" spans="1:8" x14ac:dyDescent="0.25">
      <c r="A525" s="6">
        <v>41266</v>
      </c>
      <c r="B525" s="48">
        <v>0.10394798413537149</v>
      </c>
      <c r="C525" s="48">
        <v>5.0292086186370002E-2</v>
      </c>
      <c r="D525" s="48">
        <v>5.127165012337169E-2</v>
      </c>
      <c r="E525" s="48">
        <v>2.8364575071309735E-2</v>
      </c>
      <c r="F525" s="48">
        <v>2.4773837943865194E-2</v>
      </c>
      <c r="G525" s="48">
        <v>9.6562991275978199E-2</v>
      </c>
      <c r="H525" s="48">
        <f>+CCB_CISS__2[[#This Row],[Indikator]]-SUM(CCB_CISS__2[[#This Row],[Pengemarkedet]:[Banksektoren]])</f>
        <v>-0.14731715646552335</v>
      </c>
    </row>
    <row r="526" spans="1:8" x14ac:dyDescent="0.25">
      <c r="A526" s="6">
        <v>41273</v>
      </c>
      <c r="B526" s="48">
        <v>0.10101641718164331</v>
      </c>
      <c r="C526" s="48">
        <v>4.8404819590972217E-2</v>
      </c>
      <c r="D526" s="48">
        <v>5.0469506375094252E-2</v>
      </c>
      <c r="E526" s="48">
        <v>2.3997861574609231E-2</v>
      </c>
      <c r="F526" s="48">
        <v>2.1378245455998479E-2</v>
      </c>
      <c r="G526" s="48">
        <v>8.7177584321121437E-2</v>
      </c>
      <c r="H526" s="48">
        <f>+CCB_CISS__2[[#This Row],[Indikator]]-SUM(CCB_CISS__2[[#This Row],[Pengemarkedet]:[Banksektoren]])</f>
        <v>-0.1304116001361523</v>
      </c>
    </row>
    <row r="527" spans="1:8" x14ac:dyDescent="0.25">
      <c r="A527" s="6">
        <v>41280</v>
      </c>
      <c r="B527" s="48">
        <v>0.10813761458297932</v>
      </c>
      <c r="C527" s="48">
        <v>5.1517785533401014E-2</v>
      </c>
      <c r="D527" s="48">
        <v>5.6182280144432689E-2</v>
      </c>
      <c r="E527" s="48">
        <v>2.8564521515396679E-2</v>
      </c>
      <c r="F527" s="48">
        <v>2.4987412249413719E-2</v>
      </c>
      <c r="G527" s="48">
        <v>9.8543468266799827E-2</v>
      </c>
      <c r="H527" s="48">
        <f>+CCB_CISS__2[[#This Row],[Indikator]]-SUM(CCB_CISS__2[[#This Row],[Pengemarkedet]:[Banksektoren]])</f>
        <v>-0.15165785312646463</v>
      </c>
    </row>
    <row r="528" spans="1:8" x14ac:dyDescent="0.25">
      <c r="A528" s="6">
        <v>41287</v>
      </c>
      <c r="B528" s="48">
        <v>0.10604222901497337</v>
      </c>
      <c r="C528" s="48">
        <v>5.22458640232892E-2</v>
      </c>
      <c r="D528" s="48">
        <v>5.7571473039484053E-2</v>
      </c>
      <c r="E528" s="48">
        <v>2.6269214149527983E-2</v>
      </c>
      <c r="F528" s="48">
        <v>2.735508937866489E-2</v>
      </c>
      <c r="G528" s="48">
        <v>9.429838971723925E-2</v>
      </c>
      <c r="H528" s="48">
        <f>+CCB_CISS__2[[#This Row],[Indikator]]-SUM(CCB_CISS__2[[#This Row],[Pengemarkedet]:[Banksektoren]])</f>
        <v>-0.15169780129323199</v>
      </c>
    </row>
    <row r="529" spans="1:8" x14ac:dyDescent="0.25">
      <c r="A529" s="6">
        <v>41294</v>
      </c>
      <c r="B529" s="48">
        <v>9.5003040159745172E-2</v>
      </c>
      <c r="C529" s="48">
        <v>5.0999248902354785E-2</v>
      </c>
      <c r="D529" s="48">
        <v>5.8274757068333932E-2</v>
      </c>
      <c r="E529" s="48">
        <v>2.7412397564911768E-2</v>
      </c>
      <c r="F529" s="48">
        <v>3.0229582095999234E-2</v>
      </c>
      <c r="G529" s="48">
        <v>8.5053738064350265E-2</v>
      </c>
      <c r="H529" s="48">
        <f>+CCB_CISS__2[[#This Row],[Indikator]]-SUM(CCB_CISS__2[[#This Row],[Pengemarkedet]:[Banksektoren]])</f>
        <v>-0.15696668353620483</v>
      </c>
    </row>
    <row r="530" spans="1:8" x14ac:dyDescent="0.25">
      <c r="A530" s="6">
        <v>41301</v>
      </c>
      <c r="B530" s="48">
        <v>8.6494632941603117E-2</v>
      </c>
      <c r="C530" s="48">
        <v>4.9918067466919278E-2</v>
      </c>
      <c r="D530" s="48">
        <v>5.6111386918546356E-2</v>
      </c>
      <c r="E530" s="48">
        <v>3.1930701961866217E-2</v>
      </c>
      <c r="F530" s="48">
        <v>3.2720763235427143E-2</v>
      </c>
      <c r="G530" s="48">
        <v>8.6522648612674238E-2</v>
      </c>
      <c r="H530" s="48">
        <f>+CCB_CISS__2[[#This Row],[Indikator]]-SUM(CCB_CISS__2[[#This Row],[Pengemarkedet]:[Banksektoren]])</f>
        <v>-0.1707089352538301</v>
      </c>
    </row>
    <row r="531" spans="1:8" x14ac:dyDescent="0.25">
      <c r="A531" s="6">
        <v>41308</v>
      </c>
      <c r="B531" s="48">
        <v>8.1889249517327095E-2</v>
      </c>
      <c r="C531" s="48">
        <v>4.9595653371700896E-2</v>
      </c>
      <c r="D531" s="48">
        <v>5.385293464219873E-2</v>
      </c>
      <c r="E531" s="48">
        <v>3.3000047244797229E-2</v>
      </c>
      <c r="F531" s="48">
        <v>3.660530083926266E-2</v>
      </c>
      <c r="G531" s="48">
        <v>8.6393114751476957E-2</v>
      </c>
      <c r="H531" s="48">
        <f>+CCB_CISS__2[[#This Row],[Indikator]]-SUM(CCB_CISS__2[[#This Row],[Pengemarkedet]:[Banksektoren]])</f>
        <v>-0.17755780133210938</v>
      </c>
    </row>
    <row r="532" spans="1:8" x14ac:dyDescent="0.25">
      <c r="A532" s="6">
        <v>41315</v>
      </c>
      <c r="B532" s="48">
        <v>8.3342565050300549E-2</v>
      </c>
      <c r="C532" s="48">
        <v>5.0394573947502345E-2</v>
      </c>
      <c r="D532" s="48">
        <v>5.3818199101182469E-2</v>
      </c>
      <c r="E532" s="48">
        <v>3.389837340616568E-2</v>
      </c>
      <c r="F532" s="48">
        <v>4.1808051131280131E-2</v>
      </c>
      <c r="G532" s="48">
        <v>8.8871744695726868E-2</v>
      </c>
      <c r="H532" s="48">
        <f>+CCB_CISS__2[[#This Row],[Indikator]]-SUM(CCB_CISS__2[[#This Row],[Pengemarkedet]:[Banksektoren]])</f>
        <v>-0.18544837723155697</v>
      </c>
    </row>
    <row r="533" spans="1:8" x14ac:dyDescent="0.25">
      <c r="A533" s="6">
        <v>41322</v>
      </c>
      <c r="B533" s="48">
        <v>7.9154671028699455E-2</v>
      </c>
      <c r="C533" s="48">
        <v>4.9249206599221405E-2</v>
      </c>
      <c r="D533" s="48">
        <v>5.5080131382652518E-2</v>
      </c>
      <c r="E533" s="48">
        <v>4.4421039830365057E-2</v>
      </c>
      <c r="F533" s="48">
        <v>4.5409709814376351E-2</v>
      </c>
      <c r="G533" s="48">
        <v>8.9993523281637289E-2</v>
      </c>
      <c r="H533" s="48">
        <f>+CCB_CISS__2[[#This Row],[Indikator]]-SUM(CCB_CISS__2[[#This Row],[Pengemarkedet]:[Banksektoren]])</f>
        <v>-0.2049989398795532</v>
      </c>
    </row>
    <row r="534" spans="1:8" x14ac:dyDescent="0.25">
      <c r="A534" s="6">
        <v>41329</v>
      </c>
      <c r="B534" s="48">
        <v>7.8067768067225846E-2</v>
      </c>
      <c r="C534" s="48">
        <v>5.0331135813088124E-2</v>
      </c>
      <c r="D534" s="48">
        <v>5.8190320396962418E-2</v>
      </c>
      <c r="E534" s="48">
        <v>4.9658995599869124E-2</v>
      </c>
      <c r="F534" s="48">
        <v>5.2280543113474381E-2</v>
      </c>
      <c r="G534" s="48">
        <v>9.2530693139842357E-2</v>
      </c>
      <c r="H534" s="48">
        <f>+CCB_CISS__2[[#This Row],[Indikator]]-SUM(CCB_CISS__2[[#This Row],[Pengemarkedet]:[Banksektoren]])</f>
        <v>-0.22492391999601055</v>
      </c>
    </row>
    <row r="535" spans="1:8" x14ac:dyDescent="0.25">
      <c r="A535" s="6">
        <v>41336</v>
      </c>
      <c r="B535" s="48">
        <v>7.256791632562215E-2</v>
      </c>
      <c r="C535" s="48">
        <v>4.8887135610491211E-2</v>
      </c>
      <c r="D535" s="48">
        <v>5.8549425501865385E-2</v>
      </c>
      <c r="E535" s="48">
        <v>4.8108707521859098E-2</v>
      </c>
      <c r="F535" s="48">
        <v>5.1994161444415189E-2</v>
      </c>
      <c r="G535" s="48">
        <v>8.2259005934029947E-2</v>
      </c>
      <c r="H535" s="48">
        <f>+CCB_CISS__2[[#This Row],[Indikator]]-SUM(CCB_CISS__2[[#This Row],[Pengemarkedet]:[Banksektoren]])</f>
        <v>-0.21723051968703866</v>
      </c>
    </row>
    <row r="536" spans="1:8" x14ac:dyDescent="0.25">
      <c r="A536" s="6">
        <v>41343</v>
      </c>
      <c r="B536" s="48">
        <v>6.6682241697835279E-2</v>
      </c>
      <c r="C536" s="48">
        <v>4.6852980104532385E-2</v>
      </c>
      <c r="D536" s="48">
        <v>5.8732186583987815E-2</v>
      </c>
      <c r="E536" s="48">
        <v>5.7276844653760012E-2</v>
      </c>
      <c r="F536" s="48">
        <v>4.8735696862222296E-2</v>
      </c>
      <c r="G536" s="48">
        <v>8.4594710589419572E-2</v>
      </c>
      <c r="H536" s="48">
        <f>+CCB_CISS__2[[#This Row],[Indikator]]-SUM(CCB_CISS__2[[#This Row],[Pengemarkedet]:[Banksektoren]])</f>
        <v>-0.22951017709608679</v>
      </c>
    </row>
    <row r="537" spans="1:8" x14ac:dyDescent="0.25">
      <c r="A537" s="6">
        <v>41350</v>
      </c>
      <c r="B537" s="48">
        <v>7.2830739857033311E-2</v>
      </c>
      <c r="C537" s="48">
        <v>4.4512627825929192E-2</v>
      </c>
      <c r="D537" s="48">
        <v>5.4082416014833219E-2</v>
      </c>
      <c r="E537" s="48">
        <v>4.2865861563298198E-2</v>
      </c>
      <c r="F537" s="48">
        <v>4.587010211752348E-2</v>
      </c>
      <c r="G537" s="48">
        <v>8.546183482937221E-2</v>
      </c>
      <c r="H537" s="48">
        <f>+CCB_CISS__2[[#This Row],[Indikator]]-SUM(CCB_CISS__2[[#This Row],[Pengemarkedet]:[Banksektoren]])</f>
        <v>-0.19996210249392299</v>
      </c>
    </row>
    <row r="538" spans="1:8" x14ac:dyDescent="0.25">
      <c r="A538" s="6">
        <v>41357</v>
      </c>
      <c r="B538" s="48">
        <v>7.1770280733305922E-2</v>
      </c>
      <c r="C538" s="48">
        <v>4.3537329831168745E-2</v>
      </c>
      <c r="D538" s="48">
        <v>5.4089247789121893E-2</v>
      </c>
      <c r="E538" s="48">
        <v>4.1568147528706009E-2</v>
      </c>
      <c r="F538" s="48">
        <v>4.7932145168719624E-2</v>
      </c>
      <c r="G538" s="48">
        <v>8.3155803755168123E-2</v>
      </c>
      <c r="H538" s="48">
        <f>+CCB_CISS__2[[#This Row],[Indikator]]-SUM(CCB_CISS__2[[#This Row],[Pengemarkedet]:[Banksektoren]])</f>
        <v>-0.19851239333957849</v>
      </c>
    </row>
    <row r="539" spans="1:8" x14ac:dyDescent="0.25">
      <c r="A539" s="6">
        <v>41364</v>
      </c>
      <c r="B539" s="48">
        <v>6.9168519341462079E-2</v>
      </c>
      <c r="C539" s="48">
        <v>4.0654895517663887E-2</v>
      </c>
      <c r="D539" s="48">
        <v>5.1260067253216794E-2</v>
      </c>
      <c r="E539" s="48">
        <v>3.8428113216205359E-2</v>
      </c>
      <c r="F539" s="48">
        <v>4.3889784488034142E-2</v>
      </c>
      <c r="G539" s="48">
        <v>7.9331308916405496E-2</v>
      </c>
      <c r="H539" s="48">
        <f>+CCB_CISS__2[[#This Row],[Indikator]]-SUM(CCB_CISS__2[[#This Row],[Pengemarkedet]:[Banksektoren]])</f>
        <v>-0.18439565005006364</v>
      </c>
    </row>
    <row r="540" spans="1:8" x14ac:dyDescent="0.25">
      <c r="A540" s="6">
        <v>41371</v>
      </c>
      <c r="B540" s="48">
        <v>7.0516469275304611E-2</v>
      </c>
      <c r="C540" s="48">
        <v>4.0372000627201102E-2</v>
      </c>
      <c r="D540" s="48">
        <v>5.3152351496882938E-2</v>
      </c>
      <c r="E540" s="48">
        <v>4.1614034718472519E-2</v>
      </c>
      <c r="F540" s="48">
        <v>4.0209881174351578E-2</v>
      </c>
      <c r="G540" s="48">
        <v>8.2624164691273205E-2</v>
      </c>
      <c r="H540" s="48">
        <f>+CCB_CISS__2[[#This Row],[Indikator]]-SUM(CCB_CISS__2[[#This Row],[Pengemarkedet]:[Banksektoren]])</f>
        <v>-0.18745596343287671</v>
      </c>
    </row>
    <row r="541" spans="1:8" x14ac:dyDescent="0.25">
      <c r="A541" s="6">
        <v>41378</v>
      </c>
      <c r="B541" s="48">
        <v>6.454387102219146E-2</v>
      </c>
      <c r="C541" s="48">
        <v>4.0332978210435425E-2</v>
      </c>
      <c r="D541" s="48">
        <v>5.4735201031303943E-2</v>
      </c>
      <c r="E541" s="48">
        <v>5.2336257738232445E-2</v>
      </c>
      <c r="F541" s="48">
        <v>3.3805441635150542E-2</v>
      </c>
      <c r="G541" s="48">
        <v>8.1923992084999633E-2</v>
      </c>
      <c r="H541" s="48">
        <f>+CCB_CISS__2[[#This Row],[Indikator]]-SUM(CCB_CISS__2[[#This Row],[Pengemarkedet]:[Banksektoren]])</f>
        <v>-0.19858999967793051</v>
      </c>
    </row>
    <row r="542" spans="1:8" x14ac:dyDescent="0.25">
      <c r="A542" s="6">
        <v>41385</v>
      </c>
      <c r="B542" s="48">
        <v>6.2470253757474919E-2</v>
      </c>
      <c r="C542" s="48">
        <v>3.9862288480226223E-2</v>
      </c>
      <c r="D542" s="48">
        <v>5.2813127325880414E-2</v>
      </c>
      <c r="E542" s="48">
        <v>5.4335899108647091E-2</v>
      </c>
      <c r="F542" s="48">
        <v>3.3983074116392092E-2</v>
      </c>
      <c r="G542" s="48">
        <v>8.3032686322861787E-2</v>
      </c>
      <c r="H542" s="48">
        <f>+CCB_CISS__2[[#This Row],[Indikator]]-SUM(CCB_CISS__2[[#This Row],[Pengemarkedet]:[Banksektoren]])</f>
        <v>-0.20155682159653268</v>
      </c>
    </row>
    <row r="543" spans="1:8" x14ac:dyDescent="0.25">
      <c r="A543" s="6">
        <v>41392</v>
      </c>
      <c r="B543" s="48">
        <v>6.0342910238249073E-2</v>
      </c>
      <c r="C543" s="48">
        <v>3.9514517675010963E-2</v>
      </c>
      <c r="D543" s="48">
        <v>5.0771145674103207E-2</v>
      </c>
      <c r="E543" s="48">
        <v>6.3737292941337689E-2</v>
      </c>
      <c r="F543" s="48">
        <v>3.5405115891924049E-2</v>
      </c>
      <c r="G543" s="48">
        <v>9.1527818350087553E-2</v>
      </c>
      <c r="H543" s="48">
        <f>+CCB_CISS__2[[#This Row],[Indikator]]-SUM(CCB_CISS__2[[#This Row],[Pengemarkedet]:[Banksektoren]])</f>
        <v>-0.22061298029421444</v>
      </c>
    </row>
    <row r="544" spans="1:8" x14ac:dyDescent="0.25">
      <c r="A544" s="6">
        <v>41399</v>
      </c>
      <c r="B544" s="48">
        <v>5.5225327075013077E-2</v>
      </c>
      <c r="C544" s="48">
        <v>3.6735410162170828E-2</v>
      </c>
      <c r="D544" s="48">
        <v>4.679444850705454E-2</v>
      </c>
      <c r="E544" s="48">
        <v>5.7393109577630191E-2</v>
      </c>
      <c r="F544" s="48">
        <v>3.3929397354064E-2</v>
      </c>
      <c r="G544" s="48">
        <v>8.3402939515617405E-2</v>
      </c>
      <c r="H544" s="48">
        <f>+CCB_CISS__2[[#This Row],[Indikator]]-SUM(CCB_CISS__2[[#This Row],[Pengemarkedet]:[Banksektoren]])</f>
        <v>-0.20302997804152392</v>
      </c>
    </row>
    <row r="545" spans="1:8" x14ac:dyDescent="0.25">
      <c r="A545" s="6">
        <v>41406</v>
      </c>
      <c r="B545" s="48">
        <v>5.2799408009547188E-2</v>
      </c>
      <c r="C545" s="48">
        <v>3.4210278561808492E-2</v>
      </c>
      <c r="D545" s="48">
        <v>4.1330615290549363E-2</v>
      </c>
      <c r="E545" s="48">
        <v>4.6583935078385298E-2</v>
      </c>
      <c r="F545" s="48">
        <v>3.4659763965242785E-2</v>
      </c>
      <c r="G545" s="48">
        <v>7.5500183301111135E-2</v>
      </c>
      <c r="H545" s="48">
        <f>+CCB_CISS__2[[#This Row],[Indikator]]-SUM(CCB_CISS__2[[#This Row],[Pengemarkedet]:[Banksektoren]])</f>
        <v>-0.17948536818754987</v>
      </c>
    </row>
    <row r="546" spans="1:8" x14ac:dyDescent="0.25">
      <c r="A546" s="6">
        <v>41413</v>
      </c>
      <c r="B546" s="48">
        <v>5.3763228571033314E-2</v>
      </c>
      <c r="C546" s="48">
        <v>3.1642914731609913E-2</v>
      </c>
      <c r="D546" s="48">
        <v>3.6098409447231534E-2</v>
      </c>
      <c r="E546" s="48">
        <v>3.9033951976618214E-2</v>
      </c>
      <c r="F546" s="48">
        <v>2.4426329987585833E-2</v>
      </c>
      <c r="G546" s="48">
        <v>7.1524269780665131E-2</v>
      </c>
      <c r="H546" s="48">
        <f>+CCB_CISS__2[[#This Row],[Indikator]]-SUM(CCB_CISS__2[[#This Row],[Pengemarkedet]:[Banksektoren]])</f>
        <v>-0.14896264735267728</v>
      </c>
    </row>
    <row r="547" spans="1:8" x14ac:dyDescent="0.25">
      <c r="A547" s="6">
        <v>41420</v>
      </c>
      <c r="B547" s="48">
        <v>6.1034222463606694E-2</v>
      </c>
      <c r="C547" s="48">
        <v>3.1931027989691538E-2</v>
      </c>
      <c r="D547" s="48">
        <v>3.8026612982141245E-2</v>
      </c>
      <c r="E547" s="48">
        <v>3.146748577687649E-2</v>
      </c>
      <c r="F547" s="48">
        <v>2.2452846118025834E-2</v>
      </c>
      <c r="G547" s="48">
        <v>7.0997634603653451E-2</v>
      </c>
      <c r="H547" s="48">
        <f>+CCB_CISS__2[[#This Row],[Indikator]]-SUM(CCB_CISS__2[[#This Row],[Pengemarkedet]:[Banksektoren]])</f>
        <v>-0.13384138500678189</v>
      </c>
    </row>
    <row r="548" spans="1:8" x14ac:dyDescent="0.25">
      <c r="A548" s="6">
        <v>41427</v>
      </c>
      <c r="B548" s="48">
        <v>5.8589594800373977E-2</v>
      </c>
      <c r="C548" s="48">
        <v>3.1827590142196015E-2</v>
      </c>
      <c r="D548" s="48">
        <v>3.7942815622281273E-2</v>
      </c>
      <c r="E548" s="48">
        <v>3.4833971347289064E-2</v>
      </c>
      <c r="F548" s="48">
        <v>2.3007566428426978E-2</v>
      </c>
      <c r="G548" s="48">
        <v>6.6111818463016586E-2</v>
      </c>
      <c r="H548" s="48">
        <f>+CCB_CISS__2[[#This Row],[Indikator]]-SUM(CCB_CISS__2[[#This Row],[Pengemarkedet]:[Banksektoren]])</f>
        <v>-0.13513416720283594</v>
      </c>
    </row>
    <row r="549" spans="1:8" x14ac:dyDescent="0.25">
      <c r="A549" s="6">
        <v>41434</v>
      </c>
      <c r="B549" s="48">
        <v>6.1498414600385035E-2</v>
      </c>
      <c r="C549" s="48">
        <v>3.4091401668055792E-2</v>
      </c>
      <c r="D549" s="48">
        <v>3.9852956280051845E-2</v>
      </c>
      <c r="E549" s="48">
        <v>4.0158027056210015E-2</v>
      </c>
      <c r="F549" s="48">
        <v>2.635171981720872E-2</v>
      </c>
      <c r="G549" s="48">
        <v>7.2283750330991617E-2</v>
      </c>
      <c r="H549" s="48">
        <f>+CCB_CISS__2[[#This Row],[Indikator]]-SUM(CCB_CISS__2[[#This Row],[Pengemarkedet]:[Banksektoren]])</f>
        <v>-0.15123944055213295</v>
      </c>
    </row>
    <row r="550" spans="1:8" x14ac:dyDescent="0.25">
      <c r="A550" s="6">
        <v>41441</v>
      </c>
      <c r="B550" s="48">
        <v>6.1137277216972041E-2</v>
      </c>
      <c r="C550" s="48">
        <v>3.4472207021658298E-2</v>
      </c>
      <c r="D550" s="48">
        <v>4.2966587738512717E-2</v>
      </c>
      <c r="E550" s="48">
        <v>3.960877309149409E-2</v>
      </c>
      <c r="F550" s="48">
        <v>2.8079580365082357E-2</v>
      </c>
      <c r="G550" s="48">
        <v>6.9802849843904211E-2</v>
      </c>
      <c r="H550" s="48">
        <f>+CCB_CISS__2[[#This Row],[Indikator]]-SUM(CCB_CISS__2[[#This Row],[Pengemarkedet]:[Banksektoren]])</f>
        <v>-0.15379272084367962</v>
      </c>
    </row>
    <row r="551" spans="1:8" x14ac:dyDescent="0.25">
      <c r="A551" s="6">
        <v>41448</v>
      </c>
      <c r="B551" s="48">
        <v>6.8015079623162111E-2</v>
      </c>
      <c r="C551" s="48">
        <v>3.65670226129933E-2</v>
      </c>
      <c r="D551" s="48">
        <v>4.6814014507224735E-2</v>
      </c>
      <c r="E551" s="48">
        <v>4.8849554298053641E-2</v>
      </c>
      <c r="F551" s="48">
        <v>3.6466161479649539E-2</v>
      </c>
      <c r="G551" s="48">
        <v>7.9267368820707951E-2</v>
      </c>
      <c r="H551" s="48">
        <f>+CCB_CISS__2[[#This Row],[Indikator]]-SUM(CCB_CISS__2[[#This Row],[Pengemarkedet]:[Banksektoren]])</f>
        <v>-0.17994904209546705</v>
      </c>
    </row>
    <row r="552" spans="1:8" x14ac:dyDescent="0.25">
      <c r="A552" s="6">
        <v>41455</v>
      </c>
      <c r="B552" s="48">
        <v>8.2969669581984026E-2</v>
      </c>
      <c r="C552" s="48">
        <v>4.2615344495203551E-2</v>
      </c>
      <c r="D552" s="48">
        <v>5.2578662236814913E-2</v>
      </c>
      <c r="E552" s="48">
        <v>5.7405121602833981E-2</v>
      </c>
      <c r="F552" s="48">
        <v>3.8669896075828304E-2</v>
      </c>
      <c r="G552" s="48">
        <v>9.2492242110019093E-2</v>
      </c>
      <c r="H552" s="48">
        <f>+CCB_CISS__2[[#This Row],[Indikator]]-SUM(CCB_CISS__2[[#This Row],[Pengemarkedet]:[Banksektoren]])</f>
        <v>-0.20079159693871579</v>
      </c>
    </row>
    <row r="553" spans="1:8" x14ac:dyDescent="0.25">
      <c r="A553" s="6">
        <v>41462</v>
      </c>
      <c r="B553" s="48">
        <v>9.1208792503453553E-2</v>
      </c>
      <c r="C553" s="48">
        <v>4.4410958570072996E-2</v>
      </c>
      <c r="D553" s="48">
        <v>5.8772401487999532E-2</v>
      </c>
      <c r="E553" s="48">
        <v>6.2434772970014034E-2</v>
      </c>
      <c r="F553" s="48">
        <v>4.727476667502812E-2</v>
      </c>
      <c r="G553" s="48">
        <v>9.5681870513933703E-2</v>
      </c>
      <c r="H553" s="48">
        <f>+CCB_CISS__2[[#This Row],[Indikator]]-SUM(CCB_CISS__2[[#This Row],[Pengemarkedet]:[Banksektoren]])</f>
        <v>-0.21736597771359484</v>
      </c>
    </row>
    <row r="554" spans="1:8" x14ac:dyDescent="0.25">
      <c r="A554" s="6">
        <v>41469</v>
      </c>
      <c r="B554" s="48">
        <v>9.4013760883662839E-2</v>
      </c>
      <c r="C554" s="48">
        <v>4.5388907815889397E-2</v>
      </c>
      <c r="D554" s="48">
        <v>6.0016270345559446E-2</v>
      </c>
      <c r="E554" s="48">
        <v>6.6246198654298774E-2</v>
      </c>
      <c r="F554" s="48">
        <v>5.059732771257619E-2</v>
      </c>
      <c r="G554" s="48">
        <v>9.7846531244606377E-2</v>
      </c>
      <c r="H554" s="48">
        <f>+CCB_CISS__2[[#This Row],[Indikator]]-SUM(CCB_CISS__2[[#This Row],[Pengemarkedet]:[Banksektoren]])</f>
        <v>-0.22608147488926736</v>
      </c>
    </row>
    <row r="555" spans="1:8" x14ac:dyDescent="0.25">
      <c r="A555" s="6">
        <v>41476</v>
      </c>
      <c r="B555" s="48">
        <v>8.244110701897428E-2</v>
      </c>
      <c r="C555" s="48">
        <v>4.227590224958603E-2</v>
      </c>
      <c r="D555" s="48">
        <v>5.1448268819283119E-2</v>
      </c>
      <c r="E555" s="48">
        <v>5.7947369416603209E-2</v>
      </c>
      <c r="F555" s="48">
        <v>4.0276077764983896E-2</v>
      </c>
      <c r="G555" s="48">
        <v>8.2708565194898415E-2</v>
      </c>
      <c r="H555" s="48">
        <f>+CCB_CISS__2[[#This Row],[Indikator]]-SUM(CCB_CISS__2[[#This Row],[Pengemarkedet]:[Banksektoren]])</f>
        <v>-0.19221507642638042</v>
      </c>
    </row>
    <row r="556" spans="1:8" x14ac:dyDescent="0.25">
      <c r="A556" s="6">
        <v>41483</v>
      </c>
      <c r="B556" s="48">
        <v>7.1000731608405171E-2</v>
      </c>
      <c r="C556" s="48">
        <v>3.5909791060987697E-2</v>
      </c>
      <c r="D556" s="48">
        <v>4.6118290427485775E-2</v>
      </c>
      <c r="E556" s="48">
        <v>4.4857653558989539E-2</v>
      </c>
      <c r="F556" s="48">
        <v>3.5389565037426608E-2</v>
      </c>
      <c r="G556" s="48">
        <v>6.9004950704070644E-2</v>
      </c>
      <c r="H556" s="48">
        <f>+CCB_CISS__2[[#This Row],[Indikator]]-SUM(CCB_CISS__2[[#This Row],[Pengemarkedet]:[Banksektoren]])</f>
        <v>-0.16027951918055508</v>
      </c>
    </row>
    <row r="557" spans="1:8" x14ac:dyDescent="0.25">
      <c r="A557" s="6">
        <v>41490</v>
      </c>
      <c r="B557" s="48">
        <v>6.5052632817322625E-2</v>
      </c>
      <c r="C557" s="48">
        <v>3.3900653059425842E-2</v>
      </c>
      <c r="D557" s="48">
        <v>3.9648264433183762E-2</v>
      </c>
      <c r="E557" s="48">
        <v>3.962861467408281E-2</v>
      </c>
      <c r="F557" s="48">
        <v>2.9695781170573109E-2</v>
      </c>
      <c r="G557" s="48">
        <v>6.4911792612601452E-2</v>
      </c>
      <c r="H557" s="48">
        <f>+CCB_CISS__2[[#This Row],[Indikator]]-SUM(CCB_CISS__2[[#This Row],[Pengemarkedet]:[Banksektoren]])</f>
        <v>-0.14273247313254436</v>
      </c>
    </row>
    <row r="558" spans="1:8" x14ac:dyDescent="0.25">
      <c r="A558" s="6">
        <v>41497</v>
      </c>
      <c r="B558" s="48">
        <v>6.3498722188083542E-2</v>
      </c>
      <c r="C558" s="48">
        <v>3.3169293871993438E-2</v>
      </c>
      <c r="D558" s="48">
        <v>3.544508005082142E-2</v>
      </c>
      <c r="E558" s="48">
        <v>3.7124520328869717E-2</v>
      </c>
      <c r="F558" s="48">
        <v>2.716286298983174E-2</v>
      </c>
      <c r="G558" s="48">
        <v>6.4166977318606655E-2</v>
      </c>
      <c r="H558" s="48">
        <f>+CCB_CISS__2[[#This Row],[Indikator]]-SUM(CCB_CISS__2[[#This Row],[Pengemarkedet]:[Banksektoren]])</f>
        <v>-0.13357001237203942</v>
      </c>
    </row>
    <row r="559" spans="1:8" x14ac:dyDescent="0.25">
      <c r="A559" s="6">
        <v>41504</v>
      </c>
      <c r="B559" s="48">
        <v>6.0869778004651751E-2</v>
      </c>
      <c r="C559" s="48">
        <v>3.3131653649505308E-2</v>
      </c>
      <c r="D559" s="48">
        <v>3.8483503303635647E-2</v>
      </c>
      <c r="E559" s="48">
        <v>3.574316140776998E-2</v>
      </c>
      <c r="F559" s="48">
        <v>2.5814471126726812E-2</v>
      </c>
      <c r="G559" s="48">
        <v>5.8534950796449825E-2</v>
      </c>
      <c r="H559" s="48">
        <f>+CCB_CISS__2[[#This Row],[Indikator]]-SUM(CCB_CISS__2[[#This Row],[Pengemarkedet]:[Banksektoren]])</f>
        <v>-0.13083796227943584</v>
      </c>
    </row>
    <row r="560" spans="1:8" x14ac:dyDescent="0.25">
      <c r="A560" s="6">
        <v>41511</v>
      </c>
      <c r="B560" s="48">
        <v>6.0284100177873924E-2</v>
      </c>
      <c r="C560" s="48">
        <v>3.3266098511311723E-2</v>
      </c>
      <c r="D560" s="48">
        <v>3.6984036237091324E-2</v>
      </c>
      <c r="E560" s="48">
        <v>3.0566407257730049E-2</v>
      </c>
      <c r="F560" s="48">
        <v>2.8125923418081455E-2</v>
      </c>
      <c r="G560" s="48">
        <v>5.684811438552273E-2</v>
      </c>
      <c r="H560" s="48">
        <f>+CCB_CISS__2[[#This Row],[Indikator]]-SUM(CCB_CISS__2[[#This Row],[Pengemarkedet]:[Banksektoren]])</f>
        <v>-0.12550647963186337</v>
      </c>
    </row>
    <row r="561" spans="1:8" x14ac:dyDescent="0.25">
      <c r="A561" s="6">
        <v>41518</v>
      </c>
      <c r="B561" s="48">
        <v>5.8308622779483392E-2</v>
      </c>
      <c r="C561" s="48">
        <v>3.5122208251286716E-2</v>
      </c>
      <c r="D561" s="48">
        <v>4.0290396628035657E-2</v>
      </c>
      <c r="E561" s="48">
        <v>3.0572181547789967E-2</v>
      </c>
      <c r="F561" s="48">
        <v>2.4844315744437743E-2</v>
      </c>
      <c r="G561" s="48">
        <v>5.3826129601426936E-2</v>
      </c>
      <c r="H561" s="48">
        <f>+CCB_CISS__2[[#This Row],[Indikator]]-SUM(CCB_CISS__2[[#This Row],[Pengemarkedet]:[Banksektoren]])</f>
        <v>-0.12634660899349362</v>
      </c>
    </row>
    <row r="562" spans="1:8" x14ac:dyDescent="0.25">
      <c r="A562" s="6">
        <v>41525</v>
      </c>
      <c r="B562" s="48">
        <v>6.0530778636830609E-2</v>
      </c>
      <c r="C562" s="48">
        <v>3.7289797138381847E-2</v>
      </c>
      <c r="D562" s="48">
        <v>4.7646548339323511E-2</v>
      </c>
      <c r="E562" s="48">
        <v>3.4217780765659893E-2</v>
      </c>
      <c r="F562" s="48">
        <v>2.7348711507626359E-2</v>
      </c>
      <c r="G562" s="48">
        <v>5.7568133712596531E-2</v>
      </c>
      <c r="H562" s="48">
        <f>+CCB_CISS__2[[#This Row],[Indikator]]-SUM(CCB_CISS__2[[#This Row],[Pengemarkedet]:[Banksektoren]])</f>
        <v>-0.14354019282675751</v>
      </c>
    </row>
    <row r="563" spans="1:8" x14ac:dyDescent="0.25">
      <c r="A563" s="6">
        <v>41532</v>
      </c>
      <c r="B563" s="48">
        <v>6.1376446468438428E-2</v>
      </c>
      <c r="C563" s="48">
        <v>3.7619161129531072E-2</v>
      </c>
      <c r="D563" s="48">
        <v>4.8343878338435814E-2</v>
      </c>
      <c r="E563" s="48">
        <v>3.360921606470213E-2</v>
      </c>
      <c r="F563" s="48">
        <v>2.670281927989112E-2</v>
      </c>
      <c r="G563" s="48">
        <v>6.2026554685448439E-2</v>
      </c>
      <c r="H563" s="48">
        <f>+CCB_CISS__2[[#This Row],[Indikator]]-SUM(CCB_CISS__2[[#This Row],[Pengemarkedet]:[Banksektoren]])</f>
        <v>-0.14692518302957014</v>
      </c>
    </row>
    <row r="564" spans="1:8" x14ac:dyDescent="0.25">
      <c r="A564" s="6">
        <v>41539</v>
      </c>
      <c r="B564" s="48">
        <v>6.0034005551763692E-2</v>
      </c>
      <c r="C564" s="48">
        <v>3.8541510400640883E-2</v>
      </c>
      <c r="D564" s="48">
        <v>5.0403329280672704E-2</v>
      </c>
      <c r="E564" s="48">
        <v>3.6428986153907925E-2</v>
      </c>
      <c r="F564" s="48">
        <v>2.7101446210311818E-2</v>
      </c>
      <c r="G564" s="48">
        <v>6.4280192175771758E-2</v>
      </c>
      <c r="H564" s="48">
        <f>+CCB_CISS__2[[#This Row],[Indikator]]-SUM(CCB_CISS__2[[#This Row],[Pengemarkedet]:[Banksektoren]])</f>
        <v>-0.1567214586695414</v>
      </c>
    </row>
    <row r="565" spans="1:8" x14ac:dyDescent="0.25">
      <c r="A565" s="6">
        <v>41546</v>
      </c>
      <c r="B565" s="48">
        <v>6.1121746666569214E-2</v>
      </c>
      <c r="C565" s="48">
        <v>3.7307931879158554E-2</v>
      </c>
      <c r="D565" s="48">
        <v>5.0659215063213005E-2</v>
      </c>
      <c r="E565" s="48">
        <v>3.3127536135479869E-2</v>
      </c>
      <c r="F565" s="48">
        <v>2.5181836592404323E-2</v>
      </c>
      <c r="G565" s="48">
        <v>6.8673793912957803E-2</v>
      </c>
      <c r="H565" s="48">
        <f>+CCB_CISS__2[[#This Row],[Indikator]]-SUM(CCB_CISS__2[[#This Row],[Pengemarkedet]:[Banksektoren]])</f>
        <v>-0.15382856691664434</v>
      </c>
    </row>
    <row r="566" spans="1:8" x14ac:dyDescent="0.25">
      <c r="A566" s="6">
        <v>41553</v>
      </c>
      <c r="B566" s="48">
        <v>5.5300904511166794E-2</v>
      </c>
      <c r="C566" s="48">
        <v>3.545163584273836E-2</v>
      </c>
      <c r="D566" s="48">
        <v>4.3312798366923519E-2</v>
      </c>
      <c r="E566" s="48">
        <v>2.6913152470898108E-2</v>
      </c>
      <c r="F566" s="48">
        <v>2.4723648521549065E-2</v>
      </c>
      <c r="G566" s="48">
        <v>6.3040279262593965E-2</v>
      </c>
      <c r="H566" s="48">
        <f>+CCB_CISS__2[[#This Row],[Indikator]]-SUM(CCB_CISS__2[[#This Row],[Pengemarkedet]:[Banksektoren]])</f>
        <v>-0.13814060995353625</v>
      </c>
    </row>
    <row r="567" spans="1:8" x14ac:dyDescent="0.25">
      <c r="A567" s="6">
        <v>41560</v>
      </c>
      <c r="B567" s="48">
        <v>5.2311122599648263E-2</v>
      </c>
      <c r="C567" s="48">
        <v>3.4854668526657376E-2</v>
      </c>
      <c r="D567" s="48">
        <v>3.9714515069418713E-2</v>
      </c>
      <c r="E567" s="48">
        <v>2.750814094006495E-2</v>
      </c>
      <c r="F567" s="48">
        <v>2.428961068531113E-2</v>
      </c>
      <c r="G567" s="48">
        <v>6.04838719116901E-2</v>
      </c>
      <c r="H567" s="48">
        <f>+CCB_CISS__2[[#This Row],[Indikator]]-SUM(CCB_CISS__2[[#This Row],[Pengemarkedet]:[Banksektoren]])</f>
        <v>-0.13453968453349402</v>
      </c>
    </row>
    <row r="568" spans="1:8" x14ac:dyDescent="0.25">
      <c r="A568" s="6">
        <v>41567</v>
      </c>
      <c r="B568" s="48">
        <v>4.9076330509199177E-2</v>
      </c>
      <c r="C568" s="48">
        <v>3.2858198861821813E-2</v>
      </c>
      <c r="D568" s="48">
        <v>3.639403541541205E-2</v>
      </c>
      <c r="E568" s="48">
        <v>2.7320248413333133E-2</v>
      </c>
      <c r="F568" s="48">
        <v>2.0129351436577549E-2</v>
      </c>
      <c r="G568" s="48">
        <v>5.7191024934910559E-2</v>
      </c>
      <c r="H568" s="48">
        <f>+CCB_CISS__2[[#This Row],[Indikator]]-SUM(CCB_CISS__2[[#This Row],[Pengemarkedet]:[Banksektoren]])</f>
        <v>-0.12481652855285591</v>
      </c>
    </row>
    <row r="569" spans="1:8" x14ac:dyDescent="0.25">
      <c r="A569" s="6">
        <v>41574</v>
      </c>
      <c r="B569" s="48">
        <v>4.4443329444200798E-2</v>
      </c>
      <c r="C569" s="48">
        <v>3.1449150795620766E-2</v>
      </c>
      <c r="D569" s="48">
        <v>3.2363417024030797E-2</v>
      </c>
      <c r="E569" s="48">
        <v>2.6537568402994031E-2</v>
      </c>
      <c r="F569" s="48">
        <v>1.8707088160841691E-2</v>
      </c>
      <c r="G569" s="48">
        <v>5.0930858645305679E-2</v>
      </c>
      <c r="H569" s="48">
        <f>+CCB_CISS__2[[#This Row],[Indikator]]-SUM(CCB_CISS__2[[#This Row],[Pengemarkedet]:[Banksektoren]])</f>
        <v>-0.11554475358459218</v>
      </c>
    </row>
    <row r="570" spans="1:8" x14ac:dyDescent="0.25">
      <c r="A570" s="6">
        <v>41581</v>
      </c>
      <c r="B570" s="48">
        <v>4.1472405853251459E-2</v>
      </c>
      <c r="C570" s="48">
        <v>3.3660672581457718E-2</v>
      </c>
      <c r="D570" s="48">
        <v>3.2232883261341161E-2</v>
      </c>
      <c r="E570" s="48">
        <v>3.1294788005127583E-2</v>
      </c>
      <c r="F570" s="48">
        <v>1.7362791351291297E-2</v>
      </c>
      <c r="G570" s="48">
        <v>4.7037584877690809E-2</v>
      </c>
      <c r="H570" s="48">
        <f>+CCB_CISS__2[[#This Row],[Indikator]]-SUM(CCB_CISS__2[[#This Row],[Pengemarkedet]:[Banksektoren]])</f>
        <v>-0.12011631422365709</v>
      </c>
    </row>
    <row r="571" spans="1:8" x14ac:dyDescent="0.25">
      <c r="A571" s="6">
        <v>41588</v>
      </c>
      <c r="B571" s="48">
        <v>3.9752493989883189E-2</v>
      </c>
      <c r="C571" s="48">
        <v>3.5384677730538883E-2</v>
      </c>
      <c r="D571" s="48">
        <v>3.4925755585425072E-2</v>
      </c>
      <c r="E571" s="48">
        <v>3.082623047398023E-2</v>
      </c>
      <c r="F571" s="48">
        <v>2.1250991303301492E-2</v>
      </c>
      <c r="G571" s="48">
        <v>4.6896689697406312E-2</v>
      </c>
      <c r="H571" s="48">
        <f>+CCB_CISS__2[[#This Row],[Indikator]]-SUM(CCB_CISS__2[[#This Row],[Pengemarkedet]:[Banksektoren]])</f>
        <v>-0.12953185080076879</v>
      </c>
    </row>
    <row r="572" spans="1:8" x14ac:dyDescent="0.25">
      <c r="A572" s="6">
        <v>41595</v>
      </c>
      <c r="B572" s="48">
        <v>3.7006622054797253E-2</v>
      </c>
      <c r="C572" s="48">
        <v>3.583935278315524E-2</v>
      </c>
      <c r="D572" s="48">
        <v>3.2291779465263397E-2</v>
      </c>
      <c r="E572" s="48">
        <v>2.948261487955655E-2</v>
      </c>
      <c r="F572" s="48">
        <v>2.5460648625991102E-2</v>
      </c>
      <c r="G572" s="48">
        <v>4.5519112073243134E-2</v>
      </c>
      <c r="H572" s="48">
        <f>+CCB_CISS__2[[#This Row],[Indikator]]-SUM(CCB_CISS__2[[#This Row],[Pengemarkedet]:[Banksektoren]])</f>
        <v>-0.13158688577241218</v>
      </c>
    </row>
    <row r="573" spans="1:8" x14ac:dyDescent="0.25">
      <c r="A573" s="6">
        <v>41602</v>
      </c>
      <c r="B573" s="48">
        <v>3.6094629361546247E-2</v>
      </c>
      <c r="C573" s="48">
        <v>3.5596471348070889E-2</v>
      </c>
      <c r="D573" s="48">
        <v>3.0900347875916244E-2</v>
      </c>
      <c r="E573" s="48">
        <v>2.915467922461842E-2</v>
      </c>
      <c r="F573" s="48">
        <v>2.7218468972995263E-2</v>
      </c>
      <c r="G573" s="48">
        <v>4.7721346294577902E-2</v>
      </c>
      <c r="H573" s="48">
        <f>+CCB_CISS__2[[#This Row],[Indikator]]-SUM(CCB_CISS__2[[#This Row],[Pengemarkedet]:[Banksektoren]])</f>
        <v>-0.13449668435463247</v>
      </c>
    </row>
    <row r="574" spans="1:8" x14ac:dyDescent="0.25">
      <c r="A574" s="6">
        <v>41609</v>
      </c>
      <c r="B574" s="48">
        <v>3.4862519591273358E-2</v>
      </c>
      <c r="C574" s="48">
        <v>3.3921043008055041E-2</v>
      </c>
      <c r="D574" s="48">
        <v>2.9297052085482552E-2</v>
      </c>
      <c r="E574" s="48">
        <v>2.6250583483667073E-2</v>
      </c>
      <c r="F574" s="48">
        <v>2.4627133005610511E-2</v>
      </c>
      <c r="G574" s="48">
        <v>4.8311548397055003E-2</v>
      </c>
      <c r="H574" s="48">
        <f>+CCB_CISS__2[[#This Row],[Indikator]]-SUM(CCB_CISS__2[[#This Row],[Pengemarkedet]:[Banksektoren]])</f>
        <v>-0.12754484038859681</v>
      </c>
    </row>
    <row r="575" spans="1:8" x14ac:dyDescent="0.25">
      <c r="A575" s="6">
        <v>41616</v>
      </c>
      <c r="B575" s="48">
        <v>3.2336494874888988E-2</v>
      </c>
      <c r="C575" s="48">
        <v>3.1737635548481406E-2</v>
      </c>
      <c r="D575" s="48">
        <v>2.6486286423005649E-2</v>
      </c>
      <c r="E575" s="48">
        <v>2.22275591354026E-2</v>
      </c>
      <c r="F575" s="48">
        <v>2.3408544962965051E-2</v>
      </c>
      <c r="G575" s="48">
        <v>4.4487901775011884E-2</v>
      </c>
      <c r="H575" s="48">
        <f>+CCB_CISS__2[[#This Row],[Indikator]]-SUM(CCB_CISS__2[[#This Row],[Pengemarkedet]:[Banksektoren]])</f>
        <v>-0.1160114329699776</v>
      </c>
    </row>
    <row r="576" spans="1:8" x14ac:dyDescent="0.25">
      <c r="A576" s="6">
        <v>41623</v>
      </c>
      <c r="B576" s="48">
        <v>3.0509670286434983E-2</v>
      </c>
      <c r="C576" s="48">
        <v>3.1729242678305236E-2</v>
      </c>
      <c r="D576" s="48">
        <v>2.4889220059887196E-2</v>
      </c>
      <c r="E576" s="48">
        <v>2.1331049422389774E-2</v>
      </c>
      <c r="F576" s="48">
        <v>2.0164212741640833E-2</v>
      </c>
      <c r="G576" s="48">
        <v>4.3023556727812572E-2</v>
      </c>
      <c r="H576" s="48">
        <f>+CCB_CISS__2[[#This Row],[Indikator]]-SUM(CCB_CISS__2[[#This Row],[Pengemarkedet]:[Banksektoren]])</f>
        <v>-0.11062761134360063</v>
      </c>
    </row>
    <row r="577" spans="1:8" x14ac:dyDescent="0.25">
      <c r="A577" s="6">
        <v>41630</v>
      </c>
      <c r="B577" s="48">
        <v>3.2102451079402128E-2</v>
      </c>
      <c r="C577" s="48">
        <v>3.2510817594231314E-2</v>
      </c>
      <c r="D577" s="48">
        <v>2.4886863430798253E-2</v>
      </c>
      <c r="E577" s="48">
        <v>2.6108965915435371E-2</v>
      </c>
      <c r="F577" s="48">
        <v>2.0863216067825745E-2</v>
      </c>
      <c r="G577" s="48">
        <v>4.2197146325389776E-2</v>
      </c>
      <c r="H577" s="48">
        <f>+CCB_CISS__2[[#This Row],[Indikator]]-SUM(CCB_CISS__2[[#This Row],[Pengemarkedet]:[Banksektoren]])</f>
        <v>-0.11446455825427834</v>
      </c>
    </row>
    <row r="578" spans="1:8" x14ac:dyDescent="0.25">
      <c r="A578" s="6">
        <v>41637</v>
      </c>
      <c r="B578" s="48">
        <v>3.0219736693684728E-2</v>
      </c>
      <c r="C578" s="48">
        <v>2.829220109465766E-2</v>
      </c>
      <c r="D578" s="48">
        <v>2.2832956447033381E-2</v>
      </c>
      <c r="E578" s="48">
        <v>2.0500470949177028E-2</v>
      </c>
      <c r="F578" s="48">
        <v>1.7755858056732046E-2</v>
      </c>
      <c r="G578" s="48">
        <v>3.8677088530217063E-2</v>
      </c>
      <c r="H578" s="48">
        <f>+CCB_CISS__2[[#This Row],[Indikator]]-SUM(CCB_CISS__2[[#This Row],[Pengemarkedet]:[Banksektoren]])</f>
        <v>-9.7838838384132445E-2</v>
      </c>
    </row>
    <row r="579" spans="1:8" x14ac:dyDescent="0.25">
      <c r="A579" s="6">
        <v>41644</v>
      </c>
      <c r="B579" s="48">
        <v>3.2480941705718303E-2</v>
      </c>
      <c r="C579" s="48">
        <v>2.6583739741112833E-2</v>
      </c>
      <c r="D579" s="48">
        <v>1.9064148083027047E-2</v>
      </c>
      <c r="E579" s="48">
        <v>1.9864211046793843E-2</v>
      </c>
      <c r="F579" s="48">
        <v>1.9077546344986436E-2</v>
      </c>
      <c r="G579" s="48">
        <v>3.667739301420412E-2</v>
      </c>
      <c r="H579" s="48">
        <f>+CCB_CISS__2[[#This Row],[Indikator]]-SUM(CCB_CISS__2[[#This Row],[Pengemarkedet]:[Banksektoren]])</f>
        <v>-8.8786096524405972E-2</v>
      </c>
    </row>
    <row r="580" spans="1:8" x14ac:dyDescent="0.25">
      <c r="A580" s="6">
        <v>41651</v>
      </c>
      <c r="B580" s="48">
        <v>3.4130534613681915E-2</v>
      </c>
      <c r="C580" s="48">
        <v>2.546991769722096E-2</v>
      </c>
      <c r="D580" s="48">
        <v>1.9643522014078374E-2</v>
      </c>
      <c r="E580" s="48">
        <v>1.9432727699886278E-2</v>
      </c>
      <c r="F580" s="48">
        <v>1.8697290906294337E-2</v>
      </c>
      <c r="G580" s="48">
        <v>3.3201952995221787E-2</v>
      </c>
      <c r="H580" s="48">
        <f>+CCB_CISS__2[[#This Row],[Indikator]]-SUM(CCB_CISS__2[[#This Row],[Pengemarkedet]:[Banksektoren]])</f>
        <v>-8.2314876699019809E-2</v>
      </c>
    </row>
    <row r="581" spans="1:8" x14ac:dyDescent="0.25">
      <c r="A581" s="6">
        <v>41658</v>
      </c>
      <c r="B581" s="48">
        <v>3.0114401619430207E-2</v>
      </c>
      <c r="C581" s="48">
        <v>2.3492338883142252E-2</v>
      </c>
      <c r="D581" s="48">
        <v>1.8072491993143369E-2</v>
      </c>
      <c r="E581" s="48">
        <v>1.1075415160756111E-2</v>
      </c>
      <c r="F581" s="48">
        <v>1.85141771292337E-2</v>
      </c>
      <c r="G581" s="48">
        <v>2.6039595210637478E-2</v>
      </c>
      <c r="H581" s="48">
        <f>+CCB_CISS__2[[#This Row],[Indikator]]-SUM(CCB_CISS__2[[#This Row],[Pengemarkedet]:[Banksektoren]])</f>
        <v>-6.7079616757482696E-2</v>
      </c>
    </row>
    <row r="582" spans="1:8" x14ac:dyDescent="0.25">
      <c r="A582" s="6">
        <v>41665</v>
      </c>
      <c r="B582" s="48">
        <v>4.2088680892494373E-2</v>
      </c>
      <c r="C582" s="48">
        <v>2.7167529660537176E-2</v>
      </c>
      <c r="D582" s="48">
        <v>2.1855262681101325E-2</v>
      </c>
      <c r="E582" s="48">
        <v>1.7760975903143236E-2</v>
      </c>
      <c r="F582" s="48">
        <v>2.4686141756535725E-2</v>
      </c>
      <c r="G582" s="48">
        <v>3.4866921037360464E-2</v>
      </c>
      <c r="H582" s="48">
        <f>+CCB_CISS__2[[#This Row],[Indikator]]-SUM(CCB_CISS__2[[#This Row],[Pengemarkedet]:[Banksektoren]])</f>
        <v>-8.4248150146183559E-2</v>
      </c>
    </row>
    <row r="583" spans="1:8" x14ac:dyDescent="0.25">
      <c r="A583" s="6">
        <v>41672</v>
      </c>
      <c r="B583" s="48">
        <v>5.2744466141087687E-2</v>
      </c>
      <c r="C583" s="48">
        <v>3.0374406379031136E-2</v>
      </c>
      <c r="D583" s="48">
        <v>2.4457742876588008E-2</v>
      </c>
      <c r="E583" s="48">
        <v>2.9066931168971966E-2</v>
      </c>
      <c r="F583" s="48">
        <v>2.0897476894245794E-2</v>
      </c>
      <c r="G583" s="48">
        <v>4.3842362677300878E-2</v>
      </c>
      <c r="H583" s="48">
        <f>+CCB_CISS__2[[#This Row],[Indikator]]-SUM(CCB_CISS__2[[#This Row],[Pengemarkedet]:[Banksektoren]])</f>
        <v>-9.5894453855050105E-2</v>
      </c>
    </row>
    <row r="584" spans="1:8" x14ac:dyDescent="0.25">
      <c r="A584" s="6">
        <v>41679</v>
      </c>
      <c r="B584" s="48">
        <v>6.4239839384740621E-2</v>
      </c>
      <c r="C584" s="48">
        <v>3.563724553476931E-2</v>
      </c>
      <c r="D584" s="48">
        <v>2.650408926998582E-2</v>
      </c>
      <c r="E584" s="48">
        <v>3.7945162236590564E-2</v>
      </c>
      <c r="F584" s="48">
        <v>2.2735429816272953E-2</v>
      </c>
      <c r="G584" s="48">
        <v>5.4877760436215201E-2</v>
      </c>
      <c r="H584" s="48">
        <f>+CCB_CISS__2[[#This Row],[Indikator]]-SUM(CCB_CISS__2[[#This Row],[Pengemarkedet]:[Banksektoren]])</f>
        <v>-0.11345984790909322</v>
      </c>
    </row>
    <row r="585" spans="1:8" x14ac:dyDescent="0.25">
      <c r="A585" s="6">
        <v>41686</v>
      </c>
      <c r="B585" s="48">
        <v>6.8010062511860953E-2</v>
      </c>
      <c r="C585" s="48">
        <v>3.5655539945309948E-2</v>
      </c>
      <c r="D585" s="48">
        <v>2.6888232896800715E-2</v>
      </c>
      <c r="E585" s="48">
        <v>3.9867527053630031E-2</v>
      </c>
      <c r="F585" s="48">
        <v>2.3946458658766438E-2</v>
      </c>
      <c r="G585" s="48">
        <v>5.8704287250140902E-2</v>
      </c>
      <c r="H585" s="48">
        <f>+CCB_CISS__2[[#This Row],[Indikator]]-SUM(CCB_CISS__2[[#This Row],[Pengemarkedet]:[Banksektoren]])</f>
        <v>-0.11705198329278707</v>
      </c>
    </row>
    <row r="586" spans="1:8" x14ac:dyDescent="0.25">
      <c r="A586" s="6">
        <v>41693</v>
      </c>
      <c r="B586" s="48">
        <v>6.0554029106619715E-2</v>
      </c>
      <c r="C586" s="48">
        <v>3.3612126094500164E-2</v>
      </c>
      <c r="D586" s="48">
        <v>2.3709061117986929E-2</v>
      </c>
      <c r="E586" s="48">
        <v>3.5251588615228813E-2</v>
      </c>
      <c r="F586" s="48">
        <v>2.1464440044958358E-2</v>
      </c>
      <c r="G586" s="48">
        <v>5.2242128693790753E-2</v>
      </c>
      <c r="H586" s="48">
        <f>+CCB_CISS__2[[#This Row],[Indikator]]-SUM(CCB_CISS__2[[#This Row],[Pengemarkedet]:[Banksektoren]])</f>
        <v>-0.10572531545984529</v>
      </c>
    </row>
    <row r="587" spans="1:8" x14ac:dyDescent="0.25">
      <c r="A587" s="6">
        <v>41700</v>
      </c>
      <c r="B587" s="48">
        <v>6.2034172232262617E-2</v>
      </c>
      <c r="C587" s="48">
        <v>3.3869424192469494E-2</v>
      </c>
      <c r="D587" s="48">
        <v>2.7249930643166023E-2</v>
      </c>
      <c r="E587" s="48">
        <v>3.3035951674256242E-2</v>
      </c>
      <c r="F587" s="48">
        <v>2.3951795239779302E-2</v>
      </c>
      <c r="G587" s="48">
        <v>5.0817814150620477E-2</v>
      </c>
      <c r="H587" s="48">
        <f>+CCB_CISS__2[[#This Row],[Indikator]]-SUM(CCB_CISS__2[[#This Row],[Pengemarkedet]:[Banksektoren]])</f>
        <v>-0.10689074366802892</v>
      </c>
    </row>
    <row r="588" spans="1:8" x14ac:dyDescent="0.25">
      <c r="A588" s="6">
        <v>41707</v>
      </c>
      <c r="B588" s="48">
        <v>6.5125354373192848E-2</v>
      </c>
      <c r="C588" s="48">
        <v>3.3476705602994983E-2</v>
      </c>
      <c r="D588" s="48">
        <v>2.9222985990973598E-2</v>
      </c>
      <c r="E588" s="48">
        <v>3.4313562314503179E-2</v>
      </c>
      <c r="F588" s="48">
        <v>2.6359194258379126E-2</v>
      </c>
      <c r="G588" s="48">
        <v>4.921723246030487E-2</v>
      </c>
      <c r="H588" s="48">
        <f>+CCB_CISS__2[[#This Row],[Indikator]]-SUM(CCB_CISS__2[[#This Row],[Pengemarkedet]:[Banksektoren]])</f>
        <v>-0.10746432625396292</v>
      </c>
    </row>
    <row r="589" spans="1:8" x14ac:dyDescent="0.25">
      <c r="A589" s="6">
        <v>41714</v>
      </c>
      <c r="B589" s="48">
        <v>7.8098131229227138E-2</v>
      </c>
      <c r="C589" s="48">
        <v>3.7126945399977858E-2</v>
      </c>
      <c r="D589" s="48">
        <v>3.38384873238574E-2</v>
      </c>
      <c r="E589" s="48">
        <v>4.7005231503256723E-2</v>
      </c>
      <c r="F589" s="48">
        <v>2.2418656784956806E-2</v>
      </c>
      <c r="G589" s="48">
        <v>5.5872910290036937E-2</v>
      </c>
      <c r="H589" s="48">
        <f>+CCB_CISS__2[[#This Row],[Indikator]]-SUM(CCB_CISS__2[[#This Row],[Pengemarkedet]:[Banksektoren]])</f>
        <v>-0.11816410007285859</v>
      </c>
    </row>
    <row r="590" spans="1:8" x14ac:dyDescent="0.25">
      <c r="A590" s="6">
        <v>41721</v>
      </c>
      <c r="B590" s="48">
        <v>8.9350826511751635E-2</v>
      </c>
      <c r="C590" s="48">
        <v>3.8959723377874539E-2</v>
      </c>
      <c r="D590" s="48">
        <v>3.7428459878327873E-2</v>
      </c>
      <c r="E590" s="48">
        <v>5.3559670971651097E-2</v>
      </c>
      <c r="F590" s="48">
        <v>2.454938662737231E-2</v>
      </c>
      <c r="G590" s="48">
        <v>6.4569386594246381E-2</v>
      </c>
      <c r="H590" s="48">
        <f>+CCB_CISS__2[[#This Row],[Indikator]]-SUM(CCB_CISS__2[[#This Row],[Pengemarkedet]:[Banksektoren]])</f>
        <v>-0.12971580093772056</v>
      </c>
    </row>
    <row r="591" spans="1:8" x14ac:dyDescent="0.25">
      <c r="A591" s="6">
        <v>41728</v>
      </c>
      <c r="B591" s="48">
        <v>8.920077193384876E-2</v>
      </c>
      <c r="C591" s="48">
        <v>3.8914247539714536E-2</v>
      </c>
      <c r="D591" s="48">
        <v>3.3835182583464699E-2</v>
      </c>
      <c r="E591" s="48">
        <v>5.6508556941399217E-2</v>
      </c>
      <c r="F591" s="48">
        <v>2.5190478421704663E-2</v>
      </c>
      <c r="G591" s="48">
        <v>6.4243222973495911E-2</v>
      </c>
      <c r="H591" s="48">
        <f>+CCB_CISS__2[[#This Row],[Indikator]]-SUM(CCB_CISS__2[[#This Row],[Pengemarkedet]:[Banksektoren]])</f>
        <v>-0.12949091652593026</v>
      </c>
    </row>
    <row r="592" spans="1:8" x14ac:dyDescent="0.25">
      <c r="A592" s="6">
        <v>41735</v>
      </c>
      <c r="B592" s="48">
        <v>7.7064339785666111E-2</v>
      </c>
      <c r="C592" s="48">
        <v>3.4700611722018909E-2</v>
      </c>
      <c r="D592" s="48">
        <v>2.9648178887289992E-2</v>
      </c>
      <c r="E592" s="48">
        <v>4.7425855281640894E-2</v>
      </c>
      <c r="F592" s="48">
        <v>1.8892810525593481E-2</v>
      </c>
      <c r="G592" s="48">
        <v>5.8387328362255929E-2</v>
      </c>
      <c r="H592" s="48">
        <f>+CCB_CISS__2[[#This Row],[Indikator]]-SUM(CCB_CISS__2[[#This Row],[Pengemarkedet]:[Banksektoren]])</f>
        <v>-0.11199044499313308</v>
      </c>
    </row>
    <row r="593" spans="1:8" x14ac:dyDescent="0.25">
      <c r="A593" s="6">
        <v>41742</v>
      </c>
      <c r="B593" s="48">
        <v>7.5010207699234374E-2</v>
      </c>
      <c r="C593" s="48">
        <v>3.1950456671238144E-2</v>
      </c>
      <c r="D593" s="48">
        <v>2.8078689862183405E-2</v>
      </c>
      <c r="E593" s="48">
        <v>4.5391445394939937E-2</v>
      </c>
      <c r="F593" s="48">
        <v>2.1144596879570508E-2</v>
      </c>
      <c r="G593" s="48">
        <v>5.570151103195204E-2</v>
      </c>
      <c r="H593" s="48">
        <f>+CCB_CISS__2[[#This Row],[Indikator]]-SUM(CCB_CISS__2[[#This Row],[Pengemarkedet]:[Banksektoren]])</f>
        <v>-0.10725649214064965</v>
      </c>
    </row>
    <row r="594" spans="1:8" x14ac:dyDescent="0.25">
      <c r="A594" s="6">
        <v>41749</v>
      </c>
      <c r="B594" s="48">
        <v>7.1454861688882126E-2</v>
      </c>
      <c r="C594" s="48">
        <v>2.9735609005351944E-2</v>
      </c>
      <c r="D594" s="48">
        <v>2.5100355165411543E-2</v>
      </c>
      <c r="E594" s="48">
        <v>4.6180264031786933E-2</v>
      </c>
      <c r="F594" s="48">
        <v>1.5487248791670278E-2</v>
      </c>
      <c r="G594" s="48">
        <v>5.0816995563597651E-2</v>
      </c>
      <c r="H594" s="48">
        <f>+CCB_CISS__2[[#This Row],[Indikator]]-SUM(CCB_CISS__2[[#This Row],[Pengemarkedet]:[Banksektoren]])</f>
        <v>-9.5865610868936219E-2</v>
      </c>
    </row>
    <row r="595" spans="1:8" x14ac:dyDescent="0.25">
      <c r="A595" s="6">
        <v>41756</v>
      </c>
      <c r="B595" s="48">
        <v>6.8886338704317374E-2</v>
      </c>
      <c r="C595" s="48">
        <v>2.6845716829423324E-2</v>
      </c>
      <c r="D595" s="48">
        <v>2.3449645036489483E-2</v>
      </c>
      <c r="E595" s="48">
        <v>4.4518141279870339E-2</v>
      </c>
      <c r="F595" s="48">
        <v>9.9276910020232954E-3</v>
      </c>
      <c r="G595" s="48">
        <v>4.8038979050301273E-2</v>
      </c>
      <c r="H595" s="48">
        <f>+CCB_CISS__2[[#This Row],[Indikator]]-SUM(CCB_CISS__2[[#This Row],[Pengemarkedet]:[Banksektoren]])</f>
        <v>-8.3893834493790342E-2</v>
      </c>
    </row>
    <row r="596" spans="1:8" x14ac:dyDescent="0.25">
      <c r="A596" s="6">
        <v>41763</v>
      </c>
      <c r="B596" s="48">
        <v>7.3034518544902186E-2</v>
      </c>
      <c r="C596" s="48">
        <v>2.520061556578445E-2</v>
      </c>
      <c r="D596" s="48">
        <v>2.2737324409962831E-2</v>
      </c>
      <c r="E596" s="48">
        <v>4.7976940420732361E-2</v>
      </c>
      <c r="F596" s="48">
        <v>9.7672736039079756E-3</v>
      </c>
      <c r="G596" s="48">
        <v>4.7248192002450493E-2</v>
      </c>
      <c r="H596" s="48">
        <f>+CCB_CISS__2[[#This Row],[Indikator]]-SUM(CCB_CISS__2[[#This Row],[Pengemarkedet]:[Banksektoren]])</f>
        <v>-7.9895827457935928E-2</v>
      </c>
    </row>
    <row r="597" spans="1:8" x14ac:dyDescent="0.25">
      <c r="A597" s="6">
        <v>41770</v>
      </c>
      <c r="B597" s="48">
        <v>6.4272803821132929E-2</v>
      </c>
      <c r="C597" s="48">
        <v>2.423977523549798E-2</v>
      </c>
      <c r="D597" s="48">
        <v>1.9264973932847439E-2</v>
      </c>
      <c r="E597" s="48">
        <v>4.1569615490571601E-2</v>
      </c>
      <c r="F597" s="48">
        <v>7.739912563364237E-3</v>
      </c>
      <c r="G597" s="48">
        <v>3.9941099350077135E-2</v>
      </c>
      <c r="H597" s="48">
        <f>+CCB_CISS__2[[#This Row],[Indikator]]-SUM(CCB_CISS__2[[#This Row],[Pengemarkedet]:[Banksektoren]])</f>
        <v>-6.8482572751225462E-2</v>
      </c>
    </row>
    <row r="598" spans="1:8" x14ac:dyDescent="0.25">
      <c r="A598" s="6">
        <v>41777</v>
      </c>
      <c r="B598" s="48">
        <v>6.2433412882354718E-2</v>
      </c>
      <c r="C598" s="48">
        <v>2.668650368795434E-2</v>
      </c>
      <c r="D598" s="48">
        <v>2.2270249364058262E-2</v>
      </c>
      <c r="E598" s="48">
        <v>4.0722617436212867E-2</v>
      </c>
      <c r="F598" s="48">
        <v>1.0806644864282657E-2</v>
      </c>
      <c r="G598" s="48">
        <v>3.4734674116960282E-2</v>
      </c>
      <c r="H598" s="48">
        <f>+CCB_CISS__2[[#This Row],[Indikator]]-SUM(CCB_CISS__2[[#This Row],[Pengemarkedet]:[Banksektoren]])</f>
        <v>-7.2787276587113703E-2</v>
      </c>
    </row>
    <row r="599" spans="1:8" x14ac:dyDescent="0.25">
      <c r="A599" s="6">
        <v>41784</v>
      </c>
      <c r="B599" s="48">
        <v>6.224210860187851E-2</v>
      </c>
      <c r="C599" s="48">
        <v>2.7727270992431184E-2</v>
      </c>
      <c r="D599" s="48">
        <v>2.3339341240661574E-2</v>
      </c>
      <c r="E599" s="48">
        <v>3.9781860216460962E-2</v>
      </c>
      <c r="F599" s="48">
        <v>1.365686120690349E-2</v>
      </c>
      <c r="G599" s="48">
        <v>3.3564405235454911E-2</v>
      </c>
      <c r="H599" s="48">
        <f>+CCB_CISS__2[[#This Row],[Indikator]]-SUM(CCB_CISS__2[[#This Row],[Pengemarkedet]:[Banksektoren]])</f>
        <v>-7.5827630290033587E-2</v>
      </c>
    </row>
    <row r="600" spans="1:8" x14ac:dyDescent="0.25">
      <c r="A600" s="6">
        <v>41791</v>
      </c>
      <c r="B600" s="48">
        <v>5.9945656350788981E-2</v>
      </c>
      <c r="C600" s="48">
        <v>2.7793361855191056E-2</v>
      </c>
      <c r="D600" s="48">
        <v>2.2354654092740765E-2</v>
      </c>
      <c r="E600" s="48">
        <v>3.8201498465088683E-2</v>
      </c>
      <c r="F600" s="48">
        <v>1.3449964127465915E-2</v>
      </c>
      <c r="G600" s="48">
        <v>3.2581700596104046E-2</v>
      </c>
      <c r="H600" s="48">
        <f>+CCB_CISS__2[[#This Row],[Indikator]]-SUM(CCB_CISS__2[[#This Row],[Pengemarkedet]:[Banksektoren]])</f>
        <v>-7.443552278580147E-2</v>
      </c>
    </row>
    <row r="601" spans="1:8" x14ac:dyDescent="0.25">
      <c r="A601" s="6">
        <v>41798</v>
      </c>
      <c r="B601" s="48">
        <v>6.2937951002277046E-2</v>
      </c>
      <c r="C601" s="48">
        <v>2.8424413810629514E-2</v>
      </c>
      <c r="D601" s="48">
        <v>2.5264609885657249E-2</v>
      </c>
      <c r="E601" s="48">
        <v>3.8882788584166307E-2</v>
      </c>
      <c r="F601" s="48">
        <v>1.4752820102813514E-2</v>
      </c>
      <c r="G601" s="48">
        <v>3.3033527962452278E-2</v>
      </c>
      <c r="H601" s="48">
        <f>+CCB_CISS__2[[#This Row],[Indikator]]-SUM(CCB_CISS__2[[#This Row],[Pengemarkedet]:[Banksektoren]])</f>
        <v>-7.7420209343441806E-2</v>
      </c>
    </row>
    <row r="602" spans="1:8" x14ac:dyDescent="0.25">
      <c r="A602" s="6">
        <v>41805</v>
      </c>
      <c r="B602" s="48">
        <v>6.155064104638671E-2</v>
      </c>
      <c r="C602" s="48">
        <v>2.894991618158739E-2</v>
      </c>
      <c r="D602" s="48">
        <v>2.2012705239272078E-2</v>
      </c>
      <c r="E602" s="48">
        <v>3.7746315523216376E-2</v>
      </c>
      <c r="F602" s="48">
        <v>1.5810793527157009E-2</v>
      </c>
      <c r="G602" s="48">
        <v>3.4175444844535961E-2</v>
      </c>
      <c r="H602" s="48">
        <f>+CCB_CISS__2[[#This Row],[Indikator]]-SUM(CCB_CISS__2[[#This Row],[Pengemarkedet]:[Banksektoren]])</f>
        <v>-7.7144534269382115E-2</v>
      </c>
    </row>
    <row r="603" spans="1:8" x14ac:dyDescent="0.25">
      <c r="A603" s="6">
        <v>41812</v>
      </c>
      <c r="B603" s="48">
        <v>5.1375178495522172E-2</v>
      </c>
      <c r="C603" s="48">
        <v>2.7985832565474062E-2</v>
      </c>
      <c r="D603" s="48">
        <v>2.0669770306291128E-2</v>
      </c>
      <c r="E603" s="48">
        <v>2.7461713525390591E-2</v>
      </c>
      <c r="F603" s="48">
        <v>1.457874870147859E-2</v>
      </c>
      <c r="G603" s="48">
        <v>2.9558511859646076E-2</v>
      </c>
      <c r="H603" s="48">
        <f>+CCB_CISS__2[[#This Row],[Indikator]]-SUM(CCB_CISS__2[[#This Row],[Pengemarkedet]:[Banksektoren]])</f>
        <v>-6.8879398462758271E-2</v>
      </c>
    </row>
    <row r="604" spans="1:8" x14ac:dyDescent="0.25">
      <c r="A604" s="6">
        <v>41819</v>
      </c>
      <c r="B604" s="48">
        <v>4.8151903724422004E-2</v>
      </c>
      <c r="C604" s="48">
        <v>2.9588382916959446E-2</v>
      </c>
      <c r="D604" s="48">
        <v>2.1514034459119952E-2</v>
      </c>
      <c r="E604" s="48">
        <v>2.5199327789241631E-2</v>
      </c>
      <c r="F604" s="48">
        <v>1.5203657606670175E-2</v>
      </c>
      <c r="G604" s="48">
        <v>2.8974734849446931E-2</v>
      </c>
      <c r="H604" s="48">
        <f>+CCB_CISS__2[[#This Row],[Indikator]]-SUM(CCB_CISS__2[[#This Row],[Pengemarkedet]:[Banksektoren]])</f>
        <v>-7.2328233897016134E-2</v>
      </c>
    </row>
    <row r="605" spans="1:8" x14ac:dyDescent="0.25">
      <c r="A605" s="6">
        <v>41826</v>
      </c>
      <c r="B605" s="48">
        <v>4.2518547149689792E-2</v>
      </c>
      <c r="C605" s="48">
        <v>2.8799346680699507E-2</v>
      </c>
      <c r="D605" s="48">
        <v>1.8230974156854068E-2</v>
      </c>
      <c r="E605" s="48">
        <v>1.9385825044646886E-2</v>
      </c>
      <c r="F605" s="48">
        <v>1.4967470378389995E-2</v>
      </c>
      <c r="G605" s="48">
        <v>3.0345272009350568E-2</v>
      </c>
      <c r="H605" s="48">
        <f>+CCB_CISS__2[[#This Row],[Indikator]]-SUM(CCB_CISS__2[[#This Row],[Pengemarkedet]:[Banksektoren]])</f>
        <v>-6.9210341120251234E-2</v>
      </c>
    </row>
    <row r="606" spans="1:8" x14ac:dyDescent="0.25">
      <c r="A606" s="6">
        <v>41833</v>
      </c>
      <c r="B606" s="48">
        <v>4.1969162816031483E-2</v>
      </c>
      <c r="C606" s="48">
        <v>2.6967397459287223E-2</v>
      </c>
      <c r="D606" s="48">
        <v>1.8140838356768552E-2</v>
      </c>
      <c r="E606" s="48">
        <v>1.9911739680056894E-2</v>
      </c>
      <c r="F606" s="48">
        <v>1.2438634103647199E-2</v>
      </c>
      <c r="G606" s="48">
        <v>3.1324639430950728E-2</v>
      </c>
      <c r="H606" s="48">
        <f>+CCB_CISS__2[[#This Row],[Indikator]]-SUM(CCB_CISS__2[[#This Row],[Pengemarkedet]:[Banksektoren]])</f>
        <v>-6.6814086214679116E-2</v>
      </c>
    </row>
    <row r="607" spans="1:8" x14ac:dyDescent="0.25">
      <c r="A607" s="6">
        <v>41840</v>
      </c>
      <c r="B607" s="48">
        <v>4.872722134302615E-2</v>
      </c>
      <c r="C607" s="48">
        <v>2.7864616222988785E-2</v>
      </c>
      <c r="D607" s="48">
        <v>1.7400956266154236E-2</v>
      </c>
      <c r="E607" s="48">
        <v>2.8422850697277152E-2</v>
      </c>
      <c r="F607" s="48">
        <v>1.2296568411727568E-2</v>
      </c>
      <c r="G607" s="48">
        <v>3.6108099018526095E-2</v>
      </c>
      <c r="H607" s="48">
        <f>+CCB_CISS__2[[#This Row],[Indikator]]-SUM(CCB_CISS__2[[#This Row],[Pengemarkedet]:[Banksektoren]])</f>
        <v>-7.3365869273647688E-2</v>
      </c>
    </row>
    <row r="608" spans="1:8" x14ac:dyDescent="0.25">
      <c r="A608" s="6">
        <v>41847</v>
      </c>
      <c r="B608" s="48">
        <v>5.5862769394041861E-2</v>
      </c>
      <c r="C608" s="48">
        <v>2.7593413170849512E-2</v>
      </c>
      <c r="D608" s="48">
        <v>1.9247368953180445E-2</v>
      </c>
      <c r="E608" s="48">
        <v>3.5038945556591337E-2</v>
      </c>
      <c r="F608" s="48">
        <v>1.2223428613737465E-2</v>
      </c>
      <c r="G608" s="48">
        <v>3.8480135889863952E-2</v>
      </c>
      <c r="H608" s="48">
        <f>+CCB_CISS__2[[#This Row],[Indikator]]-SUM(CCB_CISS__2[[#This Row],[Pengemarkedet]:[Banksektoren]])</f>
        <v>-7.6720522790180851E-2</v>
      </c>
    </row>
    <row r="609" spans="1:8" x14ac:dyDescent="0.25">
      <c r="A609" s="6">
        <v>41854</v>
      </c>
      <c r="B609" s="48">
        <v>5.8281552750210706E-2</v>
      </c>
      <c r="C609" s="48">
        <v>2.8218919467208024E-2</v>
      </c>
      <c r="D609" s="48">
        <v>2.1060716276902668E-2</v>
      </c>
      <c r="E609" s="48">
        <v>4.0161467672376355E-2</v>
      </c>
      <c r="F609" s="48">
        <v>9.5788864262338243E-3</v>
      </c>
      <c r="G609" s="48">
        <v>3.879175398910463E-2</v>
      </c>
      <c r="H609" s="48">
        <f>+CCB_CISS__2[[#This Row],[Indikator]]-SUM(CCB_CISS__2[[#This Row],[Pengemarkedet]:[Banksektoren]])</f>
        <v>-7.9530191081614771E-2</v>
      </c>
    </row>
    <row r="610" spans="1:8" x14ac:dyDescent="0.25">
      <c r="A610" s="6">
        <v>41861</v>
      </c>
      <c r="B610" s="48">
        <v>6.9425594928231416E-2</v>
      </c>
      <c r="C610" s="48">
        <v>2.9854377568494857E-2</v>
      </c>
      <c r="D610" s="48">
        <v>2.6095928951780437E-2</v>
      </c>
      <c r="E610" s="48">
        <v>4.7554697821743777E-2</v>
      </c>
      <c r="F610" s="48">
        <v>1.1822038946108728E-2</v>
      </c>
      <c r="G610" s="48">
        <v>4.3165511527835952E-2</v>
      </c>
      <c r="H610" s="48">
        <f>+CCB_CISS__2[[#This Row],[Indikator]]-SUM(CCB_CISS__2[[#This Row],[Pengemarkedet]:[Banksektoren]])</f>
        <v>-8.9066959887732333E-2</v>
      </c>
    </row>
    <row r="611" spans="1:8" x14ac:dyDescent="0.25">
      <c r="A611" s="6">
        <v>41868</v>
      </c>
      <c r="B611" s="48">
        <v>7.1429894653172954E-2</v>
      </c>
      <c r="C611" s="48">
        <v>2.9627170355323237E-2</v>
      </c>
      <c r="D611" s="48">
        <v>2.6209960913288369E-2</v>
      </c>
      <c r="E611" s="48">
        <v>4.7702383292679451E-2</v>
      </c>
      <c r="F611" s="48">
        <v>1.2437336552901461E-2</v>
      </c>
      <c r="G611" s="48">
        <v>4.5158760185199188E-2</v>
      </c>
      <c r="H611" s="48">
        <f>+CCB_CISS__2[[#This Row],[Indikator]]-SUM(CCB_CISS__2[[#This Row],[Pengemarkedet]:[Banksektoren]])</f>
        <v>-8.9705716646218736E-2</v>
      </c>
    </row>
    <row r="612" spans="1:8" x14ac:dyDescent="0.25">
      <c r="A612" s="6">
        <v>41875</v>
      </c>
      <c r="B612" s="48">
        <v>6.966350578358034E-2</v>
      </c>
      <c r="C612" s="48">
        <v>2.9305469196799445E-2</v>
      </c>
      <c r="D612" s="48">
        <v>2.3939626299599476E-2</v>
      </c>
      <c r="E612" s="48">
        <v>4.7593160871557391E-2</v>
      </c>
      <c r="F612" s="48">
        <v>1.2939882636830118E-2</v>
      </c>
      <c r="G612" s="48">
        <v>4.429841983998626E-2</v>
      </c>
      <c r="H612" s="48">
        <f>+CCB_CISS__2[[#This Row],[Indikator]]-SUM(CCB_CISS__2[[#This Row],[Pengemarkedet]:[Banksektoren]])</f>
        <v>-8.8413053061192362E-2</v>
      </c>
    </row>
    <row r="613" spans="1:8" x14ac:dyDescent="0.25">
      <c r="A613" s="6">
        <v>41882</v>
      </c>
      <c r="B613" s="48">
        <v>6.9777090544794557E-2</v>
      </c>
      <c r="C613" s="48">
        <v>2.9065291452802469E-2</v>
      </c>
      <c r="D613" s="48">
        <v>2.4256465122525838E-2</v>
      </c>
      <c r="E613" s="48">
        <v>4.710200057586611E-2</v>
      </c>
      <c r="F613" s="48">
        <v>1.2766234925538559E-2</v>
      </c>
      <c r="G613" s="48">
        <v>4.4455794554078741E-2</v>
      </c>
      <c r="H613" s="48">
        <f>+CCB_CISS__2[[#This Row],[Indikator]]-SUM(CCB_CISS__2[[#This Row],[Pengemarkedet]:[Banksektoren]])</f>
        <v>-8.7868696086017162E-2</v>
      </c>
    </row>
    <row r="614" spans="1:8" x14ac:dyDescent="0.25">
      <c r="A614" s="6">
        <v>41889</v>
      </c>
      <c r="B614" s="48">
        <v>5.9020539941956614E-2</v>
      </c>
      <c r="C614" s="48">
        <v>3.1422591515320758E-2</v>
      </c>
      <c r="D614" s="48">
        <v>1.9977606953746251E-2</v>
      </c>
      <c r="E614" s="48">
        <v>3.6267658652856832E-2</v>
      </c>
      <c r="F614" s="48">
        <v>1.6038714220766762E-2</v>
      </c>
      <c r="G614" s="48">
        <v>4.0778554157109514E-2</v>
      </c>
      <c r="H614" s="48">
        <f>+CCB_CISS__2[[#This Row],[Indikator]]-SUM(CCB_CISS__2[[#This Row],[Pengemarkedet]:[Banksektoren]])</f>
        <v>-8.5464585557843531E-2</v>
      </c>
    </row>
    <row r="615" spans="1:8" x14ac:dyDescent="0.25">
      <c r="A615" s="6">
        <v>41896</v>
      </c>
      <c r="B615" s="48">
        <v>6.2907182416320845E-2</v>
      </c>
      <c r="C615" s="48">
        <v>3.1616234878820246E-2</v>
      </c>
      <c r="D615" s="48">
        <v>2.1941140414317807E-2</v>
      </c>
      <c r="E615" s="48">
        <v>3.5844907929187833E-2</v>
      </c>
      <c r="F615" s="48">
        <v>2.0663819833721266E-2</v>
      </c>
      <c r="G615" s="48">
        <v>4.1039590644193616E-2</v>
      </c>
      <c r="H615" s="48">
        <f>+CCB_CISS__2[[#This Row],[Indikator]]-SUM(CCB_CISS__2[[#This Row],[Pengemarkedet]:[Banksektoren]])</f>
        <v>-8.8198511283919895E-2</v>
      </c>
    </row>
    <row r="616" spans="1:8" x14ac:dyDescent="0.25">
      <c r="A616" s="6">
        <v>41903</v>
      </c>
      <c r="B616" s="48">
        <v>6.4325674777711478E-2</v>
      </c>
      <c r="C616" s="48">
        <v>3.256596150798774E-2</v>
      </c>
      <c r="D616" s="48">
        <v>2.2800710011780367E-2</v>
      </c>
      <c r="E616" s="48">
        <v>3.4917626143422018E-2</v>
      </c>
      <c r="F616" s="48">
        <v>2.3976391281713427E-2</v>
      </c>
      <c r="G616" s="48">
        <v>4.1456057563888572E-2</v>
      </c>
      <c r="H616" s="48">
        <f>+CCB_CISS__2[[#This Row],[Indikator]]-SUM(CCB_CISS__2[[#This Row],[Pengemarkedet]:[Banksektoren]])</f>
        <v>-9.1391071731080659E-2</v>
      </c>
    </row>
    <row r="617" spans="1:8" x14ac:dyDescent="0.25">
      <c r="A617" s="6">
        <v>41910</v>
      </c>
      <c r="B617" s="48">
        <v>6.480790256479578E-2</v>
      </c>
      <c r="C617" s="48">
        <v>3.3714699250444138E-2</v>
      </c>
      <c r="D617" s="48">
        <v>2.0865347201025349E-2</v>
      </c>
      <c r="E617" s="48">
        <v>3.7307801295466826E-2</v>
      </c>
      <c r="F617" s="48">
        <v>2.4167763576053554E-2</v>
      </c>
      <c r="G617" s="48">
        <v>4.3711966344530069E-2</v>
      </c>
      <c r="H617" s="48">
        <f>+CCB_CISS__2[[#This Row],[Indikator]]-SUM(CCB_CISS__2[[#This Row],[Pengemarkedet]:[Banksektoren]])</f>
        <v>-9.4959675102724142E-2</v>
      </c>
    </row>
    <row r="618" spans="1:8" x14ac:dyDescent="0.25">
      <c r="A618" s="6">
        <v>41917</v>
      </c>
      <c r="B618" s="48">
        <v>7.3490552402052683E-2</v>
      </c>
      <c r="C618" s="48">
        <v>3.2000495692779601E-2</v>
      </c>
      <c r="D618" s="48">
        <v>2.2685072555840107E-2</v>
      </c>
      <c r="E618" s="48">
        <v>4.637366502717051E-2</v>
      </c>
      <c r="F618" s="48">
        <v>2.2353381104316575E-2</v>
      </c>
      <c r="G618" s="48">
        <v>4.8624524866277517E-2</v>
      </c>
      <c r="H618" s="48">
        <f>+CCB_CISS__2[[#This Row],[Indikator]]-SUM(CCB_CISS__2[[#This Row],[Pengemarkedet]:[Banksektoren]])</f>
        <v>-9.8546586844331624E-2</v>
      </c>
    </row>
    <row r="619" spans="1:8" x14ac:dyDescent="0.25">
      <c r="A619" s="6">
        <v>41924</v>
      </c>
      <c r="B619" s="48">
        <v>7.8065179984888211E-2</v>
      </c>
      <c r="C619" s="48">
        <v>3.3435777107232098E-2</v>
      </c>
      <c r="D619" s="48">
        <v>2.1572303356862617E-2</v>
      </c>
      <c r="E619" s="48">
        <v>5.2997911550628371E-2</v>
      </c>
      <c r="F619" s="48">
        <v>2.2178112547832453E-2</v>
      </c>
      <c r="G619" s="48">
        <v>5.3008735944818169E-2</v>
      </c>
      <c r="H619" s="48">
        <f>+CCB_CISS__2[[#This Row],[Indikator]]-SUM(CCB_CISS__2[[#This Row],[Pengemarkedet]:[Banksektoren]])</f>
        <v>-0.10512766052248548</v>
      </c>
    </row>
    <row r="620" spans="1:8" x14ac:dyDescent="0.25">
      <c r="A620" s="6">
        <v>41931</v>
      </c>
      <c r="B620" s="48">
        <v>0.11237858160498349</v>
      </c>
      <c r="C620" s="48">
        <v>3.8715400018069696E-2</v>
      </c>
      <c r="D620" s="48">
        <v>2.9812136588944167E-2</v>
      </c>
      <c r="E620" s="48">
        <v>6.6612736971427972E-2</v>
      </c>
      <c r="F620" s="48">
        <v>3.6093379685898888E-2</v>
      </c>
      <c r="G620" s="48">
        <v>7.1889192011859754E-2</v>
      </c>
      <c r="H620" s="48">
        <f>+CCB_CISS__2[[#This Row],[Indikator]]-SUM(CCB_CISS__2[[#This Row],[Pengemarkedet]:[Banksektoren]])</f>
        <v>-0.13074426367121697</v>
      </c>
    </row>
    <row r="621" spans="1:8" x14ac:dyDescent="0.25">
      <c r="A621" s="6">
        <v>41938</v>
      </c>
      <c r="B621" s="48">
        <v>0.12105991278951769</v>
      </c>
      <c r="C621" s="48">
        <v>3.8879004963869618E-2</v>
      </c>
      <c r="D621" s="48">
        <v>3.0724384766170579E-2</v>
      </c>
      <c r="E621" s="48">
        <v>7.1354412946508905E-2</v>
      </c>
      <c r="F621" s="48">
        <v>3.7608361227529703E-2</v>
      </c>
      <c r="G621" s="48">
        <v>7.7604042204133278E-2</v>
      </c>
      <c r="H621" s="48">
        <f>+CCB_CISS__2[[#This Row],[Indikator]]-SUM(CCB_CISS__2[[#This Row],[Pengemarkedet]:[Banksektoren]])</f>
        <v>-0.13511029331869437</v>
      </c>
    </row>
    <row r="622" spans="1:8" x14ac:dyDescent="0.25">
      <c r="A622" s="6">
        <v>41945</v>
      </c>
      <c r="B622" s="48">
        <v>0.12155685846135247</v>
      </c>
      <c r="C622" s="48">
        <v>3.8804971591044644E-2</v>
      </c>
      <c r="D622" s="48">
        <v>2.888136932083387E-2</v>
      </c>
      <c r="E622" s="48">
        <v>7.1789971030119359E-2</v>
      </c>
      <c r="F622" s="48">
        <v>3.9867718788463909E-2</v>
      </c>
      <c r="G622" s="48">
        <v>7.7807827777732985E-2</v>
      </c>
      <c r="H622" s="48">
        <f>+CCB_CISS__2[[#This Row],[Indikator]]-SUM(CCB_CISS__2[[#This Row],[Pengemarkedet]:[Banksektoren]])</f>
        <v>-0.1355950000468423</v>
      </c>
    </row>
    <row r="623" spans="1:8" x14ac:dyDescent="0.25">
      <c r="A623" s="6">
        <v>41952</v>
      </c>
      <c r="B623" s="48">
        <v>0.1093293143588828</v>
      </c>
      <c r="C623" s="48">
        <v>3.6788601744130664E-2</v>
      </c>
      <c r="D623" s="48">
        <v>2.745292045239342E-2</v>
      </c>
      <c r="E623" s="48">
        <v>6.107987756021193E-2</v>
      </c>
      <c r="F623" s="48">
        <v>3.7985917784227635E-2</v>
      </c>
      <c r="G623" s="48">
        <v>7.007957157532288E-2</v>
      </c>
      <c r="H623" s="48">
        <f>+CCB_CISS__2[[#This Row],[Indikator]]-SUM(CCB_CISS__2[[#This Row],[Pengemarkedet]:[Banksektoren]])</f>
        <v>-0.12405757475740373</v>
      </c>
    </row>
    <row r="624" spans="1:8" x14ac:dyDescent="0.25">
      <c r="A624" s="6">
        <v>41959</v>
      </c>
      <c r="B624" s="48">
        <v>7.1657727982809852E-2</v>
      </c>
      <c r="C624" s="48">
        <v>3.0119066390871439E-2</v>
      </c>
      <c r="D624" s="48">
        <v>1.7723719483885878E-2</v>
      </c>
      <c r="E624" s="48">
        <v>4.2704609037370257E-2</v>
      </c>
      <c r="F624" s="48">
        <v>2.306864192333365E-2</v>
      </c>
      <c r="G624" s="48">
        <v>5.0627867917969631E-2</v>
      </c>
      <c r="H624" s="48">
        <f>+CCB_CISS__2[[#This Row],[Indikator]]-SUM(CCB_CISS__2[[#This Row],[Pengemarkedet]:[Banksektoren]])</f>
        <v>-9.258617677062099E-2</v>
      </c>
    </row>
    <row r="625" spans="1:8" x14ac:dyDescent="0.25">
      <c r="A625" s="6">
        <v>41966</v>
      </c>
      <c r="B625" s="48">
        <v>6.8550879452826535E-2</v>
      </c>
      <c r="C625" s="48">
        <v>3.0033762660579465E-2</v>
      </c>
      <c r="D625" s="48">
        <v>1.8215126827487327E-2</v>
      </c>
      <c r="E625" s="48">
        <v>3.633356645252675E-2</v>
      </c>
      <c r="F625" s="48">
        <v>2.807560307508164E-2</v>
      </c>
      <c r="G625" s="48">
        <v>4.5835461212403443E-2</v>
      </c>
      <c r="H625" s="48">
        <f>+CCB_CISS__2[[#This Row],[Indikator]]-SUM(CCB_CISS__2[[#This Row],[Pengemarkedet]:[Banksektoren]])</f>
        <v>-8.9942640775252103E-2</v>
      </c>
    </row>
    <row r="626" spans="1:8" x14ac:dyDescent="0.25">
      <c r="A626" s="6">
        <v>41973</v>
      </c>
      <c r="B626" s="48">
        <v>5.6012830484189674E-2</v>
      </c>
      <c r="C626" s="48">
        <v>2.7525757553553496E-2</v>
      </c>
      <c r="D626" s="48">
        <v>1.7074731594355567E-2</v>
      </c>
      <c r="E626" s="48">
        <v>2.479741386771735E-2</v>
      </c>
      <c r="F626" s="48">
        <v>2.1310710358840319E-2</v>
      </c>
      <c r="G626" s="48">
        <v>4.1008481000401734E-2</v>
      </c>
      <c r="H626" s="48">
        <f>+CCB_CISS__2[[#This Row],[Indikator]]-SUM(CCB_CISS__2[[#This Row],[Pengemarkedet]:[Banksektoren]])</f>
        <v>-7.5704263890678775E-2</v>
      </c>
    </row>
    <row r="627" spans="1:8" x14ac:dyDescent="0.25">
      <c r="A627" s="6">
        <v>41980</v>
      </c>
      <c r="B627" s="48">
        <v>5.9944632709973668E-2</v>
      </c>
      <c r="C627" s="48">
        <v>2.8836055846679125E-2</v>
      </c>
      <c r="D627" s="48">
        <v>1.9359217278586652E-2</v>
      </c>
      <c r="E627" s="48">
        <v>2.7387667318908508E-2</v>
      </c>
      <c r="F627" s="48">
        <v>2.4283731555562311E-2</v>
      </c>
      <c r="G627" s="48">
        <v>4.0531098833950355E-2</v>
      </c>
      <c r="H627" s="48">
        <f>+CCB_CISS__2[[#This Row],[Indikator]]-SUM(CCB_CISS__2[[#This Row],[Pengemarkedet]:[Banksektoren]])</f>
        <v>-8.0453138123713297E-2</v>
      </c>
    </row>
    <row r="628" spans="1:8" x14ac:dyDescent="0.25">
      <c r="A628" s="6">
        <v>41987</v>
      </c>
      <c r="B628" s="48">
        <v>7.0941747991556198E-2</v>
      </c>
      <c r="C628" s="48">
        <v>3.2821778605302235E-2</v>
      </c>
      <c r="D628" s="48">
        <v>2.3114422964602008E-2</v>
      </c>
      <c r="E628" s="48">
        <v>3.8812906616420735E-2</v>
      </c>
      <c r="F628" s="48">
        <v>2.8901415698183247E-2</v>
      </c>
      <c r="G628" s="48">
        <v>4.3335732005441434E-2</v>
      </c>
      <c r="H628" s="48">
        <f>+CCB_CISS__2[[#This Row],[Indikator]]-SUM(CCB_CISS__2[[#This Row],[Pengemarkedet]:[Banksektoren]])</f>
        <v>-9.6044507898393472E-2</v>
      </c>
    </row>
    <row r="629" spans="1:8" x14ac:dyDescent="0.25">
      <c r="A629" s="6">
        <v>41994</v>
      </c>
      <c r="B629" s="48">
        <v>0.10122070929110868</v>
      </c>
      <c r="C629" s="48">
        <v>3.8616140267126245E-2</v>
      </c>
      <c r="D629" s="48">
        <v>2.9115937244745028E-2</v>
      </c>
      <c r="E629" s="48">
        <v>5.8667606203441774E-2</v>
      </c>
      <c r="F629" s="48">
        <v>3.6857119304536883E-2</v>
      </c>
      <c r="G629" s="48">
        <v>5.8356171017946538E-2</v>
      </c>
      <c r="H629" s="48">
        <f>+CCB_CISS__2[[#This Row],[Indikator]]-SUM(CCB_CISS__2[[#This Row],[Pengemarkedet]:[Banksektoren]])</f>
        <v>-0.12039226474668779</v>
      </c>
    </row>
    <row r="630" spans="1:8" x14ac:dyDescent="0.25">
      <c r="A630" s="6">
        <v>42001</v>
      </c>
      <c r="B630" s="48">
        <v>0.10975662252818597</v>
      </c>
      <c r="C630" s="48">
        <v>3.850171377519801E-2</v>
      </c>
      <c r="D630" s="48">
        <v>3.0605293549580765E-2</v>
      </c>
      <c r="E630" s="48">
        <v>6.5368371133841072E-2</v>
      </c>
      <c r="F630" s="48">
        <v>4.0503523277487595E-2</v>
      </c>
      <c r="G630" s="48">
        <v>5.8482330296750533E-2</v>
      </c>
      <c r="H630" s="48">
        <f>+CCB_CISS__2[[#This Row],[Indikator]]-SUM(CCB_CISS__2[[#This Row],[Pengemarkedet]:[Banksektoren]])</f>
        <v>-0.12370460950467202</v>
      </c>
    </row>
    <row r="631" spans="1:8" x14ac:dyDescent="0.25">
      <c r="A631" s="6">
        <v>42008</v>
      </c>
      <c r="B631" s="48">
        <v>0.11740594965896434</v>
      </c>
      <c r="C631" s="48">
        <v>3.8502235081759768E-2</v>
      </c>
      <c r="D631" s="48">
        <v>3.0198901697927598E-2</v>
      </c>
      <c r="E631" s="48">
        <v>6.9528000409339263E-2</v>
      </c>
      <c r="F631" s="48">
        <v>4.1169794448095466E-2</v>
      </c>
      <c r="G631" s="48">
        <v>6.2627729588716055E-2</v>
      </c>
      <c r="H631" s="48">
        <f>+CCB_CISS__2[[#This Row],[Indikator]]-SUM(CCB_CISS__2[[#This Row],[Pengemarkedet]:[Banksektoren]])</f>
        <v>-0.12462071156687382</v>
      </c>
    </row>
    <row r="632" spans="1:8" x14ac:dyDescent="0.25">
      <c r="A632" s="6">
        <v>42015</v>
      </c>
      <c r="B632" s="48">
        <v>0.11820144808201749</v>
      </c>
      <c r="C632" s="48">
        <v>3.5454713087093068E-2</v>
      </c>
      <c r="D632" s="48">
        <v>2.8127370197622067E-2</v>
      </c>
      <c r="E632" s="48">
        <v>6.2325730190059325E-2</v>
      </c>
      <c r="F632" s="48">
        <v>3.9128726804659293E-2</v>
      </c>
      <c r="G632" s="48">
        <v>6.8136618814256006E-2</v>
      </c>
      <c r="H632" s="48">
        <f>+CCB_CISS__2[[#This Row],[Indikator]]-SUM(CCB_CISS__2[[#This Row],[Pengemarkedet]:[Banksektoren]])</f>
        <v>-0.11497171101167228</v>
      </c>
    </row>
    <row r="633" spans="1:8" x14ac:dyDescent="0.25">
      <c r="A633" s="6">
        <v>42022</v>
      </c>
      <c r="B633" s="48">
        <v>9.8217186303302229E-2</v>
      </c>
      <c r="C633" s="48">
        <v>3.1389375086016517E-2</v>
      </c>
      <c r="D633" s="48">
        <v>2.5323403523445212E-2</v>
      </c>
      <c r="E633" s="48">
        <v>4.7652529434861028E-2</v>
      </c>
      <c r="F633" s="48">
        <v>3.6596029514567391E-2</v>
      </c>
      <c r="G633" s="48">
        <v>5.6176582568186154E-2</v>
      </c>
      <c r="H633" s="48">
        <f>+CCB_CISS__2[[#This Row],[Indikator]]-SUM(CCB_CISS__2[[#This Row],[Pengemarkedet]:[Banksektoren]])</f>
        <v>-9.8920733823774087E-2</v>
      </c>
    </row>
    <row r="634" spans="1:8" x14ac:dyDescent="0.25">
      <c r="A634" s="6">
        <v>42029</v>
      </c>
      <c r="B634" s="48">
        <v>0.11861606216569094</v>
      </c>
      <c r="C634" s="48">
        <v>4.3594363959748687E-2</v>
      </c>
      <c r="D634" s="48">
        <v>3.4595282299010349E-2</v>
      </c>
      <c r="E634" s="48">
        <v>4.8029908002133075E-2</v>
      </c>
      <c r="F634" s="48">
        <v>5.2627198148767054E-2</v>
      </c>
      <c r="G634" s="48">
        <v>6.7059096470060531E-2</v>
      </c>
      <c r="H634" s="48">
        <f>+CCB_CISS__2[[#This Row],[Indikator]]-SUM(CCB_CISS__2[[#This Row],[Pengemarkedet]:[Banksektoren]])</f>
        <v>-0.1272897867140288</v>
      </c>
    </row>
    <row r="635" spans="1:8" x14ac:dyDescent="0.25">
      <c r="A635" s="6">
        <v>42036</v>
      </c>
      <c r="B635" s="48">
        <v>0.1226261663775205</v>
      </c>
      <c r="C635" s="48">
        <v>5.0088857171040509E-2</v>
      </c>
      <c r="D635" s="48">
        <v>4.0405138187151642E-2</v>
      </c>
      <c r="E635" s="48">
        <v>4.4469364734718672E-2</v>
      </c>
      <c r="F635" s="48">
        <v>5.5131854480226061E-2</v>
      </c>
      <c r="G635" s="48">
        <v>7.3100400831489193E-2</v>
      </c>
      <c r="H635" s="48">
        <f>+CCB_CISS__2[[#This Row],[Indikator]]-SUM(CCB_CISS__2[[#This Row],[Pengemarkedet]:[Banksektoren]])</f>
        <v>-0.14056944902710561</v>
      </c>
    </row>
    <row r="636" spans="1:8" x14ac:dyDescent="0.25">
      <c r="A636" s="6">
        <v>42043</v>
      </c>
      <c r="B636" s="48">
        <v>0.13424079740117481</v>
      </c>
      <c r="C636" s="48">
        <v>5.9828294986970926E-2</v>
      </c>
      <c r="D636" s="48">
        <v>5.0624731194465464E-2</v>
      </c>
      <c r="E636" s="48">
        <v>4.6089105894895344E-2</v>
      </c>
      <c r="F636" s="48">
        <v>6.6956455106536292E-2</v>
      </c>
      <c r="G636" s="48">
        <v>7.5640261840333761E-2</v>
      </c>
      <c r="H636" s="48">
        <f>+CCB_CISS__2[[#This Row],[Indikator]]-SUM(CCB_CISS__2[[#This Row],[Pengemarkedet]:[Banksektoren]])</f>
        <v>-0.16489805162202695</v>
      </c>
    </row>
    <row r="637" spans="1:8" x14ac:dyDescent="0.25">
      <c r="A637" s="6">
        <v>42050</v>
      </c>
      <c r="B637" s="48">
        <v>0.13579506952638959</v>
      </c>
      <c r="C637" s="48">
        <v>6.7391552674661834E-2</v>
      </c>
      <c r="D637" s="48">
        <v>5.6537449446870919E-2</v>
      </c>
      <c r="E637" s="48">
        <v>4.7717898630330838E-2</v>
      </c>
      <c r="F637" s="48">
        <v>6.179338575195046E-2</v>
      </c>
      <c r="G637" s="48">
        <v>8.2594966349166077E-2</v>
      </c>
      <c r="H637" s="48">
        <f>+CCB_CISS__2[[#This Row],[Indikator]]-SUM(CCB_CISS__2[[#This Row],[Pengemarkedet]:[Banksektoren]])</f>
        <v>-0.18024018332659053</v>
      </c>
    </row>
    <row r="638" spans="1:8" x14ac:dyDescent="0.25">
      <c r="A638" s="6">
        <v>42057</v>
      </c>
      <c r="B638" s="48">
        <v>0.11210496995789383</v>
      </c>
      <c r="C638" s="48">
        <v>6.2460554427995627E-2</v>
      </c>
      <c r="D638" s="48">
        <v>4.9964401531462567E-2</v>
      </c>
      <c r="E638" s="48">
        <v>4.9326591964655789E-2</v>
      </c>
      <c r="F638" s="48">
        <v>4.8338958711149682E-2</v>
      </c>
      <c r="G638" s="48">
        <v>6.9887440893034142E-2</v>
      </c>
      <c r="H638" s="48">
        <f>+CCB_CISS__2[[#This Row],[Indikator]]-SUM(CCB_CISS__2[[#This Row],[Pengemarkedet]:[Banksektoren]])</f>
        <v>-0.16787297757040404</v>
      </c>
    </row>
    <row r="639" spans="1:8" x14ac:dyDescent="0.25">
      <c r="A639" s="6">
        <v>42064</v>
      </c>
      <c r="B639" s="48">
        <v>0.10145228363483313</v>
      </c>
      <c r="C639" s="48">
        <v>6.2575125681722923E-2</v>
      </c>
      <c r="D639" s="48">
        <v>4.8990489038066187E-2</v>
      </c>
      <c r="E639" s="48">
        <v>5.4568854049626969E-2</v>
      </c>
      <c r="F639" s="48">
        <v>4.7287514344986736E-2</v>
      </c>
      <c r="G639" s="48">
        <v>6.0298364311304087E-2</v>
      </c>
      <c r="H639" s="48">
        <f>+CCB_CISS__2[[#This Row],[Indikator]]-SUM(CCB_CISS__2[[#This Row],[Pengemarkedet]:[Banksektoren]])</f>
        <v>-0.17226806379087375</v>
      </c>
    </row>
    <row r="640" spans="1:8" x14ac:dyDescent="0.25">
      <c r="A640" s="6">
        <v>42071</v>
      </c>
      <c r="B640" s="48">
        <v>7.8678977257561969E-2</v>
      </c>
      <c r="C640" s="48">
        <v>5.6573411879404928E-2</v>
      </c>
      <c r="D640" s="48">
        <v>4.1362421381243165E-2</v>
      </c>
      <c r="E640" s="48">
        <v>5.3973093647556668E-2</v>
      </c>
      <c r="F640" s="48">
        <v>3.678080199796023E-2</v>
      </c>
      <c r="G640" s="48">
        <v>4.703409220310234E-2</v>
      </c>
      <c r="H640" s="48">
        <f>+CCB_CISS__2[[#This Row],[Indikator]]-SUM(CCB_CISS__2[[#This Row],[Pengemarkedet]:[Banksektoren]])</f>
        <v>-0.15704484385170536</v>
      </c>
    </row>
    <row r="641" spans="1:8" x14ac:dyDescent="0.25">
      <c r="A641" s="6">
        <v>42078</v>
      </c>
      <c r="B641" s="48">
        <v>6.5282267156812943E-2</v>
      </c>
      <c r="C641" s="48">
        <v>5.2620157304609276E-2</v>
      </c>
      <c r="D641" s="48">
        <v>3.723903367881759E-2</v>
      </c>
      <c r="E641" s="48">
        <v>4.7744984414556893E-2</v>
      </c>
      <c r="F641" s="48">
        <v>4.3521027451811023E-2</v>
      </c>
      <c r="G641" s="48">
        <v>3.2086923971062373E-2</v>
      </c>
      <c r="H641" s="48">
        <f>+CCB_CISS__2[[#This Row],[Indikator]]-SUM(CCB_CISS__2[[#This Row],[Pengemarkedet]:[Banksektoren]])</f>
        <v>-0.14792985966404421</v>
      </c>
    </row>
    <row r="642" spans="1:8" x14ac:dyDescent="0.25">
      <c r="A642" s="6">
        <v>42085</v>
      </c>
      <c r="B642" s="48">
        <v>6.9532543666921548E-2</v>
      </c>
      <c r="C642" s="48">
        <v>5.682302668217791E-2</v>
      </c>
      <c r="D642" s="48">
        <v>3.8197441992301129E-2</v>
      </c>
      <c r="E642" s="48">
        <v>4.8858378490831696E-2</v>
      </c>
      <c r="F642" s="48">
        <v>5.5143184107219481E-2</v>
      </c>
      <c r="G642" s="48">
        <v>4.5138722055513433E-2</v>
      </c>
      <c r="H642" s="48">
        <f>+CCB_CISS__2[[#This Row],[Indikator]]-SUM(CCB_CISS__2[[#This Row],[Pengemarkedet]:[Banksektoren]])</f>
        <v>-0.17462820966112211</v>
      </c>
    </row>
    <row r="643" spans="1:8" x14ac:dyDescent="0.25">
      <c r="A643" s="6">
        <v>42092</v>
      </c>
      <c r="B643" s="48">
        <v>6.3603221224693682E-2</v>
      </c>
      <c r="C643" s="48">
        <v>5.5166397347258755E-2</v>
      </c>
      <c r="D643" s="48">
        <v>3.4122410778160708E-2</v>
      </c>
      <c r="E643" s="48">
        <v>4.8795876565200381E-2</v>
      </c>
      <c r="F643" s="48">
        <v>5.6006120426449528E-2</v>
      </c>
      <c r="G643" s="48">
        <v>4.7289974461661555E-2</v>
      </c>
      <c r="H643" s="48">
        <f>+CCB_CISS__2[[#This Row],[Indikator]]-SUM(CCB_CISS__2[[#This Row],[Pengemarkedet]:[Banksektoren]])</f>
        <v>-0.17777755835403725</v>
      </c>
    </row>
    <row r="644" spans="1:8" x14ac:dyDescent="0.25">
      <c r="A644" s="6">
        <v>42099</v>
      </c>
      <c r="B644" s="48">
        <v>6.1888895451491455E-2</v>
      </c>
      <c r="C644" s="48">
        <v>5.5616157845635207E-2</v>
      </c>
      <c r="D644" s="48">
        <v>3.2965695374630941E-2</v>
      </c>
      <c r="E644" s="48">
        <v>4.7344454776082998E-2</v>
      </c>
      <c r="F644" s="48">
        <v>6.1152384674778945E-2</v>
      </c>
      <c r="G644" s="48">
        <v>5.2009852686557327E-2</v>
      </c>
      <c r="H644" s="48">
        <f>+CCB_CISS__2[[#This Row],[Indikator]]-SUM(CCB_CISS__2[[#This Row],[Pengemarkedet]:[Banksektoren]])</f>
        <v>-0.18719964990619398</v>
      </c>
    </row>
    <row r="645" spans="1:8" x14ac:dyDescent="0.25">
      <c r="A645" s="6">
        <v>42106</v>
      </c>
      <c r="B645" s="48">
        <v>5.1887998197620105E-2</v>
      </c>
      <c r="C645" s="48">
        <v>4.9719718033458336E-2</v>
      </c>
      <c r="D645" s="48">
        <v>2.7153311829572181E-2</v>
      </c>
      <c r="E645" s="48">
        <v>4.45378015392182E-2</v>
      </c>
      <c r="F645" s="48">
        <v>5.2244899225666011E-2</v>
      </c>
      <c r="G645" s="48">
        <v>5.2751386552098552E-2</v>
      </c>
      <c r="H645" s="48">
        <f>+CCB_CISS__2[[#This Row],[Indikator]]-SUM(CCB_CISS__2[[#This Row],[Pengemarkedet]:[Banksektoren]])</f>
        <v>-0.17451911898239317</v>
      </c>
    </row>
    <row r="646" spans="1:8" x14ac:dyDescent="0.25">
      <c r="A646" s="6">
        <v>42113</v>
      </c>
      <c r="B646" s="48">
        <v>4.2826641564173734E-2</v>
      </c>
      <c r="C646" s="48">
        <v>4.0790594008292248E-2</v>
      </c>
      <c r="D646" s="48">
        <v>2.441175797221589E-2</v>
      </c>
      <c r="E646" s="48">
        <v>4.2096323426963921E-2</v>
      </c>
      <c r="F646" s="48">
        <v>4.2585235631788718E-2</v>
      </c>
      <c r="G646" s="48">
        <v>4.0994561269364654E-2</v>
      </c>
      <c r="H646" s="48">
        <f>+CCB_CISS__2[[#This Row],[Indikator]]-SUM(CCB_CISS__2[[#This Row],[Pengemarkedet]:[Banksektoren]])</f>
        <v>-0.14805183074445172</v>
      </c>
    </row>
    <row r="647" spans="1:8" x14ac:dyDescent="0.25">
      <c r="A647" s="6">
        <v>42120</v>
      </c>
      <c r="B647" s="48">
        <v>4.2188446920956385E-2</v>
      </c>
      <c r="C647" s="48">
        <v>3.7857600050786235E-2</v>
      </c>
      <c r="D647" s="48">
        <v>2.5202442897412324E-2</v>
      </c>
      <c r="E647" s="48">
        <v>4.0156110417992608E-2</v>
      </c>
      <c r="F647" s="48">
        <v>4.1819662491792406E-2</v>
      </c>
      <c r="G647" s="48">
        <v>3.994576159343706E-2</v>
      </c>
      <c r="H647" s="48">
        <f>+CCB_CISS__2[[#This Row],[Indikator]]-SUM(CCB_CISS__2[[#This Row],[Pengemarkedet]:[Banksektoren]])</f>
        <v>-0.14279313053046425</v>
      </c>
    </row>
    <row r="648" spans="1:8" x14ac:dyDescent="0.25">
      <c r="A648" s="6">
        <v>42127</v>
      </c>
      <c r="B648" s="48">
        <v>5.1266166298086793E-2</v>
      </c>
      <c r="C648" s="48">
        <v>3.9623962410083431E-2</v>
      </c>
      <c r="D648" s="48">
        <v>3.2851366181415223E-2</v>
      </c>
      <c r="E648" s="48">
        <v>4.7754967723942679E-2</v>
      </c>
      <c r="F648" s="48">
        <v>4.632819937505965E-2</v>
      </c>
      <c r="G648" s="48">
        <v>4.7795810593768112E-2</v>
      </c>
      <c r="H648" s="48">
        <f>+CCB_CISS__2[[#This Row],[Indikator]]-SUM(CCB_CISS__2[[#This Row],[Pengemarkedet]:[Banksektoren]])</f>
        <v>-0.16308813998618232</v>
      </c>
    </row>
    <row r="649" spans="1:8" x14ac:dyDescent="0.25">
      <c r="A649" s="6">
        <v>42134</v>
      </c>
      <c r="B649" s="48">
        <v>6.7962560123286053E-2</v>
      </c>
      <c r="C649" s="48">
        <v>4.9387539340307825E-2</v>
      </c>
      <c r="D649" s="48">
        <v>4.3612901472278802E-2</v>
      </c>
      <c r="E649" s="48">
        <v>6.0567158767727523E-2</v>
      </c>
      <c r="F649" s="48">
        <v>5.9081593602581306E-2</v>
      </c>
      <c r="G649" s="48">
        <v>6.1329036811434263E-2</v>
      </c>
      <c r="H649" s="48">
        <f>+CCB_CISS__2[[#This Row],[Indikator]]-SUM(CCB_CISS__2[[#This Row],[Pengemarkedet]:[Banksektoren]])</f>
        <v>-0.20601566987104369</v>
      </c>
    </row>
    <row r="650" spans="1:8" x14ac:dyDescent="0.25">
      <c r="A650" s="6">
        <v>42141</v>
      </c>
      <c r="B650" s="48">
        <v>7.2524225523929037E-2</v>
      </c>
      <c r="C650" s="48">
        <v>4.9160320331262955E-2</v>
      </c>
      <c r="D650" s="48">
        <v>5.0646211934459479E-2</v>
      </c>
      <c r="E650" s="48">
        <v>5.9395535239374103E-2</v>
      </c>
      <c r="F650" s="48">
        <v>6.3288926180607663E-2</v>
      </c>
      <c r="G650" s="48">
        <v>6.2844741823157135E-2</v>
      </c>
      <c r="H650" s="48">
        <f>+CCB_CISS__2[[#This Row],[Indikator]]-SUM(CCB_CISS__2[[#This Row],[Pengemarkedet]:[Banksektoren]])</f>
        <v>-0.21281150998493228</v>
      </c>
    </row>
    <row r="651" spans="1:8" x14ac:dyDescent="0.25">
      <c r="A651" s="6">
        <v>42148</v>
      </c>
      <c r="B651" s="48">
        <v>7.2888284650552443E-2</v>
      </c>
      <c r="C651" s="48">
        <v>4.8909733712385724E-2</v>
      </c>
      <c r="D651" s="48">
        <v>5.2415690517480802E-2</v>
      </c>
      <c r="E651" s="48">
        <v>5.7523467329444834E-2</v>
      </c>
      <c r="F651" s="48">
        <v>6.5986993240272573E-2</v>
      </c>
      <c r="G651" s="48">
        <v>6.2323896553234968E-2</v>
      </c>
      <c r="H651" s="48">
        <f>+CCB_CISS__2[[#This Row],[Indikator]]-SUM(CCB_CISS__2[[#This Row],[Pengemarkedet]:[Banksektoren]])</f>
        <v>-0.21427149670226645</v>
      </c>
    </row>
    <row r="652" spans="1:8" x14ac:dyDescent="0.25">
      <c r="A652" s="6">
        <v>42155</v>
      </c>
      <c r="B652" s="48">
        <v>6.2232373371138808E-2</v>
      </c>
      <c r="C652" s="48">
        <v>4.621806341174213E-2</v>
      </c>
      <c r="D652" s="48">
        <v>4.6216274419699027E-2</v>
      </c>
      <c r="E652" s="48">
        <v>4.9305198096261563E-2</v>
      </c>
      <c r="F652" s="48">
        <v>5.7411432925413002E-2</v>
      </c>
      <c r="G652" s="48">
        <v>5.2013405395124904E-2</v>
      </c>
      <c r="H652" s="48">
        <f>+CCB_CISS__2[[#This Row],[Indikator]]-SUM(CCB_CISS__2[[#This Row],[Pengemarkedet]:[Banksektoren]])</f>
        <v>-0.18893200087710182</v>
      </c>
    </row>
    <row r="653" spans="1:8" x14ac:dyDescent="0.25">
      <c r="A653" s="6">
        <v>42162</v>
      </c>
      <c r="B653" s="48">
        <v>5.1335921777127383E-2</v>
      </c>
      <c r="C653" s="48">
        <v>3.7449986120013073E-2</v>
      </c>
      <c r="D653" s="48">
        <v>4.4523394232702906E-2</v>
      </c>
      <c r="E653" s="48">
        <v>3.8089819084278879E-2</v>
      </c>
      <c r="F653" s="48">
        <v>5.3980138521981927E-2</v>
      </c>
      <c r="G653" s="48">
        <v>4.410517718827877E-2</v>
      </c>
      <c r="H653" s="48">
        <f>+CCB_CISS__2[[#This Row],[Indikator]]-SUM(CCB_CISS__2[[#This Row],[Pengemarkedet]:[Banksektoren]])</f>
        <v>-0.16681259337012821</v>
      </c>
    </row>
    <row r="654" spans="1:8" x14ac:dyDescent="0.25">
      <c r="A654" s="6">
        <v>42169</v>
      </c>
      <c r="B654" s="48">
        <v>5.1622691567947708E-2</v>
      </c>
      <c r="C654" s="48">
        <v>4.0319403934070866E-2</v>
      </c>
      <c r="D654" s="48">
        <v>4.5862873103869842E-2</v>
      </c>
      <c r="E654" s="48">
        <v>4.6132614579602285E-2</v>
      </c>
      <c r="F654" s="48">
        <v>5.6185496672571777E-2</v>
      </c>
      <c r="G654" s="48">
        <v>5.0950238573430659E-2</v>
      </c>
      <c r="H654" s="48">
        <f>+CCB_CISS__2[[#This Row],[Indikator]]-SUM(CCB_CISS__2[[#This Row],[Pengemarkedet]:[Banksektoren]])</f>
        <v>-0.18782793529559774</v>
      </c>
    </row>
    <row r="655" spans="1:8" x14ac:dyDescent="0.25">
      <c r="A655" s="6">
        <v>42176</v>
      </c>
      <c r="B655" s="48">
        <v>4.8513467684140263E-2</v>
      </c>
      <c r="C655" s="48">
        <v>3.9814382547989545E-2</v>
      </c>
      <c r="D655" s="48">
        <v>4.63542113839292E-2</v>
      </c>
      <c r="E655" s="48">
        <v>4.6138789695004789E-2</v>
      </c>
      <c r="F655" s="48">
        <v>4.6939374862032361E-2</v>
      </c>
      <c r="G655" s="48">
        <v>5.2297796125422027E-2</v>
      </c>
      <c r="H655" s="48">
        <f>+CCB_CISS__2[[#This Row],[Indikator]]-SUM(CCB_CISS__2[[#This Row],[Pengemarkedet]:[Banksektoren]])</f>
        <v>-0.18303108693023767</v>
      </c>
    </row>
    <row r="656" spans="1:8" x14ac:dyDescent="0.25">
      <c r="A656" s="6">
        <v>42183</v>
      </c>
      <c r="B656" s="48">
        <v>5.0830262519901123E-2</v>
      </c>
      <c r="C656" s="48">
        <v>3.730102421691156E-2</v>
      </c>
      <c r="D656" s="48">
        <v>5.2672522055136672E-2</v>
      </c>
      <c r="E656" s="48">
        <v>4.9979795539767793E-2</v>
      </c>
      <c r="F656" s="48">
        <v>4.5116699371671586E-2</v>
      </c>
      <c r="G656" s="48">
        <v>6.0929491947498256E-2</v>
      </c>
      <c r="H656" s="48">
        <f>+CCB_CISS__2[[#This Row],[Indikator]]-SUM(CCB_CISS__2[[#This Row],[Pengemarkedet]:[Banksektoren]])</f>
        <v>-0.19516927061108474</v>
      </c>
    </row>
    <row r="657" spans="1:8" x14ac:dyDescent="0.25">
      <c r="A657" s="6">
        <v>42190</v>
      </c>
      <c r="B657" s="48">
        <v>5.2712105608631397E-2</v>
      </c>
      <c r="C657" s="48">
        <v>4.0007416071207377E-2</v>
      </c>
      <c r="D657" s="48">
        <v>5.5372446119443849E-2</v>
      </c>
      <c r="E657" s="48">
        <v>6.2848547801355265E-2</v>
      </c>
      <c r="F657" s="48">
        <v>4.4165843853189314E-2</v>
      </c>
      <c r="G657" s="48">
        <v>6.2744813950593406E-2</v>
      </c>
      <c r="H657" s="48">
        <f>+CCB_CISS__2[[#This Row],[Indikator]]-SUM(CCB_CISS__2[[#This Row],[Pengemarkedet]:[Banksektoren]])</f>
        <v>-0.21242696218715781</v>
      </c>
    </row>
    <row r="658" spans="1:8" x14ac:dyDescent="0.25">
      <c r="A658" s="6">
        <v>42197</v>
      </c>
      <c r="B658" s="48">
        <v>6.4510447735734278E-2</v>
      </c>
      <c r="C658" s="48">
        <v>4.2941764711724603E-2</v>
      </c>
      <c r="D658" s="48">
        <v>6.1128669446884637E-2</v>
      </c>
      <c r="E658" s="48">
        <v>7.5904902398163457E-2</v>
      </c>
      <c r="F658" s="48">
        <v>4.4897018507294925E-2</v>
      </c>
      <c r="G658" s="48">
        <v>6.9900111538404308E-2</v>
      </c>
      <c r="H658" s="48">
        <f>+CCB_CISS__2[[#This Row],[Indikator]]-SUM(CCB_CISS__2[[#This Row],[Pengemarkedet]:[Banksektoren]])</f>
        <v>-0.23026201886673764</v>
      </c>
    </row>
    <row r="659" spans="1:8" x14ac:dyDescent="0.25">
      <c r="A659" s="6">
        <v>42204</v>
      </c>
      <c r="B659" s="48">
        <v>7.3812218535878299E-2</v>
      </c>
      <c r="C659" s="48">
        <v>4.3556270157286199E-2</v>
      </c>
      <c r="D659" s="48">
        <v>6.7210636433632343E-2</v>
      </c>
      <c r="E659" s="48">
        <v>8.3359810577243718E-2</v>
      </c>
      <c r="F659" s="48">
        <v>5.7788989597377827E-2</v>
      </c>
      <c r="G659" s="48">
        <v>7.345679731970664E-2</v>
      </c>
      <c r="H659" s="48">
        <f>+CCB_CISS__2[[#This Row],[Indikator]]-SUM(CCB_CISS__2[[#This Row],[Pengemarkedet]:[Banksektoren]])</f>
        <v>-0.25156028554936849</v>
      </c>
    </row>
    <row r="660" spans="1:8" x14ac:dyDescent="0.25">
      <c r="A660" s="6">
        <v>42211</v>
      </c>
      <c r="B660" s="48">
        <v>7.2935205743200587E-2</v>
      </c>
      <c r="C660" s="48">
        <v>4.3000822243605637E-2</v>
      </c>
      <c r="D660" s="48">
        <v>6.3354701770898664E-2</v>
      </c>
      <c r="E660" s="48">
        <v>8.3291564927015477E-2</v>
      </c>
      <c r="F660" s="48">
        <v>5.7920558954976283E-2</v>
      </c>
      <c r="G660" s="48">
        <v>6.6783449425879077E-2</v>
      </c>
      <c r="H660" s="48">
        <f>+CCB_CISS__2[[#This Row],[Indikator]]-SUM(CCB_CISS__2[[#This Row],[Pengemarkedet]:[Banksektoren]])</f>
        <v>-0.24141589157917451</v>
      </c>
    </row>
    <row r="661" spans="1:8" x14ac:dyDescent="0.25">
      <c r="A661" s="6">
        <v>42218</v>
      </c>
      <c r="B661" s="48">
        <v>7.7540246385773989E-2</v>
      </c>
      <c r="C661" s="48">
        <v>4.4513235281282967E-2</v>
      </c>
      <c r="D661" s="48">
        <v>5.9027045130941133E-2</v>
      </c>
      <c r="E661" s="48">
        <v>8.4092169237294012E-2</v>
      </c>
      <c r="F661" s="48">
        <v>5.9194261851862044E-2</v>
      </c>
      <c r="G661" s="48">
        <v>7.3321729004129171E-2</v>
      </c>
      <c r="H661" s="48">
        <f>+CCB_CISS__2[[#This Row],[Indikator]]-SUM(CCB_CISS__2[[#This Row],[Pengemarkedet]:[Banksektoren]])</f>
        <v>-0.24260819411973533</v>
      </c>
    </row>
    <row r="662" spans="1:8" x14ac:dyDescent="0.25">
      <c r="A662" s="6">
        <v>42225</v>
      </c>
      <c r="B662" s="48">
        <v>6.8305682742750229E-2</v>
      </c>
      <c r="C662" s="48">
        <v>4.6629124526306118E-2</v>
      </c>
      <c r="D662" s="48">
        <v>5.4748150887988511E-2</v>
      </c>
      <c r="E662" s="48">
        <v>7.074007046690621E-2</v>
      </c>
      <c r="F662" s="48">
        <v>5.2661181991073565E-2</v>
      </c>
      <c r="G662" s="48">
        <v>6.1496724005541542E-2</v>
      </c>
      <c r="H662" s="48">
        <f>+CCB_CISS__2[[#This Row],[Indikator]]-SUM(CCB_CISS__2[[#This Row],[Pengemarkedet]:[Banksektoren]])</f>
        <v>-0.21796956913506571</v>
      </c>
    </row>
    <row r="663" spans="1:8" x14ac:dyDescent="0.25">
      <c r="A663" s="6">
        <v>42232</v>
      </c>
      <c r="B663" s="48">
        <v>6.8545354754320581E-2</v>
      </c>
      <c r="C663" s="48">
        <v>4.7160858143141811E-2</v>
      </c>
      <c r="D663" s="48">
        <v>5.2292761835787849E-2</v>
      </c>
      <c r="E663" s="48">
        <v>7.4922551254922892E-2</v>
      </c>
      <c r="F663" s="48">
        <v>4.9241501075477603E-2</v>
      </c>
      <c r="G663" s="48">
        <v>6.1147570277209171E-2</v>
      </c>
      <c r="H663" s="48">
        <f>+CCB_CISS__2[[#This Row],[Indikator]]-SUM(CCB_CISS__2[[#This Row],[Pengemarkedet]:[Banksektoren]])</f>
        <v>-0.21621988783221877</v>
      </c>
    </row>
    <row r="664" spans="1:8" x14ac:dyDescent="0.25">
      <c r="A664" s="6">
        <v>42239</v>
      </c>
      <c r="B664" s="48">
        <v>8.5551949340883865E-2</v>
      </c>
      <c r="C664" s="48">
        <v>5.5102757548543796E-2</v>
      </c>
      <c r="D664" s="48">
        <v>5.6364180860594686E-2</v>
      </c>
      <c r="E664" s="48">
        <v>9.3060126389992393E-2</v>
      </c>
      <c r="F664" s="48">
        <v>6.2167915782113621E-2</v>
      </c>
      <c r="G664" s="48">
        <v>6.6708991213624183E-2</v>
      </c>
      <c r="H664" s="48">
        <f>+CCB_CISS__2[[#This Row],[Indikator]]-SUM(CCB_CISS__2[[#This Row],[Pengemarkedet]:[Banksektoren]])</f>
        <v>-0.24785202245398483</v>
      </c>
    </row>
    <row r="665" spans="1:8" x14ac:dyDescent="0.25">
      <c r="A665" s="6">
        <v>42246</v>
      </c>
      <c r="B665" s="48">
        <v>0.10236912748168822</v>
      </c>
      <c r="C665" s="48">
        <v>5.7067627270381449E-2</v>
      </c>
      <c r="D665" s="48">
        <v>6.4397019112123463E-2</v>
      </c>
      <c r="E665" s="48">
        <v>0.10657394988198099</v>
      </c>
      <c r="F665" s="48">
        <v>6.9680009472565058E-2</v>
      </c>
      <c r="G665" s="48">
        <v>6.5713868399112502E-2</v>
      </c>
      <c r="H665" s="48">
        <f>+CCB_CISS__2[[#This Row],[Indikator]]-SUM(CCB_CISS__2[[#This Row],[Pengemarkedet]:[Banksektoren]])</f>
        <v>-0.26106334665447528</v>
      </c>
    </row>
    <row r="666" spans="1:8" x14ac:dyDescent="0.25">
      <c r="A666" s="6">
        <v>42253</v>
      </c>
      <c r="B666" s="48">
        <v>0.12170603256437218</v>
      </c>
      <c r="C666" s="48">
        <v>5.5220239045424266E-2</v>
      </c>
      <c r="D666" s="48">
        <v>6.8587824360807945E-2</v>
      </c>
      <c r="E666" s="48">
        <v>0.12216108177438802</v>
      </c>
      <c r="F666" s="48">
        <v>8.1593336288778795E-2</v>
      </c>
      <c r="G666" s="48">
        <v>7.6403004002877292E-2</v>
      </c>
      <c r="H666" s="48">
        <f>+CCB_CISS__2[[#This Row],[Indikator]]-SUM(CCB_CISS__2[[#This Row],[Pengemarkedet]:[Banksektoren]])</f>
        <v>-0.28225945290790416</v>
      </c>
    </row>
    <row r="667" spans="1:8" x14ac:dyDescent="0.25">
      <c r="A667" s="6">
        <v>42260</v>
      </c>
      <c r="B667" s="48">
        <v>0.12429508182241554</v>
      </c>
      <c r="C667" s="48">
        <v>5.4905298831421978E-2</v>
      </c>
      <c r="D667" s="48">
        <v>6.8038609169750547E-2</v>
      </c>
      <c r="E667" s="48">
        <v>0.1213854652682788</v>
      </c>
      <c r="F667" s="48">
        <v>7.8560896090127647E-2</v>
      </c>
      <c r="G667" s="48">
        <v>7.834745397578885E-2</v>
      </c>
      <c r="H667" s="48">
        <f>+CCB_CISS__2[[#This Row],[Indikator]]-SUM(CCB_CISS__2[[#This Row],[Pengemarkedet]:[Banksektoren]])</f>
        <v>-0.27694264151295228</v>
      </c>
    </row>
    <row r="668" spans="1:8" x14ac:dyDescent="0.25">
      <c r="A668" s="6">
        <v>42267</v>
      </c>
      <c r="B668" s="48">
        <v>0.1199797954160268</v>
      </c>
      <c r="C668" s="48">
        <v>5.1966799075125795E-2</v>
      </c>
      <c r="D668" s="48">
        <v>7.1477858491827057E-2</v>
      </c>
      <c r="E668" s="48">
        <v>0.11137098464492828</v>
      </c>
      <c r="F668" s="48">
        <v>7.1375821882999402E-2</v>
      </c>
      <c r="G668" s="48">
        <v>8.2972656640515299E-2</v>
      </c>
      <c r="H668" s="48">
        <f>+CCB_CISS__2[[#This Row],[Indikator]]-SUM(CCB_CISS__2[[#This Row],[Pengemarkedet]:[Banksektoren]])</f>
        <v>-0.26918432531936898</v>
      </c>
    </row>
    <row r="669" spans="1:8" x14ac:dyDescent="0.25">
      <c r="A669" s="6">
        <v>42274</v>
      </c>
      <c r="B669" s="48">
        <v>0.12281196358862498</v>
      </c>
      <c r="C669" s="48">
        <v>5.6381827791373726E-2</v>
      </c>
      <c r="D669" s="48">
        <v>7.0728661862819217E-2</v>
      </c>
      <c r="E669" s="48">
        <v>0.10982273403054046</v>
      </c>
      <c r="F669" s="48">
        <v>6.6370424020253685E-2</v>
      </c>
      <c r="G669" s="48">
        <v>8.5005120401504736E-2</v>
      </c>
      <c r="H669" s="48">
        <f>+CCB_CISS__2[[#This Row],[Indikator]]-SUM(CCB_CISS__2[[#This Row],[Pengemarkedet]:[Banksektoren]])</f>
        <v>-0.26549680451786684</v>
      </c>
    </row>
    <row r="670" spans="1:8" x14ac:dyDescent="0.25">
      <c r="A670" s="6">
        <v>42281</v>
      </c>
      <c r="B670" s="48">
        <v>0.11347730763837065</v>
      </c>
      <c r="C670" s="48">
        <v>5.3532518712683962E-2</v>
      </c>
      <c r="D670" s="48">
        <v>6.5636617252547963E-2</v>
      </c>
      <c r="E670" s="48">
        <v>0.10338365606668898</v>
      </c>
      <c r="F670" s="48">
        <v>5.5519950668064602E-2</v>
      </c>
      <c r="G670" s="48">
        <v>8.1713115453514298E-2</v>
      </c>
      <c r="H670" s="48">
        <f>+CCB_CISS__2[[#This Row],[Indikator]]-SUM(CCB_CISS__2[[#This Row],[Pengemarkedet]:[Banksektoren]])</f>
        <v>-0.24630855051512912</v>
      </c>
    </row>
    <row r="671" spans="1:8" x14ac:dyDescent="0.25">
      <c r="A671" s="6">
        <v>42288</v>
      </c>
      <c r="B671" s="48">
        <v>0.11920089628400657</v>
      </c>
      <c r="C671" s="48">
        <v>5.4037058648810497E-2</v>
      </c>
      <c r="D671" s="48">
        <v>6.909304130249809E-2</v>
      </c>
      <c r="E671" s="48">
        <v>0.10582279513438979</v>
      </c>
      <c r="F671" s="48">
        <v>5.7992958409861059E-2</v>
      </c>
      <c r="G671" s="48">
        <v>8.3730240181830007E-2</v>
      </c>
      <c r="H671" s="48">
        <f>+CCB_CISS__2[[#This Row],[Indikator]]-SUM(CCB_CISS__2[[#This Row],[Pengemarkedet]:[Banksektoren]])</f>
        <v>-0.25147519739338287</v>
      </c>
    </row>
    <row r="672" spans="1:8" x14ac:dyDescent="0.25">
      <c r="A672" s="6">
        <v>42295</v>
      </c>
      <c r="B672" s="48">
        <v>0.12291269823072577</v>
      </c>
      <c r="C672" s="48">
        <v>5.181956199051891E-2</v>
      </c>
      <c r="D672" s="48">
        <v>6.3323996601272914E-2</v>
      </c>
      <c r="E672" s="48">
        <v>0.1152458002970207</v>
      </c>
      <c r="F672" s="48">
        <v>5.7985437501756623E-2</v>
      </c>
      <c r="G672" s="48">
        <v>8.3340693145335459E-2</v>
      </c>
      <c r="H672" s="48">
        <f>+CCB_CISS__2[[#This Row],[Indikator]]-SUM(CCB_CISS__2[[#This Row],[Pengemarkedet]:[Banksektoren]])</f>
        <v>-0.24880279130517885</v>
      </c>
    </row>
    <row r="673" spans="1:8" x14ac:dyDescent="0.25">
      <c r="A673" s="6">
        <v>42302</v>
      </c>
      <c r="B673" s="48">
        <v>0.1199781593741841</v>
      </c>
      <c r="C673" s="48">
        <v>4.813202530174801E-2</v>
      </c>
      <c r="D673" s="48">
        <v>6.3179992940331137E-2</v>
      </c>
      <c r="E673" s="48">
        <v>0.11218685377455991</v>
      </c>
      <c r="F673" s="48">
        <v>5.877775636330302E-2</v>
      </c>
      <c r="G673" s="48">
        <v>8.515982971900965E-2</v>
      </c>
      <c r="H673" s="48">
        <f>+CCB_CISS__2[[#This Row],[Indikator]]-SUM(CCB_CISS__2[[#This Row],[Pengemarkedet]:[Banksektoren]])</f>
        <v>-0.2474582987247676</v>
      </c>
    </row>
    <row r="674" spans="1:8" x14ac:dyDescent="0.25">
      <c r="A674" s="6">
        <v>42309</v>
      </c>
      <c r="B674" s="48">
        <v>0.11953532346820284</v>
      </c>
      <c r="C674" s="48">
        <v>5.3693655059992768E-2</v>
      </c>
      <c r="D674" s="48">
        <v>6.3236167916797342E-2</v>
      </c>
      <c r="E674" s="48">
        <v>0.10541578387472404</v>
      </c>
      <c r="F674" s="48">
        <v>6.0886651913737919E-2</v>
      </c>
      <c r="G674" s="48">
        <v>9.2232878563310416E-2</v>
      </c>
      <c r="H674" s="48">
        <f>+CCB_CISS__2[[#This Row],[Indikator]]-SUM(CCB_CISS__2[[#This Row],[Pengemarkedet]:[Banksektoren]])</f>
        <v>-0.25592981386035968</v>
      </c>
    </row>
    <row r="675" spans="1:8" x14ac:dyDescent="0.25">
      <c r="A675" s="6">
        <v>42316</v>
      </c>
      <c r="B675" s="48">
        <v>0.11544589395352245</v>
      </c>
      <c r="C675" s="48">
        <v>5.3448175557341618E-2</v>
      </c>
      <c r="D675" s="48">
        <v>6.0783861954315475E-2</v>
      </c>
      <c r="E675" s="48">
        <v>9.7260737231670363E-2</v>
      </c>
      <c r="F675" s="48">
        <v>5.9158805852181237E-2</v>
      </c>
      <c r="G675" s="48">
        <v>8.8134985958749842E-2</v>
      </c>
      <c r="H675" s="48">
        <f>+CCB_CISS__2[[#This Row],[Indikator]]-SUM(CCB_CISS__2[[#This Row],[Pengemarkedet]:[Banksektoren]])</f>
        <v>-0.24334067260073611</v>
      </c>
    </row>
    <row r="676" spans="1:8" x14ac:dyDescent="0.25">
      <c r="A676" s="6">
        <v>42323</v>
      </c>
      <c r="B676" s="48">
        <v>0.10646625686078469</v>
      </c>
      <c r="C676" s="48">
        <v>5.6608466183520459E-2</v>
      </c>
      <c r="D676" s="48">
        <v>6.136185951763036E-2</v>
      </c>
      <c r="E676" s="48">
        <v>8.1423384161238122E-2</v>
      </c>
      <c r="F676" s="48">
        <v>5.1039822530287611E-2</v>
      </c>
      <c r="G676" s="48">
        <v>8.1204435559135091E-2</v>
      </c>
      <c r="H676" s="48">
        <f>+CCB_CISS__2[[#This Row],[Indikator]]-SUM(CCB_CISS__2[[#This Row],[Pengemarkedet]:[Banksektoren]])</f>
        <v>-0.22517171109102696</v>
      </c>
    </row>
    <row r="677" spans="1:8" x14ac:dyDescent="0.25">
      <c r="A677" s="6">
        <v>42330</v>
      </c>
      <c r="B677" s="48">
        <v>8.4282367292185134E-2</v>
      </c>
      <c r="C677" s="48">
        <v>5.1291215765713341E-2</v>
      </c>
      <c r="D677" s="48">
        <v>5.191490078517505E-2</v>
      </c>
      <c r="E677" s="48">
        <v>6.2129933877534835E-2</v>
      </c>
      <c r="F677" s="48">
        <v>3.8695793100434354E-2</v>
      </c>
      <c r="G677" s="48">
        <v>7.1168121520727615E-2</v>
      </c>
      <c r="H677" s="48">
        <f>+CCB_CISS__2[[#This Row],[Indikator]]-SUM(CCB_CISS__2[[#This Row],[Pengemarkedet]:[Banksektoren]])</f>
        <v>-0.19091759775740008</v>
      </c>
    </row>
    <row r="678" spans="1:8" x14ac:dyDescent="0.25">
      <c r="A678" s="6">
        <v>42337</v>
      </c>
      <c r="B678" s="48">
        <v>7.0736892442975804E-2</v>
      </c>
      <c r="C678" s="48">
        <v>4.5129650422034935E-2</v>
      </c>
      <c r="D678" s="48">
        <v>4.9057599516049467E-2</v>
      </c>
      <c r="E678" s="48">
        <v>5.3411355730993558E-2</v>
      </c>
      <c r="F678" s="48">
        <v>2.8405493799810215E-2</v>
      </c>
      <c r="G678" s="48">
        <v>5.7806626658151165E-2</v>
      </c>
      <c r="H678" s="48">
        <f>+CCB_CISS__2[[#This Row],[Indikator]]-SUM(CCB_CISS__2[[#This Row],[Pengemarkedet]:[Banksektoren]])</f>
        <v>-0.16307383368406353</v>
      </c>
    </row>
    <row r="679" spans="1:8" x14ac:dyDescent="0.25">
      <c r="A679" s="6">
        <v>42344</v>
      </c>
      <c r="B679" s="48">
        <v>7.5529263898730603E-2</v>
      </c>
      <c r="C679" s="48">
        <v>5.014203637942842E-2</v>
      </c>
      <c r="D679" s="48">
        <v>5.3980398212671574E-2</v>
      </c>
      <c r="E679" s="48">
        <v>5.3901144728424152E-2</v>
      </c>
      <c r="F679" s="48">
        <v>3.7189652900042863E-2</v>
      </c>
      <c r="G679" s="48">
        <v>6.8578222040516695E-2</v>
      </c>
      <c r="H679" s="48">
        <f>+CCB_CISS__2[[#This Row],[Indikator]]-SUM(CCB_CISS__2[[#This Row],[Pengemarkedet]:[Banksektoren]])</f>
        <v>-0.18826219036235309</v>
      </c>
    </row>
    <row r="680" spans="1:8" x14ac:dyDescent="0.25">
      <c r="A680" s="6">
        <v>42351</v>
      </c>
      <c r="B680" s="48">
        <v>7.8413413085348618E-2</v>
      </c>
      <c r="C680" s="48">
        <v>5.1122283328649668E-2</v>
      </c>
      <c r="D680" s="48">
        <v>5.4592268221381496E-2</v>
      </c>
      <c r="E680" s="48">
        <v>5.7438966737791128E-2</v>
      </c>
      <c r="F680" s="48">
        <v>4.1282226941933987E-2</v>
      </c>
      <c r="G680" s="48">
        <v>6.850343504367766E-2</v>
      </c>
      <c r="H680" s="48">
        <f>+CCB_CISS__2[[#This Row],[Indikator]]-SUM(CCB_CISS__2[[#This Row],[Pengemarkedet]:[Banksektoren]])</f>
        <v>-0.19452576718808534</v>
      </c>
    </row>
    <row r="681" spans="1:8" x14ac:dyDescent="0.25">
      <c r="A681" s="6">
        <v>42358</v>
      </c>
      <c r="B681" s="48">
        <v>8.1174365507009891E-2</v>
      </c>
      <c r="C681" s="48">
        <v>5.2764229482205577E-2</v>
      </c>
      <c r="D681" s="48">
        <v>5.9346834750011318E-2</v>
      </c>
      <c r="E681" s="48">
        <v>6.2452692914004029E-2</v>
      </c>
      <c r="F681" s="48">
        <v>4.0084439121808361E-2</v>
      </c>
      <c r="G681" s="48">
        <v>7.113161406026372E-2</v>
      </c>
      <c r="H681" s="48">
        <f>+CCB_CISS__2[[#This Row],[Indikator]]-SUM(CCB_CISS__2[[#This Row],[Pengemarkedet]:[Banksektoren]])</f>
        <v>-0.20460544482128312</v>
      </c>
    </row>
    <row r="682" spans="1:8" x14ac:dyDescent="0.25">
      <c r="A682" s="6">
        <v>42365</v>
      </c>
      <c r="B682" s="48">
        <v>8.2016022899249058E-2</v>
      </c>
      <c r="C682" s="48">
        <v>5.2682107344916483E-2</v>
      </c>
      <c r="D682" s="48">
        <v>5.7779703950601044E-2</v>
      </c>
      <c r="E682" s="48">
        <v>6.1740461225251876E-2</v>
      </c>
      <c r="F682" s="48">
        <v>4.5976476367113467E-2</v>
      </c>
      <c r="G682" s="48">
        <v>6.8889413383593959E-2</v>
      </c>
      <c r="H682" s="48">
        <f>+CCB_CISS__2[[#This Row],[Indikator]]-SUM(CCB_CISS__2[[#This Row],[Pengemarkedet]:[Banksektoren]])</f>
        <v>-0.20505213937222774</v>
      </c>
    </row>
    <row r="683" spans="1:8" x14ac:dyDescent="0.25">
      <c r="A683" s="6">
        <v>42372</v>
      </c>
      <c r="B683" s="48">
        <v>6.219428034044195E-2</v>
      </c>
      <c r="C683" s="48">
        <v>4.3729131236296723E-2</v>
      </c>
      <c r="D683" s="48">
        <v>4.7249466429867909E-2</v>
      </c>
      <c r="E683" s="48">
        <v>5.0454405062229729E-2</v>
      </c>
      <c r="F683" s="48">
        <v>2.8095388009274393E-2</v>
      </c>
      <c r="G683" s="48">
        <v>5.1634536951526311E-2</v>
      </c>
      <c r="H683" s="48">
        <f>+CCB_CISS__2[[#This Row],[Indikator]]-SUM(CCB_CISS__2[[#This Row],[Pengemarkedet]:[Banksektoren]])</f>
        <v>-0.15896864734875313</v>
      </c>
    </row>
    <row r="684" spans="1:8" x14ac:dyDescent="0.25">
      <c r="A684" s="6">
        <v>42379</v>
      </c>
      <c r="B684" s="48">
        <v>7.4416287057951058E-2</v>
      </c>
      <c r="C684" s="48">
        <v>4.4826935211813405E-2</v>
      </c>
      <c r="D684" s="48">
        <v>4.7616940712742313E-2</v>
      </c>
      <c r="E684" s="48">
        <v>6.226812590507131E-2</v>
      </c>
      <c r="F684" s="48">
        <v>3.2628388840330889E-2</v>
      </c>
      <c r="G684" s="48">
        <v>6.5463856370182164E-2</v>
      </c>
      <c r="H684" s="48">
        <f>+CCB_CISS__2[[#This Row],[Indikator]]-SUM(CCB_CISS__2[[#This Row],[Pengemarkedet]:[Banksektoren]])</f>
        <v>-0.17838795998218904</v>
      </c>
    </row>
    <row r="685" spans="1:8" x14ac:dyDescent="0.25">
      <c r="A685" s="6">
        <v>42386</v>
      </c>
      <c r="B685" s="48">
        <v>8.1736950512082532E-2</v>
      </c>
      <c r="C685" s="48">
        <v>4.6899048297250417E-2</v>
      </c>
      <c r="D685" s="48">
        <v>4.5345685994178819E-2</v>
      </c>
      <c r="E685" s="48">
        <v>6.6371900911585818E-2</v>
      </c>
      <c r="F685" s="48">
        <v>3.7590488287860525E-2</v>
      </c>
      <c r="G685" s="48">
        <v>6.2199579251815705E-2</v>
      </c>
      <c r="H685" s="48">
        <f>+CCB_CISS__2[[#This Row],[Indikator]]-SUM(CCB_CISS__2[[#This Row],[Pengemarkedet]:[Banksektoren]])</f>
        <v>-0.17666975223060877</v>
      </c>
    </row>
    <row r="686" spans="1:8" x14ac:dyDescent="0.25">
      <c r="A686" s="6">
        <v>42393</v>
      </c>
      <c r="B686" s="48">
        <v>9.8286050907386624E-2</v>
      </c>
      <c r="C686" s="48">
        <v>4.6533665310357367E-2</v>
      </c>
      <c r="D686" s="48">
        <v>5.070797495290616E-2</v>
      </c>
      <c r="E686" s="48">
        <v>8.4243223120419319E-2</v>
      </c>
      <c r="F686" s="48">
        <v>4.1267634805194423E-2</v>
      </c>
      <c r="G686" s="48">
        <v>7.3613621617213867E-2</v>
      </c>
      <c r="H686" s="48">
        <f>+CCB_CISS__2[[#This Row],[Indikator]]-SUM(CCB_CISS__2[[#This Row],[Pengemarkedet]:[Banksektoren]])</f>
        <v>-0.1980800688987045</v>
      </c>
    </row>
    <row r="687" spans="1:8" x14ac:dyDescent="0.25">
      <c r="A687" s="6">
        <v>42400</v>
      </c>
      <c r="B687" s="48">
        <v>0.12323659041579751</v>
      </c>
      <c r="C687" s="48">
        <v>5.024347738713892E-2</v>
      </c>
      <c r="D687" s="48">
        <v>5.8141216172446011E-2</v>
      </c>
      <c r="E687" s="48">
        <v>0.10514633723220076</v>
      </c>
      <c r="F687" s="48">
        <v>5.1748959935726736E-2</v>
      </c>
      <c r="G687" s="48">
        <v>9.5393586400938188E-2</v>
      </c>
      <c r="H687" s="48">
        <f>+CCB_CISS__2[[#This Row],[Indikator]]-SUM(CCB_CISS__2[[#This Row],[Pengemarkedet]:[Banksektoren]])</f>
        <v>-0.23743698671265315</v>
      </c>
    </row>
    <row r="688" spans="1:8" x14ac:dyDescent="0.25">
      <c r="A688" s="6">
        <v>42407</v>
      </c>
      <c r="B688" s="48">
        <v>0.12787852937774838</v>
      </c>
      <c r="C688" s="48">
        <v>4.7319008062484159E-2</v>
      </c>
      <c r="D688" s="48">
        <v>5.7727076671886132E-2</v>
      </c>
      <c r="E688" s="48">
        <v>0.10050983648865545</v>
      </c>
      <c r="F688" s="48">
        <v>5.593432586367568E-2</v>
      </c>
      <c r="G688" s="48">
        <v>0.10084664334752455</v>
      </c>
      <c r="H688" s="48">
        <f>+CCB_CISS__2[[#This Row],[Indikator]]-SUM(CCB_CISS__2[[#This Row],[Pengemarkedet]:[Banksektoren]])</f>
        <v>-0.23445836105647763</v>
      </c>
    </row>
    <row r="689" spans="1:8" x14ac:dyDescent="0.25">
      <c r="A689" s="6">
        <v>42414</v>
      </c>
      <c r="B689" s="48">
        <v>0.15817326185827479</v>
      </c>
      <c r="C689" s="48">
        <v>4.5417497805874681E-2</v>
      </c>
      <c r="D689" s="48">
        <v>6.3960692967646893E-2</v>
      </c>
      <c r="E689" s="48">
        <v>0.11673506700724562</v>
      </c>
      <c r="F689" s="48">
        <v>6.2703495690858868E-2</v>
      </c>
      <c r="G689" s="48">
        <v>0.12413062003728292</v>
      </c>
      <c r="H689" s="48">
        <f>+CCB_CISS__2[[#This Row],[Indikator]]-SUM(CCB_CISS__2[[#This Row],[Pengemarkedet]:[Banksektoren]])</f>
        <v>-0.25477411165063418</v>
      </c>
    </row>
    <row r="690" spans="1:8" x14ac:dyDescent="0.25">
      <c r="A690" s="6">
        <v>42421</v>
      </c>
      <c r="B690" s="48">
        <v>0.16997949347388377</v>
      </c>
      <c r="C690" s="48">
        <v>4.5399403544976076E-2</v>
      </c>
      <c r="D690" s="48">
        <v>6.2719258963939511E-2</v>
      </c>
      <c r="E690" s="48">
        <v>0.11835984951588438</v>
      </c>
      <c r="F690" s="48">
        <v>6.135737546389998E-2</v>
      </c>
      <c r="G690" s="48">
        <v>0.12927200860803909</v>
      </c>
      <c r="H690" s="48">
        <f>+CCB_CISS__2[[#This Row],[Indikator]]-SUM(CCB_CISS__2[[#This Row],[Pengemarkedet]:[Banksektoren]])</f>
        <v>-0.24712840262285526</v>
      </c>
    </row>
    <row r="691" spans="1:8" x14ac:dyDescent="0.25">
      <c r="A691" s="6">
        <v>42428</v>
      </c>
      <c r="B691" s="48">
        <v>0.17860667500147762</v>
      </c>
      <c r="C691" s="48">
        <v>4.5013270291159847E-2</v>
      </c>
      <c r="D691" s="48">
        <v>6.1238836774244812E-2</v>
      </c>
      <c r="E691" s="48">
        <v>0.12112315047890007</v>
      </c>
      <c r="F691" s="48">
        <v>5.8777202128484397E-2</v>
      </c>
      <c r="G691" s="48">
        <v>0.12693321901102522</v>
      </c>
      <c r="H691" s="48">
        <f>+CCB_CISS__2[[#This Row],[Indikator]]-SUM(CCB_CISS__2[[#This Row],[Pengemarkedet]:[Banksektoren]])</f>
        <v>-0.23447900368233673</v>
      </c>
    </row>
    <row r="692" spans="1:8" x14ac:dyDescent="0.25">
      <c r="A692" s="6">
        <v>42435</v>
      </c>
      <c r="B692" s="48">
        <v>0.17752664777661523</v>
      </c>
      <c r="C692" s="48">
        <v>4.3702432439122502E-2</v>
      </c>
      <c r="D692" s="48">
        <v>6.4056510410107098E-2</v>
      </c>
      <c r="E692" s="48">
        <v>0.1235053104537083</v>
      </c>
      <c r="F692" s="48">
        <v>5.1368413878253881E-2</v>
      </c>
      <c r="G692" s="48">
        <v>0.11384498960497874</v>
      </c>
      <c r="H692" s="48">
        <f>+CCB_CISS__2[[#This Row],[Indikator]]-SUM(CCB_CISS__2[[#This Row],[Pengemarkedet]:[Banksektoren]])</f>
        <v>-0.2189510090095553</v>
      </c>
    </row>
    <row r="693" spans="1:8" x14ac:dyDescent="0.25">
      <c r="A693" s="6">
        <v>42442</v>
      </c>
      <c r="B693" s="48">
        <v>0.16219134089432766</v>
      </c>
      <c r="C693" s="48">
        <v>4.8073349644877764E-2</v>
      </c>
      <c r="D693" s="48">
        <v>6.1628090483164089E-2</v>
      </c>
      <c r="E693" s="48">
        <v>0.11167039119300193</v>
      </c>
      <c r="F693" s="48">
        <v>4.9454584013696588E-2</v>
      </c>
      <c r="G693" s="48">
        <v>9.8385126944609436E-2</v>
      </c>
      <c r="H693" s="48">
        <f>+CCB_CISS__2[[#This Row],[Indikator]]-SUM(CCB_CISS__2[[#This Row],[Pengemarkedet]:[Banksektoren]])</f>
        <v>-0.20702020138502211</v>
      </c>
    </row>
    <row r="694" spans="1:8" x14ac:dyDescent="0.25">
      <c r="A694" s="6">
        <v>42449</v>
      </c>
      <c r="B694" s="48">
        <v>0.16635064443408346</v>
      </c>
      <c r="C694" s="48">
        <v>5.242575170564541E-2</v>
      </c>
      <c r="D694" s="48">
        <v>6.4307769475275348E-2</v>
      </c>
      <c r="E694" s="48">
        <v>0.10629571803686352</v>
      </c>
      <c r="F694" s="48">
        <v>5.4737933224892905E-2</v>
      </c>
      <c r="G694" s="48">
        <v>0.10099055555375921</v>
      </c>
      <c r="H694" s="48">
        <f>+CCB_CISS__2[[#This Row],[Indikator]]-SUM(CCB_CISS__2[[#This Row],[Pengemarkedet]:[Banksektoren]])</f>
        <v>-0.21240708356235291</v>
      </c>
    </row>
    <row r="695" spans="1:8" x14ac:dyDescent="0.25">
      <c r="A695" s="6">
        <v>42456</v>
      </c>
      <c r="B695" s="48">
        <v>0.14425446259498184</v>
      </c>
      <c r="C695" s="48">
        <v>5.0939855193173574E-2</v>
      </c>
      <c r="D695" s="48">
        <v>5.8560056968032945E-2</v>
      </c>
      <c r="E695" s="48">
        <v>8.8763873182636968E-2</v>
      </c>
      <c r="F695" s="48">
        <v>4.9273643542928201E-2</v>
      </c>
      <c r="G695" s="48">
        <v>8.4180993477025789E-2</v>
      </c>
      <c r="H695" s="48">
        <f>+CCB_CISS__2[[#This Row],[Indikator]]-SUM(CCB_CISS__2[[#This Row],[Pengemarkedet]:[Banksektoren]])</f>
        <v>-0.18746395976881561</v>
      </c>
    </row>
    <row r="696" spans="1:8" x14ac:dyDescent="0.25">
      <c r="A696" s="6">
        <v>42463</v>
      </c>
      <c r="B696" s="48">
        <v>0.13594232127552069</v>
      </c>
      <c r="C696" s="48">
        <v>4.8457397996290522E-2</v>
      </c>
      <c r="D696" s="48">
        <v>5.3130404221049338E-2</v>
      </c>
      <c r="E696" s="48">
        <v>7.5646781712602418E-2</v>
      </c>
      <c r="F696" s="48">
        <v>4.8213796621014313E-2</v>
      </c>
      <c r="G696" s="48">
        <v>8.5915329512883637E-2</v>
      </c>
      <c r="H696" s="48">
        <f>+CCB_CISS__2[[#This Row],[Indikator]]-SUM(CCB_CISS__2[[#This Row],[Pengemarkedet]:[Banksektoren]])</f>
        <v>-0.17542138878831953</v>
      </c>
    </row>
    <row r="697" spans="1:8" x14ac:dyDescent="0.25">
      <c r="A697" s="6">
        <v>42470</v>
      </c>
      <c r="B697" s="48">
        <v>0.1194625760424472</v>
      </c>
      <c r="C697" s="48">
        <v>4.5226558919828228E-2</v>
      </c>
      <c r="D697" s="48">
        <v>4.6833301747862557E-2</v>
      </c>
      <c r="E697" s="48">
        <v>6.6713933573959161E-2</v>
      </c>
      <c r="F697" s="48">
        <v>3.6320717166120398E-2</v>
      </c>
      <c r="G697" s="48">
        <v>7.8683709571903085E-2</v>
      </c>
      <c r="H697" s="48">
        <f>+CCB_CISS__2[[#This Row],[Indikator]]-SUM(CCB_CISS__2[[#This Row],[Pengemarkedet]:[Banksektoren]])</f>
        <v>-0.15431564493722622</v>
      </c>
    </row>
    <row r="698" spans="1:8" x14ac:dyDescent="0.25">
      <c r="A698" s="6">
        <v>42477</v>
      </c>
      <c r="B698" s="48">
        <v>0.10095563405781087</v>
      </c>
      <c r="C698" s="48">
        <v>4.1029336783137083E-2</v>
      </c>
      <c r="D698" s="48">
        <v>3.9282281212864915E-2</v>
      </c>
      <c r="E698" s="48">
        <v>5.9412168985883439E-2</v>
      </c>
      <c r="F698" s="48">
        <v>2.9346878671933009E-2</v>
      </c>
      <c r="G698" s="48">
        <v>6.8132922573126337E-2</v>
      </c>
      <c r="H698" s="48">
        <f>+CCB_CISS__2[[#This Row],[Indikator]]-SUM(CCB_CISS__2[[#This Row],[Pengemarkedet]:[Banksektoren]])</f>
        <v>-0.13624795416913393</v>
      </c>
    </row>
    <row r="699" spans="1:8" x14ac:dyDescent="0.25">
      <c r="A699" s="6">
        <v>42484</v>
      </c>
      <c r="B699" s="48">
        <v>0.11138195406324367</v>
      </c>
      <c r="C699" s="48">
        <v>4.2417241387681666E-2</v>
      </c>
      <c r="D699" s="48">
        <v>4.4443688896885991E-2</v>
      </c>
      <c r="E699" s="48">
        <v>6.9120699682286582E-2</v>
      </c>
      <c r="F699" s="48">
        <v>3.0896643540390907E-2</v>
      </c>
      <c r="G699" s="48">
        <v>7.5031364816462831E-2</v>
      </c>
      <c r="H699" s="48">
        <f>+CCB_CISS__2[[#This Row],[Indikator]]-SUM(CCB_CISS__2[[#This Row],[Pengemarkedet]:[Banksektoren]])</f>
        <v>-0.15052768426046428</v>
      </c>
    </row>
    <row r="700" spans="1:8" x14ac:dyDescent="0.25">
      <c r="A700" s="6">
        <v>42491</v>
      </c>
      <c r="B700" s="48">
        <v>0.1079350353176121</v>
      </c>
      <c r="C700" s="48">
        <v>4.6764081669465753E-2</v>
      </c>
      <c r="D700" s="48">
        <v>4.5999625261433641E-2</v>
      </c>
      <c r="E700" s="48">
        <v>7.0190621409007614E-2</v>
      </c>
      <c r="F700" s="48">
        <v>2.7775212223055137E-2</v>
      </c>
      <c r="G700" s="48">
        <v>7.3570562245288573E-2</v>
      </c>
      <c r="H700" s="48">
        <f>+CCB_CISS__2[[#This Row],[Indikator]]-SUM(CCB_CISS__2[[#This Row],[Pengemarkedet]:[Banksektoren]])</f>
        <v>-0.15636506749063861</v>
      </c>
    </row>
    <row r="701" spans="1:8" x14ac:dyDescent="0.25">
      <c r="A701" s="6">
        <v>42498</v>
      </c>
      <c r="B701" s="48">
        <v>0.10404434336396287</v>
      </c>
      <c r="C701" s="48">
        <v>4.315941487121655E-2</v>
      </c>
      <c r="D701" s="48">
        <v>4.8408753487638657E-2</v>
      </c>
      <c r="E701" s="48">
        <v>6.3621197355485562E-2</v>
      </c>
      <c r="F701" s="48">
        <v>3.4082019526006528E-2</v>
      </c>
      <c r="G701" s="48">
        <v>7.1787423442002063E-2</v>
      </c>
      <c r="H701" s="48">
        <f>+CCB_CISS__2[[#This Row],[Indikator]]-SUM(CCB_CISS__2[[#This Row],[Pengemarkedet]:[Banksektoren]])</f>
        <v>-0.1570144653183865</v>
      </c>
    </row>
    <row r="702" spans="1:8" x14ac:dyDescent="0.25">
      <c r="A702" s="6">
        <v>42505</v>
      </c>
      <c r="B702" s="48">
        <v>9.1295211246133129E-2</v>
      </c>
      <c r="C702" s="48">
        <v>3.990665883178629E-2</v>
      </c>
      <c r="D702" s="48">
        <v>4.7181043503103239E-2</v>
      </c>
      <c r="E702" s="48">
        <v>5.6717693928879896E-2</v>
      </c>
      <c r="F702" s="48">
        <v>2.8981858509969191E-2</v>
      </c>
      <c r="G702" s="48">
        <v>6.2666360613207475E-2</v>
      </c>
      <c r="H702" s="48">
        <f>+CCB_CISS__2[[#This Row],[Indikator]]-SUM(CCB_CISS__2[[#This Row],[Pengemarkedet]:[Banksektoren]])</f>
        <v>-0.14415840414081296</v>
      </c>
    </row>
    <row r="703" spans="1:8" x14ac:dyDescent="0.25">
      <c r="A703" s="6">
        <v>42512</v>
      </c>
      <c r="B703" s="48">
        <v>7.9316712060977512E-2</v>
      </c>
      <c r="C703" s="48">
        <v>3.8497711963918393E-2</v>
      </c>
      <c r="D703" s="48">
        <v>4.4339643392713374E-2</v>
      </c>
      <c r="E703" s="48">
        <v>4.4297401476822311E-2</v>
      </c>
      <c r="F703" s="48">
        <v>3.0729764019325524E-2</v>
      </c>
      <c r="G703" s="48">
        <v>6.0262117757434827E-2</v>
      </c>
      <c r="H703" s="48">
        <f>+CCB_CISS__2[[#This Row],[Indikator]]-SUM(CCB_CISS__2[[#This Row],[Pengemarkedet]:[Banksektoren]])</f>
        <v>-0.13880992654923691</v>
      </c>
    </row>
    <row r="704" spans="1:8" x14ac:dyDescent="0.25">
      <c r="A704" s="6">
        <v>42519</v>
      </c>
      <c r="B704" s="48">
        <v>7.3711198091792857E-2</v>
      </c>
      <c r="C704" s="48">
        <v>3.4733219878228958E-2</v>
      </c>
      <c r="D704" s="48">
        <v>3.9989421976727668E-2</v>
      </c>
      <c r="E704" s="48">
        <v>4.1955844387442334E-2</v>
      </c>
      <c r="F704" s="48">
        <v>3.4867634539225333E-2</v>
      </c>
      <c r="G704" s="48">
        <v>5.5382617209230919E-2</v>
      </c>
      <c r="H704" s="48">
        <f>+CCB_CISS__2[[#This Row],[Indikator]]-SUM(CCB_CISS__2[[#This Row],[Pengemarkedet]:[Banksektoren]])</f>
        <v>-0.13321753989906235</v>
      </c>
    </row>
    <row r="705" spans="1:8" x14ac:dyDescent="0.25">
      <c r="A705" s="6">
        <v>42526</v>
      </c>
      <c r="B705" s="48">
        <v>6.915443686214158E-2</v>
      </c>
      <c r="C705" s="48">
        <v>3.3733824081766117E-2</v>
      </c>
      <c r="D705" s="48">
        <v>3.7100388245680432E-2</v>
      </c>
      <c r="E705" s="48">
        <v>4.0125840694781471E-2</v>
      </c>
      <c r="F705" s="48">
        <v>3.4064999786640099E-2</v>
      </c>
      <c r="G705" s="48">
        <v>5.3768816360655877E-2</v>
      </c>
      <c r="H705" s="48">
        <f>+CCB_CISS__2[[#This Row],[Indikator]]-SUM(CCB_CISS__2[[#This Row],[Pengemarkedet]:[Banksektoren]])</f>
        <v>-0.12963943230738245</v>
      </c>
    </row>
    <row r="706" spans="1:8" x14ac:dyDescent="0.25">
      <c r="A706" s="6">
        <v>42533</v>
      </c>
      <c r="B706" s="48">
        <v>7.6850808899553411E-2</v>
      </c>
      <c r="C706" s="48">
        <v>3.7291623707590135E-2</v>
      </c>
      <c r="D706" s="48">
        <v>3.7457609758883376E-2</v>
      </c>
      <c r="E706" s="48">
        <v>4.5473448761034957E-2</v>
      </c>
      <c r="F706" s="48">
        <v>4.1551206001140442E-2</v>
      </c>
      <c r="G706" s="48">
        <v>6.2489435587388314E-2</v>
      </c>
      <c r="H706" s="48">
        <f>+CCB_CISS__2[[#This Row],[Indikator]]-SUM(CCB_CISS__2[[#This Row],[Pengemarkedet]:[Banksektoren]])</f>
        <v>-0.14741251491648383</v>
      </c>
    </row>
    <row r="707" spans="1:8" x14ac:dyDescent="0.25">
      <c r="A707" s="6">
        <v>42540</v>
      </c>
      <c r="B707" s="48">
        <v>9.7349694486799643E-2</v>
      </c>
      <c r="C707" s="48">
        <v>4.573332841915756E-2</v>
      </c>
      <c r="D707" s="48">
        <v>4.2586066095733469E-2</v>
      </c>
      <c r="E707" s="48">
        <v>6.5463111684364972E-2</v>
      </c>
      <c r="F707" s="48">
        <v>4.6431825933193747E-2</v>
      </c>
      <c r="G707" s="48">
        <v>7.0693881179854062E-2</v>
      </c>
      <c r="H707" s="48">
        <f>+CCB_CISS__2[[#This Row],[Indikator]]-SUM(CCB_CISS__2[[#This Row],[Pengemarkedet]:[Banksektoren]])</f>
        <v>-0.17355851882550416</v>
      </c>
    </row>
    <row r="708" spans="1:8" x14ac:dyDescent="0.25">
      <c r="A708" s="6">
        <v>42547</v>
      </c>
      <c r="B708" s="48">
        <v>0.1521724413159416</v>
      </c>
      <c r="C708" s="48">
        <v>5.3599905624035521E-2</v>
      </c>
      <c r="D708" s="48">
        <v>5.6205518401975033E-2</v>
      </c>
      <c r="E708" s="48">
        <v>9.085442446363251E-2</v>
      </c>
      <c r="F708" s="48">
        <v>6.2245356422816298E-2</v>
      </c>
      <c r="G708" s="48">
        <v>9.5605212841185769E-2</v>
      </c>
      <c r="H708" s="48">
        <f>+CCB_CISS__2[[#This Row],[Indikator]]-SUM(CCB_CISS__2[[#This Row],[Pengemarkedet]:[Banksektoren]])</f>
        <v>-0.20633797643770357</v>
      </c>
    </row>
    <row r="709" spans="1:8" x14ac:dyDescent="0.25">
      <c r="A709" s="6">
        <v>42554</v>
      </c>
      <c r="B709" s="48">
        <v>0.19678178921883141</v>
      </c>
      <c r="C709" s="48">
        <v>5.9069016385131103E-2</v>
      </c>
      <c r="D709" s="48">
        <v>6.0907967466011917E-2</v>
      </c>
      <c r="E709" s="48">
        <v>0.11838474525565228</v>
      </c>
      <c r="F709" s="48">
        <v>6.5567576104260589E-2</v>
      </c>
      <c r="G709" s="48">
        <v>0.1161061860404899</v>
      </c>
      <c r="H709" s="48">
        <f>+CCB_CISS__2[[#This Row],[Indikator]]-SUM(CCB_CISS__2[[#This Row],[Pengemarkedet]:[Banksektoren]])</f>
        <v>-0.22325370203271436</v>
      </c>
    </row>
    <row r="710" spans="1:8" x14ac:dyDescent="0.25">
      <c r="A710" s="6">
        <v>42561</v>
      </c>
      <c r="B710" s="48">
        <v>0.21672472933914139</v>
      </c>
      <c r="C710" s="48">
        <v>5.8348243207382598E-2</v>
      </c>
      <c r="D710" s="48">
        <v>6.2319725594283844E-2</v>
      </c>
      <c r="E710" s="48">
        <v>0.1299284699715631</v>
      </c>
      <c r="F710" s="48">
        <v>6.3626450536253001E-2</v>
      </c>
      <c r="G710" s="48">
        <v>0.11830923053288769</v>
      </c>
      <c r="H710" s="48">
        <f>+CCB_CISS__2[[#This Row],[Indikator]]-SUM(CCB_CISS__2[[#This Row],[Pengemarkedet]:[Banksektoren]])</f>
        <v>-0.21580739050322889</v>
      </c>
    </row>
    <row r="711" spans="1:8" x14ac:dyDescent="0.25">
      <c r="A711" s="6">
        <v>42568</v>
      </c>
      <c r="B711" s="48">
        <v>0.21024893153731772</v>
      </c>
      <c r="C711" s="48">
        <v>5.0913068452463045E-2</v>
      </c>
      <c r="D711" s="48">
        <v>5.81001198699213E-2</v>
      </c>
      <c r="E711" s="48">
        <v>0.11856397361103545</v>
      </c>
      <c r="F711" s="48">
        <v>6.0903819241015386E-2</v>
      </c>
      <c r="G711" s="48">
        <v>0.11002511763999895</v>
      </c>
      <c r="H711" s="48">
        <f>+CCB_CISS__2[[#This Row],[Indikator]]-SUM(CCB_CISS__2[[#This Row],[Pengemarkedet]:[Banksektoren]])</f>
        <v>-0.18825716727711644</v>
      </c>
    </row>
    <row r="712" spans="1:8" x14ac:dyDescent="0.25">
      <c r="A712" s="6">
        <v>42575</v>
      </c>
      <c r="B712" s="48">
        <v>0.15881573291455808</v>
      </c>
      <c r="C712" s="48">
        <v>4.1516632077554447E-2</v>
      </c>
      <c r="D712" s="48">
        <v>4.3902058030892761E-2</v>
      </c>
      <c r="E712" s="48">
        <v>9.3151145675937186E-2</v>
      </c>
      <c r="F712" s="48">
        <v>3.8940277039081185E-2</v>
      </c>
      <c r="G712" s="48">
        <v>8.3499951596699651E-2</v>
      </c>
      <c r="H712" s="48">
        <f>+CCB_CISS__2[[#This Row],[Indikator]]-SUM(CCB_CISS__2[[#This Row],[Pengemarkedet]:[Banksektoren]])</f>
        <v>-0.14219433150560712</v>
      </c>
    </row>
    <row r="713" spans="1:8" x14ac:dyDescent="0.25">
      <c r="A713" s="6">
        <v>42582</v>
      </c>
      <c r="B713" s="48">
        <v>0.11926643034091881</v>
      </c>
      <c r="C713" s="48">
        <v>3.5064705146720686E-2</v>
      </c>
      <c r="D713" s="48">
        <v>3.6590101002976896E-2</v>
      </c>
      <c r="E713" s="48">
        <v>6.8301322783178228E-2</v>
      </c>
      <c r="F713" s="48">
        <v>3.0104176275345458E-2</v>
      </c>
      <c r="G713" s="48">
        <v>6.2944174717749116E-2</v>
      </c>
      <c r="H713" s="48">
        <f>+CCB_CISS__2[[#This Row],[Indikator]]-SUM(CCB_CISS__2[[#This Row],[Pengemarkedet]:[Banksektoren]])</f>
        <v>-0.11373804958505153</v>
      </c>
    </row>
    <row r="714" spans="1:8" x14ac:dyDescent="0.25">
      <c r="A714" s="6">
        <v>42589</v>
      </c>
      <c r="B714" s="48">
        <v>0.11068516336433738</v>
      </c>
      <c r="C714" s="48">
        <v>3.5595314307046343E-2</v>
      </c>
      <c r="D714" s="48">
        <v>3.7870709967136054E-2</v>
      </c>
      <c r="E714" s="48">
        <v>5.9377758810355369E-2</v>
      </c>
      <c r="F714" s="48">
        <v>3.2093089628217851E-2</v>
      </c>
      <c r="G714" s="48">
        <v>5.752030790526276E-2</v>
      </c>
      <c r="H714" s="48">
        <f>+CCB_CISS__2[[#This Row],[Indikator]]-SUM(CCB_CISS__2[[#This Row],[Pengemarkedet]:[Banksektoren]])</f>
        <v>-0.11177201725368101</v>
      </c>
    </row>
    <row r="715" spans="1:8" x14ac:dyDescent="0.25">
      <c r="A715" s="6">
        <v>42596</v>
      </c>
      <c r="B715" s="48">
        <v>0.10392679907496154</v>
      </c>
      <c r="C715" s="48">
        <v>3.386088308260414E-2</v>
      </c>
      <c r="D715" s="48">
        <v>3.4105815184044812E-2</v>
      </c>
      <c r="E715" s="48">
        <v>5.6840266994155647E-2</v>
      </c>
      <c r="F715" s="48">
        <v>2.6741045094805023E-2</v>
      </c>
      <c r="G715" s="48">
        <v>5.6204401198492723E-2</v>
      </c>
      <c r="H715" s="48">
        <f>+CCB_CISS__2[[#This Row],[Indikator]]-SUM(CCB_CISS__2[[#This Row],[Pengemarkedet]:[Banksektoren]])</f>
        <v>-0.10382561247914081</v>
      </c>
    </row>
    <row r="716" spans="1:8" x14ac:dyDescent="0.25">
      <c r="A716" s="6">
        <v>42603</v>
      </c>
      <c r="B716" s="48">
        <v>0.10352867501417523</v>
      </c>
      <c r="C716" s="48">
        <v>3.4298533327704432E-2</v>
      </c>
      <c r="D716" s="48">
        <v>3.5674723852707181E-2</v>
      </c>
      <c r="E716" s="48">
        <v>5.5968178775034939E-2</v>
      </c>
      <c r="F716" s="48">
        <v>2.9125320179855051E-2</v>
      </c>
      <c r="G716" s="48">
        <v>5.3784540847929357E-2</v>
      </c>
      <c r="H716" s="48">
        <f>+CCB_CISS__2[[#This Row],[Indikator]]-SUM(CCB_CISS__2[[#This Row],[Pengemarkedet]:[Banksektoren]])</f>
        <v>-0.10532262196905573</v>
      </c>
    </row>
    <row r="717" spans="1:8" x14ac:dyDescent="0.25">
      <c r="A717" s="6">
        <v>42610</v>
      </c>
      <c r="B717" s="48">
        <v>0.10419147261457087</v>
      </c>
      <c r="C717" s="48">
        <v>3.375553490567889E-2</v>
      </c>
      <c r="D717" s="48">
        <v>3.6232272523523193E-2</v>
      </c>
      <c r="E717" s="48">
        <v>5.5388328649073053E-2</v>
      </c>
      <c r="F717" s="48">
        <v>3.1282293813137969E-2</v>
      </c>
      <c r="G717" s="48">
        <v>5.4284963380157744E-2</v>
      </c>
      <c r="H717" s="48">
        <f>+CCB_CISS__2[[#This Row],[Indikator]]-SUM(CCB_CISS__2[[#This Row],[Pengemarkedet]:[Banksektoren]])</f>
        <v>-0.10675192065699998</v>
      </c>
    </row>
    <row r="718" spans="1:8" x14ac:dyDescent="0.25">
      <c r="A718" s="6">
        <v>42617</v>
      </c>
      <c r="B718" s="48">
        <v>9.0094058017416684E-2</v>
      </c>
      <c r="C718" s="48">
        <v>2.9507969616191551E-2</v>
      </c>
      <c r="D718" s="48">
        <v>3.1184967328099434E-2</v>
      </c>
      <c r="E718" s="48">
        <v>4.4723122900031761E-2</v>
      </c>
      <c r="F718" s="48">
        <v>2.5544452114444508E-2</v>
      </c>
      <c r="G718" s="48">
        <v>5.1213414767563144E-2</v>
      </c>
      <c r="H718" s="48">
        <f>+CCB_CISS__2[[#This Row],[Indikator]]-SUM(CCB_CISS__2[[#This Row],[Pengemarkedet]:[Banksektoren]])</f>
        <v>-9.2079868708913715E-2</v>
      </c>
    </row>
    <row r="719" spans="1:8" x14ac:dyDescent="0.25">
      <c r="A719" s="6">
        <v>42624</v>
      </c>
      <c r="B719" s="48">
        <v>9.0468505406563121E-2</v>
      </c>
      <c r="C719" s="48">
        <v>3.0251004226171441E-2</v>
      </c>
      <c r="D719" s="48">
        <v>3.4412307334963727E-2</v>
      </c>
      <c r="E719" s="48">
        <v>4.404582831714729E-2</v>
      </c>
      <c r="F719" s="48">
        <v>2.7835278463475693E-2</v>
      </c>
      <c r="G719" s="48">
        <v>4.8395105409771849E-2</v>
      </c>
      <c r="H719" s="48">
        <f>+CCB_CISS__2[[#This Row],[Indikator]]-SUM(CCB_CISS__2[[#This Row],[Pengemarkedet]:[Banksektoren]])</f>
        <v>-9.4471018344966878E-2</v>
      </c>
    </row>
    <row r="720" spans="1:8" x14ac:dyDescent="0.25">
      <c r="A720" s="6">
        <v>42631</v>
      </c>
      <c r="B720" s="48">
        <v>8.4773870206009266E-2</v>
      </c>
      <c r="C720" s="48">
        <v>2.8210844226209071E-2</v>
      </c>
      <c r="D720" s="48">
        <v>3.2073979625984447E-2</v>
      </c>
      <c r="E720" s="48">
        <v>3.9764167679685297E-2</v>
      </c>
      <c r="F720" s="48">
        <v>2.540040457192802E-2</v>
      </c>
      <c r="G720" s="48">
        <v>4.6411500478832933E-2</v>
      </c>
      <c r="H720" s="48">
        <f>+CCB_CISS__2[[#This Row],[Indikator]]-SUM(CCB_CISS__2[[#This Row],[Pengemarkedet]:[Banksektoren]])</f>
        <v>-8.7087026376630516E-2</v>
      </c>
    </row>
    <row r="721" spans="1:8" x14ac:dyDescent="0.25">
      <c r="A721" s="6">
        <v>42638</v>
      </c>
      <c r="B721" s="48">
        <v>8.096453594630712E-2</v>
      </c>
      <c r="C721" s="48">
        <v>2.7310591140596776E-2</v>
      </c>
      <c r="D721" s="48">
        <v>3.1332992058744902E-2</v>
      </c>
      <c r="E721" s="48">
        <v>3.8711642177890311E-2</v>
      </c>
      <c r="F721" s="48">
        <v>2.1219257377894991E-2</v>
      </c>
      <c r="G721" s="48">
        <v>4.3797479912793397E-2</v>
      </c>
      <c r="H721" s="48">
        <f>+CCB_CISS__2[[#This Row],[Indikator]]-SUM(CCB_CISS__2[[#This Row],[Pengemarkedet]:[Banksektoren]])</f>
        <v>-8.1407426721613246E-2</v>
      </c>
    </row>
    <row r="722" spans="1:8" x14ac:dyDescent="0.25">
      <c r="A722" s="6">
        <v>42645</v>
      </c>
      <c r="B722" s="48">
        <v>8.7050621446848733E-2</v>
      </c>
      <c r="C722" s="48">
        <v>2.8593653430340871E-2</v>
      </c>
      <c r="D722" s="48">
        <v>3.1898826615949304E-2</v>
      </c>
      <c r="E722" s="48">
        <v>4.5529842646567197E-2</v>
      </c>
      <c r="F722" s="48">
        <v>1.990623025919723E-2</v>
      </c>
      <c r="G722" s="48">
        <v>4.4782639311810667E-2</v>
      </c>
      <c r="H722" s="48">
        <f>+CCB_CISS__2[[#This Row],[Indikator]]-SUM(CCB_CISS__2[[#This Row],[Pengemarkedet]:[Banksektoren]])</f>
        <v>-8.3660570817016541E-2</v>
      </c>
    </row>
    <row r="723" spans="1:8" x14ac:dyDescent="0.25">
      <c r="A723" s="6">
        <v>42652</v>
      </c>
      <c r="B723" s="48">
        <v>9.0905169616835632E-2</v>
      </c>
      <c r="C723" s="48">
        <v>2.7970852752360654E-2</v>
      </c>
      <c r="D723" s="48">
        <v>2.9734785029763892E-2</v>
      </c>
      <c r="E723" s="48">
        <v>4.4389185073847814E-2</v>
      </c>
      <c r="F723" s="48">
        <v>2.1418425263651036E-2</v>
      </c>
      <c r="G723" s="48">
        <v>5.0349372102190017E-2</v>
      </c>
      <c r="H723" s="48">
        <f>+CCB_CISS__2[[#This Row],[Indikator]]-SUM(CCB_CISS__2[[#This Row],[Pengemarkedet]:[Banksektoren]])</f>
        <v>-8.2957450604977792E-2</v>
      </c>
    </row>
    <row r="724" spans="1:8" x14ac:dyDescent="0.25">
      <c r="A724" s="6">
        <v>42659</v>
      </c>
      <c r="B724" s="48">
        <v>0.11293787267596039</v>
      </c>
      <c r="C724" s="48">
        <v>3.4211249941120687E-2</v>
      </c>
      <c r="D724" s="48">
        <v>3.5156935768144937E-2</v>
      </c>
      <c r="E724" s="48">
        <v>5.4061750816397511E-2</v>
      </c>
      <c r="F724" s="48">
        <v>3.1505121940816998E-2</v>
      </c>
      <c r="G724" s="48">
        <v>6.0314118561240054E-2</v>
      </c>
      <c r="H724" s="48">
        <f>+CCB_CISS__2[[#This Row],[Indikator]]-SUM(CCB_CISS__2[[#This Row],[Pengemarkedet]:[Banksektoren]])</f>
        <v>-0.10231130435175978</v>
      </c>
    </row>
    <row r="725" spans="1:8" x14ac:dyDescent="0.25">
      <c r="A725" s="6">
        <v>42666</v>
      </c>
      <c r="B725" s="48">
        <v>0.11717068019738013</v>
      </c>
      <c r="C725" s="48">
        <v>3.4960938506412922E-2</v>
      </c>
      <c r="D725" s="48">
        <v>3.4501050787761216E-2</v>
      </c>
      <c r="E725" s="48">
        <v>5.7496926692055896E-2</v>
      </c>
      <c r="F725" s="48">
        <v>3.3251082092660818E-2</v>
      </c>
      <c r="G725" s="48">
        <v>6.1593135906010434E-2</v>
      </c>
      <c r="H725" s="48">
        <f>+CCB_CISS__2[[#This Row],[Indikator]]-SUM(CCB_CISS__2[[#This Row],[Pengemarkedet]:[Banksektoren]])</f>
        <v>-0.10463245378752113</v>
      </c>
    </row>
    <row r="726" spans="1:8" x14ac:dyDescent="0.25">
      <c r="A726" s="6">
        <v>42673</v>
      </c>
      <c r="B726" s="48">
        <v>0.12083471295843995</v>
      </c>
      <c r="C726" s="48">
        <v>3.5414512718686939E-2</v>
      </c>
      <c r="D726" s="48">
        <v>3.7737273746852235E-2</v>
      </c>
      <c r="E726" s="48">
        <v>6.2532947145374926E-2</v>
      </c>
      <c r="F726" s="48">
        <v>3.763299235842478E-2</v>
      </c>
      <c r="G726" s="48">
        <v>5.9012310131605968E-2</v>
      </c>
      <c r="H726" s="48">
        <f>+CCB_CISS__2[[#This Row],[Indikator]]-SUM(CCB_CISS__2[[#This Row],[Pengemarkedet]:[Banksektoren]])</f>
        <v>-0.11149532314250488</v>
      </c>
    </row>
    <row r="727" spans="1:8" x14ac:dyDescent="0.25">
      <c r="A727" s="6">
        <v>42680</v>
      </c>
      <c r="B727" s="48">
        <v>0.12191429374888213</v>
      </c>
      <c r="C727" s="48">
        <v>3.642561132610226E-2</v>
      </c>
      <c r="D727" s="48">
        <v>3.8955071888094481E-2</v>
      </c>
      <c r="E727" s="48">
        <v>6.929625897816688E-2</v>
      </c>
      <c r="F727" s="48">
        <v>3.710150820671286E-2</v>
      </c>
      <c r="G727" s="48">
        <v>5.7997745040214294E-2</v>
      </c>
      <c r="H727" s="48">
        <f>+CCB_CISS__2[[#This Row],[Indikator]]-SUM(CCB_CISS__2[[#This Row],[Pengemarkedet]:[Banksektoren]])</f>
        <v>-0.11786190169040864</v>
      </c>
    </row>
    <row r="728" spans="1:8" x14ac:dyDescent="0.25">
      <c r="A728" s="6">
        <v>42687</v>
      </c>
      <c r="B728" s="48">
        <v>0.11995762548282735</v>
      </c>
      <c r="C728" s="48">
        <v>3.6052393801370153E-2</v>
      </c>
      <c r="D728" s="48">
        <v>3.9370248488155957E-2</v>
      </c>
      <c r="E728" s="48">
        <v>7.2531761145120888E-2</v>
      </c>
      <c r="F728" s="48">
        <v>3.582310861167997E-2</v>
      </c>
      <c r="G728" s="48">
        <v>5.7377163955221175E-2</v>
      </c>
      <c r="H728" s="48">
        <f>+CCB_CISS__2[[#This Row],[Indikator]]-SUM(CCB_CISS__2[[#This Row],[Pengemarkedet]:[Banksektoren]])</f>
        <v>-0.12119705051872082</v>
      </c>
    </row>
    <row r="729" spans="1:8" x14ac:dyDescent="0.25">
      <c r="A729" s="6">
        <v>42694</v>
      </c>
      <c r="B729" s="48">
        <v>0.12203558386981389</v>
      </c>
      <c r="C729" s="48">
        <v>3.965653403446795E-2</v>
      </c>
      <c r="D729" s="48">
        <v>4.3092503740373912E-2</v>
      </c>
      <c r="E729" s="48">
        <v>7.1359904675559638E-2</v>
      </c>
      <c r="F729" s="48">
        <v>4.0014624957323323E-2</v>
      </c>
      <c r="G729" s="48">
        <v>6.0257898387894228E-2</v>
      </c>
      <c r="H729" s="48">
        <f>+CCB_CISS__2[[#This Row],[Indikator]]-SUM(CCB_CISS__2[[#This Row],[Pengemarkedet]:[Banksektoren]])</f>
        <v>-0.13234588192580515</v>
      </c>
    </row>
    <row r="730" spans="1:8" x14ac:dyDescent="0.25">
      <c r="A730" s="6">
        <v>42701</v>
      </c>
      <c r="B730" s="48">
        <v>0.11435806309583763</v>
      </c>
      <c r="C730" s="48">
        <v>4.1619007433088426E-2</v>
      </c>
      <c r="D730" s="48">
        <v>4.2099070617655873E-2</v>
      </c>
      <c r="E730" s="48">
        <v>6.4224659841088327E-2</v>
      </c>
      <c r="F730" s="48">
        <v>3.8703169294662075E-2</v>
      </c>
      <c r="G730" s="48">
        <v>6.1381234297905166E-2</v>
      </c>
      <c r="H730" s="48">
        <f>+CCB_CISS__2[[#This Row],[Indikator]]-SUM(CCB_CISS__2[[#This Row],[Pengemarkedet]:[Banksektoren]])</f>
        <v>-0.13366907838856223</v>
      </c>
    </row>
    <row r="731" spans="1:8" x14ac:dyDescent="0.25">
      <c r="A731" s="6">
        <v>42708</v>
      </c>
      <c r="B731" s="48">
        <v>0.10707367539614186</v>
      </c>
      <c r="C731" s="48">
        <v>4.7906363055053205E-2</v>
      </c>
      <c r="D731" s="48">
        <v>4.2473147255510518E-2</v>
      </c>
      <c r="E731" s="48">
        <v>5.807269986886076E-2</v>
      </c>
      <c r="F731" s="48">
        <v>4.0316594131621065E-2</v>
      </c>
      <c r="G731" s="48">
        <v>5.9295076192524804E-2</v>
      </c>
      <c r="H731" s="48">
        <f>+CCB_CISS__2[[#This Row],[Indikator]]-SUM(CCB_CISS__2[[#This Row],[Pengemarkedet]:[Banksektoren]])</f>
        <v>-0.14099020510742849</v>
      </c>
    </row>
    <row r="732" spans="1:8" x14ac:dyDescent="0.25">
      <c r="A732" s="6">
        <v>42715</v>
      </c>
      <c r="B732" s="48">
        <v>0.1007044086938943</v>
      </c>
      <c r="C732" s="48">
        <v>4.8266512732942982E-2</v>
      </c>
      <c r="D732" s="48">
        <v>4.4005433644790495E-2</v>
      </c>
      <c r="E732" s="48">
        <v>5.5073136640552245E-2</v>
      </c>
      <c r="F732" s="48">
        <v>4.1805315368297374E-2</v>
      </c>
      <c r="G732" s="48">
        <v>6.1170146524229752E-2</v>
      </c>
      <c r="H732" s="48">
        <f>+CCB_CISS__2[[#This Row],[Indikator]]-SUM(CCB_CISS__2[[#This Row],[Pengemarkedet]:[Banksektoren]])</f>
        <v>-0.14961613621691855</v>
      </c>
    </row>
    <row r="733" spans="1:8" x14ac:dyDescent="0.25">
      <c r="A733" s="6">
        <v>42722</v>
      </c>
      <c r="B733" s="48">
        <v>9.9335312437586781E-2</v>
      </c>
      <c r="C733" s="48">
        <v>4.8725318012753684E-2</v>
      </c>
      <c r="D733" s="48">
        <v>4.6957701094922963E-2</v>
      </c>
      <c r="E733" s="48">
        <v>6.0555519822742702E-2</v>
      </c>
      <c r="F733" s="48">
        <v>4.2814916672005932E-2</v>
      </c>
      <c r="G733" s="48">
        <v>5.8724620241516895E-2</v>
      </c>
      <c r="H733" s="48">
        <f>+CCB_CISS__2[[#This Row],[Indikator]]-SUM(CCB_CISS__2[[#This Row],[Pengemarkedet]:[Banksektoren]])</f>
        <v>-0.15844276340635541</v>
      </c>
    </row>
    <row r="734" spans="1:8" x14ac:dyDescent="0.25">
      <c r="A734" s="6">
        <v>42729</v>
      </c>
      <c r="B734" s="48">
        <v>8.953865325851848E-2</v>
      </c>
      <c r="C734" s="48">
        <v>4.6927489028388274E-2</v>
      </c>
      <c r="D734" s="48">
        <v>4.3752857662030617E-2</v>
      </c>
      <c r="E734" s="48">
        <v>5.6092332475814542E-2</v>
      </c>
      <c r="F734" s="48">
        <v>4.0445323628069907E-2</v>
      </c>
      <c r="G734" s="48">
        <v>5.5661770750378863E-2</v>
      </c>
      <c r="H734" s="48">
        <f>+CCB_CISS__2[[#This Row],[Indikator]]-SUM(CCB_CISS__2[[#This Row],[Pengemarkedet]:[Banksektoren]])</f>
        <v>-0.15334112028616373</v>
      </c>
    </row>
    <row r="735" spans="1:8" x14ac:dyDescent="0.25">
      <c r="A735" s="6">
        <v>42736</v>
      </c>
      <c r="B735" s="48">
        <v>7.764020570974127E-2</v>
      </c>
      <c r="C735" s="48">
        <v>4.0599767987539691E-2</v>
      </c>
      <c r="D735" s="48">
        <v>3.9891680725144985E-2</v>
      </c>
      <c r="E735" s="48">
        <v>5.0492473724122904E-2</v>
      </c>
      <c r="F735" s="48">
        <v>3.3813273636704416E-2</v>
      </c>
      <c r="G735" s="48">
        <v>5.1131990725992366E-2</v>
      </c>
      <c r="H735" s="48">
        <f>+CCB_CISS__2[[#This Row],[Indikator]]-SUM(CCB_CISS__2[[#This Row],[Pengemarkedet]:[Banksektoren]])</f>
        <v>-0.13828898108976312</v>
      </c>
    </row>
    <row r="736" spans="1:8" x14ac:dyDescent="0.25">
      <c r="A736" s="6">
        <v>42743</v>
      </c>
      <c r="B736" s="48">
        <v>6.3018918116863346E-2</v>
      </c>
      <c r="C736" s="48">
        <v>3.6784571430027217E-2</v>
      </c>
      <c r="D736" s="48">
        <v>3.5045040207442049E-2</v>
      </c>
      <c r="E736" s="48">
        <v>4.6311425308387243E-2</v>
      </c>
      <c r="F736" s="48">
        <v>2.4194966777639326E-2</v>
      </c>
      <c r="G736" s="48">
        <v>4.0777788433415708E-2</v>
      </c>
      <c r="H736" s="48">
        <f>+CCB_CISS__2[[#This Row],[Indikator]]-SUM(CCB_CISS__2[[#This Row],[Pengemarkedet]:[Banksektoren]])</f>
        <v>-0.12009487404004819</v>
      </c>
    </row>
    <row r="737" spans="1:8" x14ac:dyDescent="0.25">
      <c r="A737" s="6">
        <v>42750</v>
      </c>
      <c r="B737" s="48">
        <v>6.2454271180314352E-2</v>
      </c>
      <c r="C737" s="48">
        <v>3.5118549734680732E-2</v>
      </c>
      <c r="D737" s="48">
        <v>2.9461662091149535E-2</v>
      </c>
      <c r="E737" s="48">
        <v>4.7022587880312466E-2</v>
      </c>
      <c r="F737" s="48">
        <v>2.452004807158473E-2</v>
      </c>
      <c r="G737" s="48">
        <v>4.4780188881262319E-2</v>
      </c>
      <c r="H737" s="48">
        <f>+CCB_CISS__2[[#This Row],[Indikator]]-SUM(CCB_CISS__2[[#This Row],[Pengemarkedet]:[Banksektoren]])</f>
        <v>-0.11844876547867542</v>
      </c>
    </row>
    <row r="738" spans="1:8" x14ac:dyDescent="0.25">
      <c r="A738" s="6">
        <v>42757</v>
      </c>
      <c r="B738" s="48">
        <v>6.7196245697289964E-2</v>
      </c>
      <c r="C738" s="48">
        <v>3.681526251856454E-2</v>
      </c>
      <c r="D738" s="48">
        <v>3.2465543826754685E-2</v>
      </c>
      <c r="E738" s="48">
        <v>4.8541006146600771E-2</v>
      </c>
      <c r="F738" s="48">
        <v>3.0600815418076535E-2</v>
      </c>
      <c r="G738" s="48">
        <v>4.8969479224675989E-2</v>
      </c>
      <c r="H738" s="48">
        <f>+CCB_CISS__2[[#This Row],[Indikator]]-SUM(CCB_CISS__2[[#This Row],[Pengemarkedet]:[Banksektoren]])</f>
        <v>-0.13019586143738254</v>
      </c>
    </row>
    <row r="739" spans="1:8" x14ac:dyDescent="0.25">
      <c r="A739" s="6">
        <v>42764</v>
      </c>
      <c r="B739" s="48">
        <v>7.1524837152892679E-2</v>
      </c>
      <c r="C739" s="48">
        <v>3.8551855267772606E-2</v>
      </c>
      <c r="D739" s="48">
        <v>3.5015141651555087E-2</v>
      </c>
      <c r="E739" s="48">
        <v>5.549250010353747E-2</v>
      </c>
      <c r="F739" s="48">
        <v>3.459413999033676E-2</v>
      </c>
      <c r="G739" s="48">
        <v>4.8583999099737471E-2</v>
      </c>
      <c r="H739" s="48">
        <f>+CCB_CISS__2[[#This Row],[Indikator]]-SUM(CCB_CISS__2[[#This Row],[Pengemarkedet]:[Banksektoren]])</f>
        <v>-0.14071279896004671</v>
      </c>
    </row>
    <row r="740" spans="1:8" x14ac:dyDescent="0.25">
      <c r="A740" s="6">
        <v>42771</v>
      </c>
      <c r="B740" s="48">
        <v>7.5683267599883919E-2</v>
      </c>
      <c r="C740" s="48">
        <v>4.1639667828854317E-2</v>
      </c>
      <c r="D740" s="48">
        <v>3.719944374314435E-2</v>
      </c>
      <c r="E740" s="48">
        <v>6.410885185434699E-2</v>
      </c>
      <c r="F740" s="48">
        <v>3.7318560136680091E-2</v>
      </c>
      <c r="G740" s="48">
        <v>5.1881639068246811E-2</v>
      </c>
      <c r="H740" s="48">
        <f>+CCB_CISS__2[[#This Row],[Indikator]]-SUM(CCB_CISS__2[[#This Row],[Pengemarkedet]:[Banksektoren]])</f>
        <v>-0.15646489503138861</v>
      </c>
    </row>
    <row r="741" spans="1:8" x14ac:dyDescent="0.25">
      <c r="A741" s="6">
        <v>42778</v>
      </c>
      <c r="B741" s="48">
        <v>7.0334548637268818E-2</v>
      </c>
      <c r="C741" s="48">
        <v>4.1834782771882052E-2</v>
      </c>
      <c r="D741" s="48">
        <v>3.9221426136193942E-2</v>
      </c>
      <c r="E741" s="48">
        <v>6.6513037296862199E-2</v>
      </c>
      <c r="F741" s="48">
        <v>3.3251645246837588E-2</v>
      </c>
      <c r="G741" s="48">
        <v>4.4788254730582712E-2</v>
      </c>
      <c r="H741" s="48">
        <f>+CCB_CISS__2[[#This Row],[Indikator]]-SUM(CCB_CISS__2[[#This Row],[Pengemarkedet]:[Banksektoren]])</f>
        <v>-0.15527459754508965</v>
      </c>
    </row>
    <row r="742" spans="1:8" x14ac:dyDescent="0.25">
      <c r="A742" s="6">
        <v>42785</v>
      </c>
      <c r="B742" s="48">
        <v>6.4020629848959981E-2</v>
      </c>
      <c r="C742" s="48">
        <v>3.8706259171318855E-2</v>
      </c>
      <c r="D742" s="48">
        <v>3.7112002411171602E-2</v>
      </c>
      <c r="E742" s="48">
        <v>6.977839959200148E-2</v>
      </c>
      <c r="F742" s="48">
        <v>2.6335514729614446E-2</v>
      </c>
      <c r="G742" s="48">
        <v>3.5385018124000314E-2</v>
      </c>
      <c r="H742" s="48">
        <f>+CCB_CISS__2[[#This Row],[Indikator]]-SUM(CCB_CISS__2[[#This Row],[Pengemarkedet]:[Banksektoren]])</f>
        <v>-0.14329656417914674</v>
      </c>
    </row>
    <row r="743" spans="1:8" x14ac:dyDescent="0.25">
      <c r="A743" s="6">
        <v>42792</v>
      </c>
      <c r="B743" s="48">
        <v>6.586365868672156E-2</v>
      </c>
      <c r="C743" s="48">
        <v>3.862176179430199E-2</v>
      </c>
      <c r="D743" s="48">
        <v>3.8234449119395414E-2</v>
      </c>
      <c r="E743" s="48">
        <v>7.4520972776270622E-2</v>
      </c>
      <c r="F743" s="48">
        <v>2.9002342943710679E-2</v>
      </c>
      <c r="G743" s="48">
        <v>4.2153262492231156E-2</v>
      </c>
      <c r="H743" s="48">
        <f>+CCB_CISS__2[[#This Row],[Indikator]]-SUM(CCB_CISS__2[[#This Row],[Pengemarkedet]:[Banksektoren]])</f>
        <v>-0.15666913043918829</v>
      </c>
    </row>
    <row r="744" spans="1:8" x14ac:dyDescent="0.25">
      <c r="A744" s="6">
        <v>42799</v>
      </c>
      <c r="B744" s="48">
        <v>5.8704677837275954E-2</v>
      </c>
      <c r="C744" s="48">
        <v>3.4569462842471574E-2</v>
      </c>
      <c r="D744" s="48">
        <v>3.5835187953575924E-2</v>
      </c>
      <c r="E744" s="48">
        <v>6.7462247167051265E-2</v>
      </c>
      <c r="F744" s="48">
        <v>2.8281799701040507E-2</v>
      </c>
      <c r="G744" s="48">
        <v>3.6833879922512795E-2</v>
      </c>
      <c r="H744" s="48">
        <f>+CCB_CISS__2[[#This Row],[Indikator]]-SUM(CCB_CISS__2[[#This Row],[Pengemarkedet]:[Banksektoren]])</f>
        <v>-0.1442778997493761</v>
      </c>
    </row>
    <row r="745" spans="1:8" x14ac:dyDescent="0.25">
      <c r="A745" s="6">
        <v>42806</v>
      </c>
      <c r="B745" s="48">
        <v>5.6548831347314109E-2</v>
      </c>
      <c r="C745" s="48">
        <v>3.2493874535065317E-2</v>
      </c>
      <c r="D745" s="48">
        <v>3.6096230175488672E-2</v>
      </c>
      <c r="E745" s="48">
        <v>6.4641194720292922E-2</v>
      </c>
      <c r="F745" s="48">
        <v>3.0182990916706169E-2</v>
      </c>
      <c r="G745" s="48">
        <v>3.7609501542939579E-2</v>
      </c>
      <c r="H745" s="48">
        <f>+CCB_CISS__2[[#This Row],[Indikator]]-SUM(CCB_CISS__2[[#This Row],[Pengemarkedet]:[Banksektoren]])</f>
        <v>-0.14447496054317854</v>
      </c>
    </row>
    <row r="746" spans="1:8" x14ac:dyDescent="0.25">
      <c r="A746" s="6">
        <v>42813</v>
      </c>
      <c r="B746" s="48">
        <v>5.732755191676904E-2</v>
      </c>
      <c r="C746" s="48">
        <v>3.3107603398016008E-2</v>
      </c>
      <c r="D746" s="48">
        <v>3.5118399275090667E-2</v>
      </c>
      <c r="E746" s="48">
        <v>6.5682148992270734E-2</v>
      </c>
      <c r="F746" s="48">
        <v>3.3628505771600994E-2</v>
      </c>
      <c r="G746" s="48">
        <v>4.6547776204873881E-2</v>
      </c>
      <c r="H746" s="48">
        <f>+CCB_CISS__2[[#This Row],[Indikator]]-SUM(CCB_CISS__2[[#This Row],[Pengemarkedet]:[Banksektoren]])</f>
        <v>-0.15675688172508323</v>
      </c>
    </row>
    <row r="747" spans="1:8" x14ac:dyDescent="0.25">
      <c r="A747" s="6">
        <v>42820</v>
      </c>
      <c r="B747" s="48">
        <v>5.1428965947838218E-2</v>
      </c>
      <c r="C747" s="48">
        <v>3.1166108010163937E-2</v>
      </c>
      <c r="D747" s="48">
        <v>3.0914759807863894E-2</v>
      </c>
      <c r="E747" s="48">
        <v>6.3789878927316343E-2</v>
      </c>
      <c r="F747" s="48">
        <v>2.9227404087613783E-2</v>
      </c>
      <c r="G747" s="48">
        <v>4.4457482171460214E-2</v>
      </c>
      <c r="H747" s="48">
        <f>+CCB_CISS__2[[#This Row],[Indikator]]-SUM(CCB_CISS__2[[#This Row],[Pengemarkedet]:[Banksektoren]])</f>
        <v>-0.14812666705657998</v>
      </c>
    </row>
    <row r="748" spans="1:8" x14ac:dyDescent="0.25">
      <c r="A748" s="6">
        <v>42827</v>
      </c>
      <c r="B748" s="48">
        <v>4.7906145447961013E-2</v>
      </c>
      <c r="C748" s="48">
        <v>2.9366030474460326E-2</v>
      </c>
      <c r="D748" s="48">
        <v>2.7163660598253304E-2</v>
      </c>
      <c r="E748" s="48">
        <v>5.9783579784349838E-2</v>
      </c>
      <c r="F748" s="48">
        <v>2.8182282931909535E-2</v>
      </c>
      <c r="G748" s="48">
        <v>4.5289287583335058E-2</v>
      </c>
      <c r="H748" s="48">
        <f>+CCB_CISS__2[[#This Row],[Indikator]]-SUM(CCB_CISS__2[[#This Row],[Pengemarkedet]:[Banksektoren]])</f>
        <v>-0.14187869592434704</v>
      </c>
    </row>
    <row r="749" spans="1:8" x14ac:dyDescent="0.25">
      <c r="A749" s="6">
        <v>42834</v>
      </c>
      <c r="B749" s="48">
        <v>4.5856999870224555E-2</v>
      </c>
      <c r="C749" s="48">
        <v>2.8460118507701925E-2</v>
      </c>
      <c r="D749" s="48">
        <v>2.4287532265090037E-2</v>
      </c>
      <c r="E749" s="48">
        <v>5.7605657095802662E-2</v>
      </c>
      <c r="F749" s="48">
        <v>2.6412267838037424E-2</v>
      </c>
      <c r="G749" s="48">
        <v>4.6206668995483653E-2</v>
      </c>
      <c r="H749" s="48">
        <f>+CCB_CISS__2[[#This Row],[Indikator]]-SUM(CCB_CISS__2[[#This Row],[Pengemarkedet]:[Banksektoren]])</f>
        <v>-0.13711524483189114</v>
      </c>
    </row>
    <row r="750" spans="1:8" x14ac:dyDescent="0.25">
      <c r="A750" s="6">
        <v>42841</v>
      </c>
      <c r="B750" s="48">
        <v>4.277268844035477E-2</v>
      </c>
      <c r="C750" s="48">
        <v>2.6104716699866696E-2</v>
      </c>
      <c r="D750" s="48">
        <v>2.1981008559292883E-2</v>
      </c>
      <c r="E750" s="48">
        <v>4.9760224804470801E-2</v>
      </c>
      <c r="F750" s="48">
        <v>2.0598754166679577E-2</v>
      </c>
      <c r="G750" s="48">
        <v>4.0865106531149921E-2</v>
      </c>
      <c r="H750" s="48">
        <f>+CCB_CISS__2[[#This Row],[Indikator]]-SUM(CCB_CISS__2[[#This Row],[Pengemarkedet]:[Banksektoren]])</f>
        <v>-0.11653712232110509</v>
      </c>
    </row>
    <row r="751" spans="1:8" x14ac:dyDescent="0.25">
      <c r="A751" s="6">
        <v>42848</v>
      </c>
      <c r="B751" s="48">
        <v>4.7662046452707524E-2</v>
      </c>
      <c r="C751" s="48">
        <v>2.5681984494294839E-2</v>
      </c>
      <c r="D751" s="48">
        <v>2.3475511863071223E-2</v>
      </c>
      <c r="E751" s="48">
        <v>4.7487334283626462E-2</v>
      </c>
      <c r="F751" s="48">
        <v>2.0939503307048073E-2</v>
      </c>
      <c r="G751" s="48">
        <v>3.745737085714837E-2</v>
      </c>
      <c r="H751" s="48">
        <f>+CCB_CISS__2[[#This Row],[Indikator]]-SUM(CCB_CISS__2[[#This Row],[Pengemarkedet]:[Banksektoren]])</f>
        <v>-0.10737965835248145</v>
      </c>
    </row>
    <row r="752" spans="1:8" x14ac:dyDescent="0.25">
      <c r="A752" s="6">
        <v>42855</v>
      </c>
      <c r="B752" s="48">
        <v>6.6963359796475316E-2</v>
      </c>
      <c r="C752" s="48">
        <v>2.912890399164781E-2</v>
      </c>
      <c r="D752" s="48">
        <v>2.9330184190142071E-2</v>
      </c>
      <c r="E752" s="48">
        <v>5.9445302760670747E-2</v>
      </c>
      <c r="F752" s="48">
        <v>2.9144330704349339E-2</v>
      </c>
      <c r="G752" s="48">
        <v>5.0782425383406202E-2</v>
      </c>
      <c r="H752" s="48">
        <f>+CCB_CISS__2[[#This Row],[Indikator]]-SUM(CCB_CISS__2[[#This Row],[Pengemarkedet]:[Banksektoren]])</f>
        <v>-0.13086778723374087</v>
      </c>
    </row>
    <row r="753" spans="1:8" x14ac:dyDescent="0.25">
      <c r="A753" s="6">
        <v>42862</v>
      </c>
      <c r="B753" s="48">
        <v>6.8709161471827693E-2</v>
      </c>
      <c r="C753" s="48">
        <v>2.930616263245411E-2</v>
      </c>
      <c r="D753" s="48">
        <v>2.7983335470530418E-2</v>
      </c>
      <c r="E753" s="48">
        <v>5.7832979831234324E-2</v>
      </c>
      <c r="F753" s="48">
        <v>2.9805852542129498E-2</v>
      </c>
      <c r="G753" s="48">
        <v>4.7532580428713084E-2</v>
      </c>
      <c r="H753" s="48">
        <f>+CCB_CISS__2[[#This Row],[Indikator]]-SUM(CCB_CISS__2[[#This Row],[Pengemarkedet]:[Banksektoren]])</f>
        <v>-0.12375174943323373</v>
      </c>
    </row>
    <row r="754" spans="1:8" x14ac:dyDescent="0.25">
      <c r="A754" s="6">
        <v>42869</v>
      </c>
      <c r="B754" s="48">
        <v>7.0945352515658242E-2</v>
      </c>
      <c r="C754" s="48">
        <v>2.9237555752894356E-2</v>
      </c>
      <c r="D754" s="48">
        <v>2.8755530654096886E-2</v>
      </c>
      <c r="E754" s="48">
        <v>5.9716032297506105E-2</v>
      </c>
      <c r="F754" s="48">
        <v>3.2302507230772479E-2</v>
      </c>
      <c r="G754" s="48">
        <v>4.3543397728048237E-2</v>
      </c>
      <c r="H754" s="48">
        <f>+CCB_CISS__2[[#This Row],[Indikator]]-SUM(CCB_CISS__2[[#This Row],[Pengemarkedet]:[Banksektoren]])</f>
        <v>-0.12260967114765985</v>
      </c>
    </row>
    <row r="755" spans="1:8" x14ac:dyDescent="0.25">
      <c r="A755" s="6">
        <v>42876</v>
      </c>
      <c r="B755" s="48">
        <v>7.6937603961706624E-2</v>
      </c>
      <c r="C755" s="48">
        <v>2.8972628271840859E-2</v>
      </c>
      <c r="D755" s="48">
        <v>2.9519190913233545E-2</v>
      </c>
      <c r="E755" s="48">
        <v>6.0001769938648752E-2</v>
      </c>
      <c r="F755" s="48">
        <v>3.7959502434169498E-2</v>
      </c>
      <c r="G755" s="48">
        <v>4.5388077830963304E-2</v>
      </c>
      <c r="H755" s="48">
        <f>+CCB_CISS__2[[#This Row],[Indikator]]-SUM(CCB_CISS__2[[#This Row],[Pengemarkedet]:[Banksektoren]])</f>
        <v>-0.12490356542714934</v>
      </c>
    </row>
    <row r="756" spans="1:8" x14ac:dyDescent="0.25">
      <c r="A756" s="6">
        <v>42883</v>
      </c>
      <c r="B756" s="48">
        <v>5.7991066634491092E-2</v>
      </c>
      <c r="C756" s="48">
        <v>2.435294180597667E-2</v>
      </c>
      <c r="D756" s="48">
        <v>2.193340061939069E-2</v>
      </c>
      <c r="E756" s="48">
        <v>4.3853630287018462E-2</v>
      </c>
      <c r="F756" s="48">
        <v>2.5816337735117944E-2</v>
      </c>
      <c r="G756" s="48">
        <v>2.7477192899565139E-2</v>
      </c>
      <c r="H756" s="48">
        <f>+CCB_CISS__2[[#This Row],[Indikator]]-SUM(CCB_CISS__2[[#This Row],[Pengemarkedet]:[Banksektoren]])</f>
        <v>-8.5442436712577827E-2</v>
      </c>
    </row>
    <row r="757" spans="1:8" x14ac:dyDescent="0.25">
      <c r="A757" s="6">
        <v>42890</v>
      </c>
      <c r="B757" s="48">
        <v>6.2839636942145477E-2</v>
      </c>
      <c r="C757" s="48">
        <v>2.4685921192785034E-2</v>
      </c>
      <c r="D757" s="48">
        <v>2.1957707046602479E-2</v>
      </c>
      <c r="E757" s="48">
        <v>4.5320215443503273E-2</v>
      </c>
      <c r="F757" s="48">
        <v>2.4683726878451384E-2</v>
      </c>
      <c r="G757" s="48">
        <v>3.0234134770654168E-2</v>
      </c>
      <c r="H757" s="48">
        <f>+CCB_CISS__2[[#This Row],[Indikator]]-SUM(CCB_CISS__2[[#This Row],[Pengemarkedet]:[Banksektoren]])</f>
        <v>-8.4042068389850871E-2</v>
      </c>
    </row>
    <row r="758" spans="1:8" x14ac:dyDescent="0.25">
      <c r="A758" s="6">
        <v>42897</v>
      </c>
      <c r="B758" s="48">
        <v>6.5312159176596163E-2</v>
      </c>
      <c r="C758" s="48">
        <v>2.4850286114747117E-2</v>
      </c>
      <c r="D758" s="48">
        <v>2.0957194954355256E-2</v>
      </c>
      <c r="E758" s="48">
        <v>4.6778186360388031E-2</v>
      </c>
      <c r="F758" s="48">
        <v>2.4532749026441893E-2</v>
      </c>
      <c r="G758" s="48">
        <v>3.1321332615841933E-2</v>
      </c>
      <c r="H758" s="48">
        <f>+CCB_CISS__2[[#This Row],[Indikator]]-SUM(CCB_CISS__2[[#This Row],[Pengemarkedet]:[Banksektoren]])</f>
        <v>-8.3127589895178072E-2</v>
      </c>
    </row>
    <row r="759" spans="1:8" x14ac:dyDescent="0.25">
      <c r="A759" s="6">
        <v>42904</v>
      </c>
      <c r="B759" s="48">
        <v>6.2276923143660866E-2</v>
      </c>
      <c r="C759" s="48">
        <v>2.4036069739006429E-2</v>
      </c>
      <c r="D759" s="48">
        <v>1.8463377875836639E-2</v>
      </c>
      <c r="E759" s="48">
        <v>4.2745860747215252E-2</v>
      </c>
      <c r="F759" s="48">
        <v>2.0073495769005092E-2</v>
      </c>
      <c r="G759" s="48">
        <v>2.7233064892295714E-2</v>
      </c>
      <c r="H759" s="48">
        <f>+CCB_CISS__2[[#This Row],[Indikator]]-SUM(CCB_CISS__2[[#This Row],[Pengemarkedet]:[Banksektoren]])</f>
        <v>-7.0274945879698264E-2</v>
      </c>
    </row>
    <row r="760" spans="1:8" x14ac:dyDescent="0.25">
      <c r="A760" s="6">
        <v>42911</v>
      </c>
      <c r="B760" s="48">
        <v>6.3628913320760455E-2</v>
      </c>
      <c r="C760" s="48">
        <v>2.4063525883792233E-2</v>
      </c>
      <c r="D760" s="48">
        <v>1.7967392624129268E-2</v>
      </c>
      <c r="E760" s="48">
        <v>3.989122246271435E-2</v>
      </c>
      <c r="F760" s="48">
        <v>1.8356781876137009E-2</v>
      </c>
      <c r="G760" s="48">
        <v>3.0125621889499136E-2</v>
      </c>
      <c r="H760" s="48">
        <f>+CCB_CISS__2[[#This Row],[Indikator]]-SUM(CCB_CISS__2[[#This Row],[Pengemarkedet]:[Banksektoren]])</f>
        <v>-6.6775631415511544E-2</v>
      </c>
    </row>
    <row r="761" spans="1:8" x14ac:dyDescent="0.25">
      <c r="A761" s="6">
        <v>42918</v>
      </c>
      <c r="B761" s="48">
        <v>7.1008836547582124E-2</v>
      </c>
      <c r="C761" s="48">
        <v>2.4211344898577045E-2</v>
      </c>
      <c r="D761" s="48">
        <v>2.1220573555672133E-2</v>
      </c>
      <c r="E761" s="48">
        <v>3.7038122238889998E-2</v>
      </c>
      <c r="F761" s="48">
        <v>2.2591620271577469E-2</v>
      </c>
      <c r="G761" s="48">
        <v>2.9619894037555508E-2</v>
      </c>
      <c r="H761" s="48">
        <f>+CCB_CISS__2[[#This Row],[Indikator]]-SUM(CCB_CISS__2[[#This Row],[Pengemarkedet]:[Banksektoren]])</f>
        <v>-6.3672718454690011E-2</v>
      </c>
    </row>
    <row r="762" spans="1:8" x14ac:dyDescent="0.25">
      <c r="A762" s="6">
        <v>42925</v>
      </c>
      <c r="B762" s="48">
        <v>7.2124842930169908E-2</v>
      </c>
      <c r="C762" s="48">
        <v>2.3627757457516444E-2</v>
      </c>
      <c r="D762" s="48">
        <v>2.3202914406293629E-2</v>
      </c>
      <c r="E762" s="48">
        <v>3.3163008349819618E-2</v>
      </c>
      <c r="F762" s="48">
        <v>2.0942996199907395E-2</v>
      </c>
      <c r="G762" s="48">
        <v>2.933836290736333E-2</v>
      </c>
      <c r="H762" s="48">
        <f>+CCB_CISS__2[[#This Row],[Indikator]]-SUM(CCB_CISS__2[[#This Row],[Pengemarkedet]:[Banksektoren]])</f>
        <v>-5.8150196390730491E-2</v>
      </c>
    </row>
    <row r="763" spans="1:8" x14ac:dyDescent="0.25">
      <c r="A763" s="6">
        <v>42932</v>
      </c>
      <c r="B763" s="48">
        <v>7.1079834433869615E-2</v>
      </c>
      <c r="C763" s="48">
        <v>2.2200205448396126E-2</v>
      </c>
      <c r="D763" s="48">
        <v>2.2047929571833411E-2</v>
      </c>
      <c r="E763" s="48">
        <v>2.8520261579298118E-2</v>
      </c>
      <c r="F763" s="48">
        <v>2.1341007162171261E-2</v>
      </c>
      <c r="G763" s="48">
        <v>2.6927408862390968E-2</v>
      </c>
      <c r="H763" s="48">
        <f>+CCB_CISS__2[[#This Row],[Indikator]]-SUM(CCB_CISS__2[[#This Row],[Pengemarkedet]:[Banksektoren]])</f>
        <v>-4.9956978190220255E-2</v>
      </c>
    </row>
    <row r="764" spans="1:8" x14ac:dyDescent="0.25">
      <c r="A764" s="6">
        <v>42939</v>
      </c>
      <c r="B764" s="48">
        <v>8.4812701430236503E-2</v>
      </c>
      <c r="C764" s="48">
        <v>2.4042255245660494E-2</v>
      </c>
      <c r="D764" s="48">
        <v>2.4410800401935311E-2</v>
      </c>
      <c r="E764" s="48">
        <v>3.1142627393128508E-2</v>
      </c>
      <c r="F764" s="48">
        <v>3.0885860555994963E-2</v>
      </c>
      <c r="G764" s="48">
        <v>3.4100920778328235E-2</v>
      </c>
      <c r="H764" s="48">
        <f>+CCB_CISS__2[[#This Row],[Indikator]]-SUM(CCB_CISS__2[[#This Row],[Pengemarkedet]:[Banksektoren]])</f>
        <v>-5.9769762944811011E-2</v>
      </c>
    </row>
    <row r="765" spans="1:8" x14ac:dyDescent="0.25">
      <c r="A765" s="6">
        <v>42946</v>
      </c>
      <c r="B765" s="48">
        <v>7.8218865978039342E-2</v>
      </c>
      <c r="C765" s="48">
        <v>2.2308756021286416E-2</v>
      </c>
      <c r="D765" s="48">
        <v>2.1254093227298116E-2</v>
      </c>
      <c r="E765" s="48">
        <v>2.6903507163584771E-2</v>
      </c>
      <c r="F765" s="48">
        <v>2.648451198309381E-2</v>
      </c>
      <c r="G765" s="48">
        <v>3.3938008012266721E-2</v>
      </c>
      <c r="H765" s="48">
        <f>+CCB_CISS__2[[#This Row],[Indikator]]-SUM(CCB_CISS__2[[#This Row],[Pengemarkedet]:[Banksektoren]])</f>
        <v>-5.2670010429490488E-2</v>
      </c>
    </row>
    <row r="766" spans="1:8" x14ac:dyDescent="0.25">
      <c r="A766" s="6">
        <v>42953</v>
      </c>
      <c r="B766" s="48">
        <v>8.1162164393341757E-2</v>
      </c>
      <c r="C766" s="48">
        <v>2.2653456284898486E-2</v>
      </c>
      <c r="D766" s="48">
        <v>2.0308267444274691E-2</v>
      </c>
      <c r="E766" s="48">
        <v>2.6398164534166994E-2</v>
      </c>
      <c r="F766" s="48">
        <v>2.8242001233160431E-2</v>
      </c>
      <c r="G766" s="48">
        <v>3.6537691451941162E-2</v>
      </c>
      <c r="H766" s="48">
        <f>+CCB_CISS__2[[#This Row],[Indikator]]-SUM(CCB_CISS__2[[#This Row],[Pengemarkedet]:[Banksektoren]])</f>
        <v>-5.2977416555099993E-2</v>
      </c>
    </row>
    <row r="767" spans="1:8" x14ac:dyDescent="0.25">
      <c r="A767" s="6">
        <v>42960</v>
      </c>
      <c r="B767" s="48">
        <v>8.1130643192405677E-2</v>
      </c>
      <c r="C767" s="48">
        <v>2.2431531698112232E-2</v>
      </c>
      <c r="D767" s="48">
        <v>1.9875144695223092E-2</v>
      </c>
      <c r="E767" s="48">
        <v>2.7508671801009021E-2</v>
      </c>
      <c r="F767" s="48">
        <v>2.2954405616744469E-2</v>
      </c>
      <c r="G767" s="48">
        <v>3.771070511071279E-2</v>
      </c>
      <c r="H767" s="48">
        <f>+CCB_CISS__2[[#This Row],[Indikator]]-SUM(CCB_CISS__2[[#This Row],[Pengemarkedet]:[Banksektoren]])</f>
        <v>-4.9349815729395924E-2</v>
      </c>
    </row>
    <row r="768" spans="1:8" x14ac:dyDescent="0.25">
      <c r="A768" s="6">
        <v>42967</v>
      </c>
      <c r="B768" s="48">
        <v>7.0284266589073843E-2</v>
      </c>
      <c r="C768" s="48">
        <v>1.9991163586118282E-2</v>
      </c>
      <c r="D768" s="48">
        <v>1.800639748306556E-2</v>
      </c>
      <c r="E768" s="48">
        <v>2.3935346987534533E-2</v>
      </c>
      <c r="F768" s="48">
        <v>1.596366273417911E-2</v>
      </c>
      <c r="G768" s="48">
        <v>2.9675415640916115E-2</v>
      </c>
      <c r="H768" s="48">
        <f>+CCB_CISS__2[[#This Row],[Indikator]]-SUM(CCB_CISS__2[[#This Row],[Pengemarkedet]:[Banksektoren]])</f>
        <v>-3.728771984273975E-2</v>
      </c>
    </row>
    <row r="769" spans="1:8" x14ac:dyDescent="0.25">
      <c r="A769" s="6">
        <v>42974</v>
      </c>
      <c r="B769" s="48">
        <v>7.0883120982825884E-2</v>
      </c>
      <c r="C769" s="48">
        <v>2.1152623267774725E-2</v>
      </c>
      <c r="D769" s="48">
        <v>1.6441724575684109E-2</v>
      </c>
      <c r="E769" s="48">
        <v>2.3158682744928088E-2</v>
      </c>
      <c r="F769" s="48">
        <v>1.5764571048352809E-2</v>
      </c>
      <c r="G769" s="48">
        <v>2.8410915612154683E-2</v>
      </c>
      <c r="H769" s="48">
        <f>+CCB_CISS__2[[#This Row],[Indikator]]-SUM(CCB_CISS__2[[#This Row],[Pengemarkedet]:[Banksektoren]])</f>
        <v>-3.4045396266068534E-2</v>
      </c>
    </row>
    <row r="770" spans="1:8" x14ac:dyDescent="0.25">
      <c r="A770" s="6">
        <v>42981</v>
      </c>
      <c r="B770" s="48">
        <v>7.2724830468437959E-2</v>
      </c>
      <c r="C770" s="48">
        <v>2.0501711200199425E-2</v>
      </c>
      <c r="D770" s="48">
        <v>1.7324382243755782E-2</v>
      </c>
      <c r="E770" s="48">
        <v>2.3693624130165052E-2</v>
      </c>
      <c r="F770" s="48">
        <v>1.6900297563731626E-2</v>
      </c>
      <c r="G770" s="48">
        <v>2.6827394616917497E-2</v>
      </c>
      <c r="H770" s="48">
        <f>+CCB_CISS__2[[#This Row],[Indikator]]-SUM(CCB_CISS__2[[#This Row],[Pengemarkedet]:[Banksektoren]])</f>
        <v>-3.2522579286331427E-2</v>
      </c>
    </row>
    <row r="771" spans="1:8" x14ac:dyDescent="0.25">
      <c r="A771" s="6">
        <v>42988</v>
      </c>
      <c r="B771" s="48">
        <v>7.5654334816273872E-2</v>
      </c>
      <c r="C771" s="48">
        <v>2.0681050559717112E-2</v>
      </c>
      <c r="D771" s="48">
        <v>1.7672478801462138E-2</v>
      </c>
      <c r="E771" s="48">
        <v>2.1621144631802963E-2</v>
      </c>
      <c r="F771" s="48">
        <v>1.9096454336943514E-2</v>
      </c>
      <c r="G771" s="48">
        <v>2.8567741084701979E-2</v>
      </c>
      <c r="H771" s="48">
        <f>+CCB_CISS__2[[#This Row],[Indikator]]-SUM(CCB_CISS__2[[#This Row],[Pengemarkedet]:[Banksektoren]])</f>
        <v>-3.1984534598353834E-2</v>
      </c>
    </row>
    <row r="772" spans="1:8" x14ac:dyDescent="0.25">
      <c r="A772" s="6">
        <v>42995</v>
      </c>
      <c r="B772" s="48">
        <v>8.9671803403435404E-2</v>
      </c>
      <c r="C772" s="48">
        <v>2.3668056409752267E-2</v>
      </c>
      <c r="D772" s="48">
        <v>1.9452892325344879E-2</v>
      </c>
      <c r="E772" s="48">
        <v>2.8254955170156332E-2</v>
      </c>
      <c r="F772" s="48">
        <v>2.3860565457468438E-2</v>
      </c>
      <c r="G772" s="48">
        <v>3.2477114021221387E-2</v>
      </c>
      <c r="H772" s="48">
        <f>+CCB_CISS__2[[#This Row],[Indikator]]-SUM(CCB_CISS__2[[#This Row],[Pengemarkedet]:[Banksektoren]])</f>
        <v>-3.8041779980507881E-2</v>
      </c>
    </row>
    <row r="773" spans="1:8" x14ac:dyDescent="0.25">
      <c r="A773" s="6">
        <v>43002</v>
      </c>
      <c r="B773" s="48">
        <v>8.6390009641097276E-2</v>
      </c>
      <c r="C773" s="48">
        <v>2.2077916894156089E-2</v>
      </c>
      <c r="D773" s="48">
        <v>1.9077298263556839E-2</v>
      </c>
      <c r="E773" s="48">
        <v>2.4759611748313138E-2</v>
      </c>
      <c r="F773" s="48">
        <v>2.4186189390772415E-2</v>
      </c>
      <c r="G773" s="48">
        <v>3.2128884230832176E-2</v>
      </c>
      <c r="H773" s="48">
        <f>+CCB_CISS__2[[#This Row],[Indikator]]-SUM(CCB_CISS__2[[#This Row],[Pengemarkedet]:[Banksektoren]])</f>
        <v>-3.5839890886533388E-2</v>
      </c>
    </row>
    <row r="774" spans="1:8" x14ac:dyDescent="0.25">
      <c r="A774" s="6">
        <v>43009</v>
      </c>
      <c r="B774" s="48">
        <v>8.4014519598986495E-2</v>
      </c>
      <c r="C774" s="48">
        <v>2.1283803117324758E-2</v>
      </c>
      <c r="D774" s="48">
        <v>1.7739466394050798E-2</v>
      </c>
      <c r="E774" s="48">
        <v>2.365052877443025E-2</v>
      </c>
      <c r="F774" s="48">
        <v>2.4253769371118304E-2</v>
      </c>
      <c r="G774" s="48">
        <v>3.1672054450186518E-2</v>
      </c>
      <c r="H774" s="48">
        <f>+CCB_CISS__2[[#This Row],[Indikator]]-SUM(CCB_CISS__2[[#This Row],[Pengemarkedet]:[Banksektoren]])</f>
        <v>-3.4585102508124133E-2</v>
      </c>
    </row>
    <row r="775" spans="1:8" x14ac:dyDescent="0.25">
      <c r="A775" s="6">
        <v>43016</v>
      </c>
      <c r="B775" s="48">
        <v>7.6541359955588792E-2</v>
      </c>
      <c r="C775" s="48">
        <v>1.9165826330097942E-2</v>
      </c>
      <c r="D775" s="48">
        <v>1.6851442901530057E-2</v>
      </c>
      <c r="E775" s="48">
        <v>2.0401100044585965E-2</v>
      </c>
      <c r="F775" s="48">
        <v>2.393518029677837E-2</v>
      </c>
      <c r="G775" s="48">
        <v>2.7825574017314128E-2</v>
      </c>
      <c r="H775" s="48">
        <f>+CCB_CISS__2[[#This Row],[Indikator]]-SUM(CCB_CISS__2[[#This Row],[Pengemarkedet]:[Banksektoren]])</f>
        <v>-3.1637763634717667E-2</v>
      </c>
    </row>
    <row r="776" spans="1:8" x14ac:dyDescent="0.25">
      <c r="A776" s="6">
        <v>43023</v>
      </c>
      <c r="B776" s="48">
        <v>6.489162937267548E-2</v>
      </c>
      <c r="C776" s="48">
        <v>1.5675006607333654E-2</v>
      </c>
      <c r="D776" s="48">
        <v>1.5300424822072603E-2</v>
      </c>
      <c r="E776" s="48">
        <v>1.4975769963148623E-2</v>
      </c>
      <c r="F776" s="48">
        <v>1.9227827052421868E-2</v>
      </c>
      <c r="G776" s="48">
        <v>2.4166739785337954E-2</v>
      </c>
      <c r="H776" s="48">
        <f>+CCB_CISS__2[[#This Row],[Indikator]]-SUM(CCB_CISS__2[[#This Row],[Pengemarkedet]:[Banksektoren]])</f>
        <v>-2.4454138857639224E-2</v>
      </c>
    </row>
    <row r="777" spans="1:8" x14ac:dyDescent="0.25">
      <c r="A777" s="6">
        <v>43030</v>
      </c>
      <c r="B777" s="48">
        <v>6.9552862105878521E-2</v>
      </c>
      <c r="C777" s="48">
        <v>1.5051097374586639E-2</v>
      </c>
      <c r="D777" s="48">
        <v>1.6898560772493069E-2</v>
      </c>
      <c r="E777" s="48">
        <v>1.7613691049587717E-2</v>
      </c>
      <c r="F777" s="48">
        <v>1.9789713935241725E-2</v>
      </c>
      <c r="G777" s="48">
        <v>2.4700373546604738E-2</v>
      </c>
      <c r="H777" s="48">
        <f>+CCB_CISS__2[[#This Row],[Indikator]]-SUM(CCB_CISS__2[[#This Row],[Pengemarkedet]:[Banksektoren]])</f>
        <v>-2.4500574572635353E-2</v>
      </c>
    </row>
    <row r="778" spans="1:8" x14ac:dyDescent="0.25">
      <c r="A778" s="6">
        <v>43037</v>
      </c>
      <c r="B778" s="48">
        <v>8.4255804344941704E-2</v>
      </c>
      <c r="C778" s="48">
        <v>1.6972463872239392E-2</v>
      </c>
      <c r="D778" s="48">
        <v>1.9649580007664567E-2</v>
      </c>
      <c r="E778" s="48">
        <v>1.7299799857453346E-2</v>
      </c>
      <c r="F778" s="48">
        <v>2.2482823614611389E-2</v>
      </c>
      <c r="G778" s="48">
        <v>3.5504982661317325E-2</v>
      </c>
      <c r="H778" s="48">
        <f>+CCB_CISS__2[[#This Row],[Indikator]]-SUM(CCB_CISS__2[[#This Row],[Pengemarkedet]:[Banksektoren]])</f>
        <v>-2.7653845668344321E-2</v>
      </c>
    </row>
    <row r="779" spans="1:8" x14ac:dyDescent="0.25">
      <c r="A779" s="6">
        <v>43044</v>
      </c>
      <c r="B779" s="48">
        <v>9.3092470333462352E-2</v>
      </c>
      <c r="C779" s="48">
        <v>1.8847288005637019E-2</v>
      </c>
      <c r="D779" s="48">
        <v>1.9867384697742074E-2</v>
      </c>
      <c r="E779" s="48">
        <v>1.9801630574885841E-2</v>
      </c>
      <c r="F779" s="48">
        <v>2.4075852777056636E-2</v>
      </c>
      <c r="G779" s="48">
        <v>4.0756617485095882E-2</v>
      </c>
      <c r="H779" s="48">
        <f>+CCB_CISS__2[[#This Row],[Indikator]]-SUM(CCB_CISS__2[[#This Row],[Pengemarkedet]:[Banksektoren]])</f>
        <v>-3.0256303206955104E-2</v>
      </c>
    </row>
    <row r="780" spans="1:8" x14ac:dyDescent="0.25">
      <c r="A780" s="6">
        <v>43051</v>
      </c>
      <c r="B780" s="48">
        <v>0.10574273179237473</v>
      </c>
      <c r="C780" s="48">
        <v>2.0108153368907158E-2</v>
      </c>
      <c r="D780" s="48">
        <v>2.2481194967682222E-2</v>
      </c>
      <c r="E780" s="48">
        <v>2.7025427181262565E-2</v>
      </c>
      <c r="F780" s="48">
        <v>2.4804147036314728E-2</v>
      </c>
      <c r="G780" s="48">
        <v>4.5271625440809135E-2</v>
      </c>
      <c r="H780" s="48">
        <f>+CCB_CISS__2[[#This Row],[Indikator]]-SUM(CCB_CISS__2[[#This Row],[Pengemarkedet]:[Banksektoren]])</f>
        <v>-3.3947816202601094E-2</v>
      </c>
    </row>
    <row r="781" spans="1:8" x14ac:dyDescent="0.25">
      <c r="A781" s="6">
        <v>43058</v>
      </c>
      <c r="B781" s="48">
        <v>0.11209187601997699</v>
      </c>
      <c r="C781" s="48">
        <v>2.1515391012125889E-2</v>
      </c>
      <c r="D781" s="48">
        <v>2.2009252228839555E-2</v>
      </c>
      <c r="E781" s="48">
        <v>3.0160197471146281E-2</v>
      </c>
      <c r="F781" s="48">
        <v>2.771562870321672E-2</v>
      </c>
      <c r="G781" s="48">
        <v>4.8749703288678184E-2</v>
      </c>
      <c r="H781" s="48">
        <f>+CCB_CISS__2[[#This Row],[Indikator]]-SUM(CCB_CISS__2[[#This Row],[Pengemarkedet]:[Banksektoren]])</f>
        <v>-3.8058296684029672E-2</v>
      </c>
    </row>
    <row r="782" spans="1:8" x14ac:dyDescent="0.25">
      <c r="A782" s="6">
        <v>43065</v>
      </c>
      <c r="B782" s="48">
        <v>9.8247395439646723E-2</v>
      </c>
      <c r="C782" s="48">
        <v>1.9863040271476548E-2</v>
      </c>
      <c r="D782" s="48">
        <v>1.8611117778187893E-2</v>
      </c>
      <c r="E782" s="48">
        <v>3.0564212099096419E-2</v>
      </c>
      <c r="F782" s="48">
        <v>2.543416988892452E-2</v>
      </c>
      <c r="G782" s="48">
        <v>3.9029431653738934E-2</v>
      </c>
      <c r="H782" s="48">
        <f>+CCB_CISS__2[[#This Row],[Indikator]]-SUM(CCB_CISS__2[[#This Row],[Pengemarkedet]:[Banksektoren]])</f>
        <v>-3.5254576251777581E-2</v>
      </c>
    </row>
    <row r="783" spans="1:8" x14ac:dyDescent="0.25">
      <c r="A783" s="6">
        <v>43072</v>
      </c>
      <c r="B783" s="48">
        <v>0.10141488885566312</v>
      </c>
      <c r="C783" s="48">
        <v>2.1027061585143655E-2</v>
      </c>
      <c r="D783" s="48">
        <v>2.0578342964779998E-2</v>
      </c>
      <c r="E783" s="48">
        <v>3.3455636177886557E-2</v>
      </c>
      <c r="F783" s="48">
        <v>2.6038047534503003E-2</v>
      </c>
      <c r="G783" s="48">
        <v>3.7342498220423917E-2</v>
      </c>
      <c r="H783" s="48">
        <f>+CCB_CISS__2[[#This Row],[Indikator]]-SUM(CCB_CISS__2[[#This Row],[Pengemarkedet]:[Banksektoren]])</f>
        <v>-3.7026697627074015E-2</v>
      </c>
    </row>
    <row r="784" spans="1:8" x14ac:dyDescent="0.25">
      <c r="A784" s="6">
        <v>43079</v>
      </c>
      <c r="B784" s="48">
        <v>0.10971836902343339</v>
      </c>
      <c r="C784" s="48">
        <v>2.3740074302353496E-2</v>
      </c>
      <c r="D784" s="48">
        <v>1.9325530137675271E-2</v>
      </c>
      <c r="E784" s="48">
        <v>3.4357049034181832E-2</v>
      </c>
      <c r="F784" s="48">
        <v>3.0845383633618047E-2</v>
      </c>
      <c r="G784" s="48">
        <v>4.4223981469543538E-2</v>
      </c>
      <c r="H784" s="48">
        <f>+CCB_CISS__2[[#This Row],[Indikator]]-SUM(CCB_CISS__2[[#This Row],[Pengemarkedet]:[Banksektoren]])</f>
        <v>-4.2773649553938795E-2</v>
      </c>
    </row>
    <row r="785" spans="1:8" x14ac:dyDescent="0.25">
      <c r="A785" s="6">
        <v>43086</v>
      </c>
      <c r="B785" s="48">
        <v>0.10692712248922961</v>
      </c>
      <c r="C785" s="48">
        <v>2.4055833239772839E-2</v>
      </c>
      <c r="D785" s="48">
        <v>1.9374497968653696E-2</v>
      </c>
      <c r="E785" s="48">
        <v>3.281267188675889E-2</v>
      </c>
      <c r="F785" s="48">
        <v>2.9868054225112579E-2</v>
      </c>
      <c r="G785" s="48">
        <v>4.3474523986852913E-2</v>
      </c>
      <c r="H785" s="48">
        <f>+CCB_CISS__2[[#This Row],[Indikator]]-SUM(CCB_CISS__2[[#This Row],[Pengemarkedet]:[Banksektoren]])</f>
        <v>-4.2658458817921296E-2</v>
      </c>
    </row>
    <row r="786" spans="1:8" x14ac:dyDescent="0.25">
      <c r="A786" s="6">
        <v>43093</v>
      </c>
      <c r="B786" s="48">
        <v>0.11328998220345925</v>
      </c>
      <c r="C786" s="48">
        <v>2.603813705533841E-2</v>
      </c>
      <c r="D786" s="48">
        <v>2.0750462588530388E-2</v>
      </c>
      <c r="E786" s="48">
        <v>3.5105532710082557E-2</v>
      </c>
      <c r="F786" s="48">
        <v>2.7291054628064235E-2</v>
      </c>
      <c r="G786" s="48">
        <v>4.6655981268512892E-2</v>
      </c>
      <c r="H786" s="48">
        <f>+CCB_CISS__2[[#This Row],[Indikator]]-SUM(CCB_CISS__2[[#This Row],[Pengemarkedet]:[Banksektoren]])</f>
        <v>-4.2551186047069214E-2</v>
      </c>
    </row>
    <row r="787" spans="1:8" x14ac:dyDescent="0.25">
      <c r="A787" s="6">
        <v>43100</v>
      </c>
      <c r="B787" s="48">
        <v>0.10459239624402858</v>
      </c>
      <c r="C787" s="48">
        <v>2.3383982554276636E-2</v>
      </c>
      <c r="D787" s="48">
        <v>1.9035073595519723E-2</v>
      </c>
      <c r="E787" s="48">
        <v>2.9869540318217747E-2</v>
      </c>
      <c r="F787" s="48">
        <v>2.3253476542917585E-2</v>
      </c>
      <c r="G787" s="48">
        <v>4.6646053110295661E-2</v>
      </c>
      <c r="H787" s="48">
        <f>+CCB_CISS__2[[#This Row],[Indikator]]-SUM(CCB_CISS__2[[#This Row],[Pengemarkedet]:[Banksektoren]])</f>
        <v>-3.759572987719878E-2</v>
      </c>
    </row>
    <row r="788" spans="1:8" x14ac:dyDescent="0.25">
      <c r="A788" s="6">
        <v>43107</v>
      </c>
      <c r="B788" s="48">
        <v>8.1515676771721834E-2</v>
      </c>
      <c r="C788" s="48">
        <v>2.0264483188907587E-2</v>
      </c>
      <c r="D788" s="48">
        <v>1.659698178566819E-2</v>
      </c>
      <c r="E788" s="48">
        <v>2.0729556197561151E-2</v>
      </c>
      <c r="F788" s="48">
        <v>1.5529318306649624E-2</v>
      </c>
      <c r="G788" s="48">
        <v>3.490737740372972E-2</v>
      </c>
      <c r="H788" s="48">
        <f>+CCB_CISS__2[[#This Row],[Indikator]]-SUM(CCB_CISS__2[[#This Row],[Pengemarkedet]:[Banksektoren]])</f>
        <v>-2.6512040110794444E-2</v>
      </c>
    </row>
    <row r="789" spans="1:8" x14ac:dyDescent="0.25">
      <c r="A789" s="6">
        <v>43114</v>
      </c>
      <c r="B789" s="48">
        <v>8.3966778433122682E-2</v>
      </c>
      <c r="C789" s="48">
        <v>2.1165662082707971E-2</v>
      </c>
      <c r="D789" s="48">
        <v>1.6563969922337725E-2</v>
      </c>
      <c r="E789" s="48">
        <v>2.0156681729503554E-2</v>
      </c>
      <c r="F789" s="48">
        <v>1.4132187666183313E-2</v>
      </c>
      <c r="G789" s="48">
        <v>3.5760036187009223E-2</v>
      </c>
      <c r="H789" s="48">
        <f>+CCB_CISS__2[[#This Row],[Indikator]]-SUM(CCB_CISS__2[[#This Row],[Pengemarkedet]:[Banksektoren]])</f>
        <v>-2.3811759154619097E-2</v>
      </c>
    </row>
    <row r="790" spans="1:8" x14ac:dyDescent="0.25">
      <c r="A790" s="6">
        <v>43121</v>
      </c>
      <c r="B790" s="48">
        <v>8.0213945161370065E-2</v>
      </c>
      <c r="C790" s="48">
        <v>2.0069461918939401E-2</v>
      </c>
      <c r="D790" s="48">
        <v>1.4648435712123086E-2</v>
      </c>
      <c r="E790" s="48">
        <v>1.7682637818699665E-2</v>
      </c>
      <c r="F790" s="48">
        <v>1.3348922865768175E-2</v>
      </c>
      <c r="G790" s="48">
        <v>3.5524576444645753E-2</v>
      </c>
      <c r="H790" s="48">
        <f>+CCB_CISS__2[[#This Row],[Indikator]]-SUM(CCB_CISS__2[[#This Row],[Pengemarkedet]:[Banksektoren]])</f>
        <v>-2.1060089598806009E-2</v>
      </c>
    </row>
    <row r="791" spans="1:8" x14ac:dyDescent="0.25">
      <c r="A791" s="6">
        <v>43128</v>
      </c>
      <c r="B791" s="48">
        <v>9.5272030603272495E-2</v>
      </c>
      <c r="C791" s="48">
        <v>2.1700902195383884E-2</v>
      </c>
      <c r="D791" s="48">
        <v>1.5429816668463971E-2</v>
      </c>
      <c r="E791" s="48">
        <v>2.2626876682759915E-2</v>
      </c>
      <c r="F791" s="48">
        <v>1.7890733638166852E-2</v>
      </c>
      <c r="G791" s="48">
        <v>4.3261856047425273E-2</v>
      </c>
      <c r="H791" s="48">
        <f>+CCB_CISS__2[[#This Row],[Indikator]]-SUM(CCB_CISS__2[[#This Row],[Pengemarkedet]:[Banksektoren]])</f>
        <v>-2.5638154628927406E-2</v>
      </c>
    </row>
    <row r="792" spans="1:8" x14ac:dyDescent="0.25">
      <c r="A792" s="6">
        <v>43135</v>
      </c>
      <c r="B792" s="48">
        <v>0.11360210433746767</v>
      </c>
      <c r="C792" s="48">
        <v>2.3377838203297349E-2</v>
      </c>
      <c r="D792" s="48">
        <v>1.9761206847720085E-2</v>
      </c>
      <c r="E792" s="48">
        <v>3.3852382849922182E-2</v>
      </c>
      <c r="F792" s="48">
        <v>2.0570155110057747E-2</v>
      </c>
      <c r="G792" s="48">
        <v>4.6905875138323748E-2</v>
      </c>
      <c r="H792" s="48">
        <f>+CCB_CISS__2[[#This Row],[Indikator]]-SUM(CCB_CISS__2[[#This Row],[Pengemarkedet]:[Banksektoren]])</f>
        <v>-3.086535381185343E-2</v>
      </c>
    </row>
    <row r="793" spans="1:8" x14ac:dyDescent="0.25">
      <c r="A793" s="6">
        <v>43142</v>
      </c>
      <c r="B793" s="48">
        <v>0.12341689242963277</v>
      </c>
      <c r="C793" s="48">
        <v>2.3665026701620632E-2</v>
      </c>
      <c r="D793" s="48">
        <v>2.3004300601229977E-2</v>
      </c>
      <c r="E793" s="48">
        <v>4.1205886685483521E-2</v>
      </c>
      <c r="F793" s="48">
        <v>2.4545564633239619E-2</v>
      </c>
      <c r="G793" s="48">
        <v>4.6712864408524124E-2</v>
      </c>
      <c r="H793" s="48">
        <f>+CCB_CISS__2[[#This Row],[Indikator]]-SUM(CCB_CISS__2[[#This Row],[Pengemarkedet]:[Banksektoren]])</f>
        <v>-3.5716750600465086E-2</v>
      </c>
    </row>
    <row r="794" spans="1:8" x14ac:dyDescent="0.25">
      <c r="A794" s="6">
        <v>43149</v>
      </c>
      <c r="B794" s="48">
        <v>0.13112785784219524</v>
      </c>
      <c r="C794" s="48">
        <v>2.4299630725259203E-2</v>
      </c>
      <c r="D794" s="48">
        <v>2.4533127984155401E-2</v>
      </c>
      <c r="E794" s="48">
        <v>4.9928813563863222E-2</v>
      </c>
      <c r="F794" s="48">
        <v>2.5327646386117626E-2</v>
      </c>
      <c r="G794" s="48">
        <v>4.6796213961965066E-2</v>
      </c>
      <c r="H794" s="48">
        <f>+CCB_CISS__2[[#This Row],[Indikator]]-SUM(CCB_CISS__2[[#This Row],[Pengemarkedet]:[Banksektoren]])</f>
        <v>-3.9757574779165278E-2</v>
      </c>
    </row>
    <row r="795" spans="1:8" x14ac:dyDescent="0.25">
      <c r="A795" s="6">
        <v>43156</v>
      </c>
      <c r="B795" s="48">
        <v>0.1295742016761775</v>
      </c>
      <c r="C795" s="48">
        <v>2.4599938994172468E-2</v>
      </c>
      <c r="D795" s="48">
        <v>2.5845268132833311E-2</v>
      </c>
      <c r="E795" s="48">
        <v>5.2372737598012767E-2</v>
      </c>
      <c r="F795" s="48">
        <v>2.5321255200206474E-2</v>
      </c>
      <c r="G795" s="48">
        <v>4.2565767887991421E-2</v>
      </c>
      <c r="H795" s="48">
        <f>+CCB_CISS__2[[#This Row],[Indikator]]-SUM(CCB_CISS__2[[#This Row],[Pengemarkedet]:[Banksektoren]])</f>
        <v>-4.1130766137038921E-2</v>
      </c>
    </row>
    <row r="796" spans="1:8" x14ac:dyDescent="0.25">
      <c r="A796" s="6">
        <v>43163</v>
      </c>
      <c r="B796" s="48">
        <v>0.12945576557600294</v>
      </c>
      <c r="C796" s="48">
        <v>2.4178814656810953E-2</v>
      </c>
      <c r="D796" s="48">
        <v>2.3955235837338759E-2</v>
      </c>
      <c r="E796" s="48">
        <v>5.194356750623922E-2</v>
      </c>
      <c r="F796" s="48">
        <v>2.8864246023152542E-2</v>
      </c>
      <c r="G796" s="48">
        <v>4.5285354097032327E-2</v>
      </c>
      <c r="H796" s="48">
        <f>+CCB_CISS__2[[#This Row],[Indikator]]-SUM(CCB_CISS__2[[#This Row],[Pengemarkedet]:[Banksektoren]])</f>
        <v>-4.477145254457085E-2</v>
      </c>
    </row>
    <row r="797" spans="1:8" x14ac:dyDescent="0.25">
      <c r="A797" s="6">
        <v>43170</v>
      </c>
      <c r="B797" s="48">
        <v>0.11199161542201422</v>
      </c>
      <c r="C797" s="48">
        <v>2.1249750407820879E-2</v>
      </c>
      <c r="D797" s="48">
        <v>2.0393906740827021E-2</v>
      </c>
      <c r="E797" s="48">
        <v>4.3730873926015171E-2</v>
      </c>
      <c r="F797" s="48">
        <v>2.2617070141698947E-2</v>
      </c>
      <c r="G797" s="48">
        <v>4.2165292121672235E-2</v>
      </c>
      <c r="H797" s="48">
        <f>+CCB_CISS__2[[#This Row],[Indikator]]-SUM(CCB_CISS__2[[#This Row],[Pengemarkedet]:[Banksektoren]])</f>
        <v>-3.8165277916020035E-2</v>
      </c>
    </row>
    <row r="798" spans="1:8" x14ac:dyDescent="0.25">
      <c r="A798" s="6">
        <v>43177</v>
      </c>
      <c r="B798" s="48">
        <v>0.11226877409420365</v>
      </c>
      <c r="C798" s="48">
        <v>2.0601503032947808E-2</v>
      </c>
      <c r="D798" s="48">
        <v>2.0345712388668283E-2</v>
      </c>
      <c r="E798" s="48">
        <v>3.768555291159835E-2</v>
      </c>
      <c r="F798" s="48">
        <v>2.2826852745318302E-2</v>
      </c>
      <c r="G798" s="48">
        <v>4.9751804989494788E-2</v>
      </c>
      <c r="H798" s="48">
        <f>+CCB_CISS__2[[#This Row],[Indikator]]-SUM(CCB_CISS__2[[#This Row],[Pengemarkedet]:[Banksektoren]])</f>
        <v>-3.8942651973823891E-2</v>
      </c>
    </row>
    <row r="799" spans="1:8" x14ac:dyDescent="0.25">
      <c r="A799" s="6">
        <v>43184</v>
      </c>
      <c r="B799" s="48">
        <v>0.10907511375163779</v>
      </c>
      <c r="C799" s="48">
        <v>1.9720263043309542E-2</v>
      </c>
      <c r="D799" s="48">
        <v>1.9491912544356706E-2</v>
      </c>
      <c r="E799" s="48">
        <v>3.4907924655967051E-2</v>
      </c>
      <c r="F799" s="48">
        <v>2.3088825243129416E-2</v>
      </c>
      <c r="G799" s="48">
        <v>5.0819489201613631E-2</v>
      </c>
      <c r="H799" s="48">
        <f>+CCB_CISS__2[[#This Row],[Indikator]]-SUM(CCB_CISS__2[[#This Row],[Pengemarkedet]:[Banksektoren]])</f>
        <v>-3.8953300936738558E-2</v>
      </c>
    </row>
    <row r="800" spans="1:8" x14ac:dyDescent="0.25">
      <c r="A800" s="6">
        <v>43191</v>
      </c>
      <c r="B800" s="48">
        <v>0.10013414483116334</v>
      </c>
      <c r="C800" s="48">
        <v>1.8494944901976052E-2</v>
      </c>
      <c r="D800" s="48">
        <v>1.8517980965749054E-2</v>
      </c>
      <c r="E800" s="48">
        <v>3.103551047732532E-2</v>
      </c>
      <c r="F800" s="48">
        <v>1.8446431191503992E-2</v>
      </c>
      <c r="G800" s="48">
        <v>4.8449187810111899E-2</v>
      </c>
      <c r="H800" s="48">
        <f>+CCB_CISS__2[[#This Row],[Indikator]]-SUM(CCB_CISS__2[[#This Row],[Pengemarkedet]:[Banksektoren]])</f>
        <v>-3.4809910515502973E-2</v>
      </c>
    </row>
    <row r="801" spans="1:8" x14ac:dyDescent="0.25">
      <c r="A801" s="6">
        <v>43198</v>
      </c>
      <c r="B801" s="48">
        <v>0.10901908308691829</v>
      </c>
      <c r="C801" s="48">
        <v>1.9471479433737206E-2</v>
      </c>
      <c r="D801" s="48">
        <v>1.9125354333916891E-2</v>
      </c>
      <c r="E801" s="48">
        <v>4.136084242118522E-2</v>
      </c>
      <c r="F801" s="48">
        <v>1.842473060720947E-2</v>
      </c>
      <c r="G801" s="48">
        <v>5.1060264507499883E-2</v>
      </c>
      <c r="H801" s="48">
        <f>+CCB_CISS__2[[#This Row],[Indikator]]-SUM(CCB_CISS__2[[#This Row],[Pengemarkedet]:[Banksektoren]])</f>
        <v>-4.0423588216630363E-2</v>
      </c>
    </row>
    <row r="802" spans="1:8" x14ac:dyDescent="0.25">
      <c r="A802" s="6">
        <v>43205</v>
      </c>
      <c r="B802" s="48">
        <v>0.11161983010328921</v>
      </c>
      <c r="C802" s="48">
        <v>1.989428378930997E-2</v>
      </c>
      <c r="D802" s="48">
        <v>1.9573907271958044E-2</v>
      </c>
      <c r="E802" s="48">
        <v>5.0961207979521417E-2</v>
      </c>
      <c r="F802" s="48">
        <v>2.0217675156448903E-2</v>
      </c>
      <c r="G802" s="48">
        <v>4.7069331205904653E-2</v>
      </c>
      <c r="H802" s="48">
        <f>+CCB_CISS__2[[#This Row],[Indikator]]-SUM(CCB_CISS__2[[#This Row],[Pengemarkedet]:[Banksektoren]])</f>
        <v>-4.6096575299853781E-2</v>
      </c>
    </row>
    <row r="803" spans="1:8" x14ac:dyDescent="0.25">
      <c r="A803" s="6">
        <v>43212</v>
      </c>
      <c r="B803" s="48">
        <v>0.11455226655097524</v>
      </c>
      <c r="C803" s="48">
        <v>2.0450580184717036E-2</v>
      </c>
      <c r="D803" s="48">
        <v>1.9795655894295491E-2</v>
      </c>
      <c r="E803" s="48">
        <v>5.6515981975001739E-2</v>
      </c>
      <c r="F803" s="48">
        <v>1.78326072969709E-2</v>
      </c>
      <c r="G803" s="48">
        <v>5.0484334149773338E-2</v>
      </c>
      <c r="H803" s="48">
        <f>+CCB_CISS__2[[#This Row],[Indikator]]-SUM(CCB_CISS__2[[#This Row],[Pengemarkedet]:[Banksektoren]])</f>
        <v>-5.0526892949783284E-2</v>
      </c>
    </row>
    <row r="804" spans="1:8" x14ac:dyDescent="0.25">
      <c r="A804" s="6">
        <v>43219</v>
      </c>
      <c r="B804" s="48">
        <v>0.11922799117656346</v>
      </c>
      <c r="C804" s="48">
        <v>2.1313824012112383E-2</v>
      </c>
      <c r="D804" s="48">
        <v>2.1245265982723423E-2</v>
      </c>
      <c r="E804" s="48">
        <v>5.6484704074567148E-2</v>
      </c>
      <c r="F804" s="48">
        <v>2.208452091946124E-2</v>
      </c>
      <c r="G804" s="48">
        <v>5.4548104468148222E-2</v>
      </c>
      <c r="H804" s="48">
        <f>+CCB_CISS__2[[#This Row],[Indikator]]-SUM(CCB_CISS__2[[#This Row],[Pengemarkedet]:[Banksektoren]])</f>
        <v>-5.6448428280448937E-2</v>
      </c>
    </row>
    <row r="805" spans="1:8" x14ac:dyDescent="0.25">
      <c r="A805" s="6">
        <v>43226</v>
      </c>
      <c r="B805" s="48">
        <v>0.11576324487552983</v>
      </c>
      <c r="C805" s="48">
        <v>2.1562653455704101E-2</v>
      </c>
      <c r="D805" s="48">
        <v>2.0848951544928249E-2</v>
      </c>
      <c r="E805" s="48">
        <v>5.064805413709992E-2</v>
      </c>
      <c r="F805" s="48">
        <v>2.5687298572670565E-2</v>
      </c>
      <c r="G805" s="48">
        <v>5.4467220855210552E-2</v>
      </c>
      <c r="H805" s="48">
        <f>+CCB_CISS__2[[#This Row],[Indikator]]-SUM(CCB_CISS__2[[#This Row],[Pengemarkedet]:[Banksektoren]])</f>
        <v>-5.7450933690083555E-2</v>
      </c>
    </row>
    <row r="806" spans="1:8" x14ac:dyDescent="0.25">
      <c r="A806" s="6">
        <v>43233</v>
      </c>
      <c r="B806" s="48">
        <v>0.10778393703336429</v>
      </c>
      <c r="C806" s="48">
        <v>2.1234500347724037E-2</v>
      </c>
      <c r="D806" s="48">
        <v>2.0990333642050017E-2</v>
      </c>
      <c r="E806" s="48">
        <v>4.1321767775401141E-2</v>
      </c>
      <c r="F806" s="48">
        <v>2.7989837835976538E-2</v>
      </c>
      <c r="G806" s="48">
        <v>5.0353826245746885E-2</v>
      </c>
      <c r="H806" s="48">
        <f>+CCB_CISS__2[[#This Row],[Indikator]]-SUM(CCB_CISS__2[[#This Row],[Pengemarkedet]:[Banksektoren]])</f>
        <v>-5.4106328813534346E-2</v>
      </c>
    </row>
    <row r="807" spans="1:8" x14ac:dyDescent="0.25">
      <c r="A807" s="6">
        <v>43240</v>
      </c>
      <c r="B807" s="48">
        <v>0.10611591248680736</v>
      </c>
      <c r="C807" s="48">
        <v>2.5064648350633399E-2</v>
      </c>
      <c r="D807" s="48">
        <v>2.0898989027423494E-2</v>
      </c>
      <c r="E807" s="48">
        <v>3.8155166030808881E-2</v>
      </c>
      <c r="F807" s="48">
        <v>2.6282881975202822E-2</v>
      </c>
      <c r="G807" s="48">
        <v>4.7978397736786853E-2</v>
      </c>
      <c r="H807" s="48">
        <f>+CCB_CISS__2[[#This Row],[Indikator]]-SUM(CCB_CISS__2[[#This Row],[Pengemarkedet]:[Banksektoren]])</f>
        <v>-5.2264170634048077E-2</v>
      </c>
    </row>
    <row r="808" spans="1:8" x14ac:dyDescent="0.25">
      <c r="A808" s="6">
        <v>43247</v>
      </c>
      <c r="B808" s="48">
        <v>0.10322718200868766</v>
      </c>
      <c r="C808" s="48">
        <v>2.6476084171164406E-2</v>
      </c>
      <c r="D808" s="48">
        <v>2.3930951270649561E-2</v>
      </c>
      <c r="E808" s="48">
        <v>3.4691999216415574E-2</v>
      </c>
      <c r="F808" s="48">
        <v>2.3328013084517298E-2</v>
      </c>
      <c r="G808" s="48">
        <v>4.5316010876946811E-2</v>
      </c>
      <c r="H808" s="48">
        <f>+CCB_CISS__2[[#This Row],[Indikator]]-SUM(CCB_CISS__2[[#This Row],[Pengemarkedet]:[Banksektoren]])</f>
        <v>-5.0515876611005983E-2</v>
      </c>
    </row>
    <row r="809" spans="1:8" x14ac:dyDescent="0.25">
      <c r="A809" s="6">
        <v>43254</v>
      </c>
      <c r="B809" s="48">
        <v>0.12331677296536644</v>
      </c>
      <c r="C809" s="48">
        <v>3.1222303066135326E-2</v>
      </c>
      <c r="D809" s="48">
        <v>2.8571767830955712E-2</v>
      </c>
      <c r="E809" s="48">
        <v>4.2061365528640385E-2</v>
      </c>
      <c r="F809" s="48">
        <v>2.9642642320698402E-2</v>
      </c>
      <c r="G809" s="48">
        <v>5.5336373971317618E-2</v>
      </c>
      <c r="H809" s="48">
        <f>+CCB_CISS__2[[#This Row],[Indikator]]-SUM(CCB_CISS__2[[#This Row],[Pengemarkedet]:[Banksektoren]])</f>
        <v>-6.3517679752381012E-2</v>
      </c>
    </row>
    <row r="810" spans="1:8" x14ac:dyDescent="0.25">
      <c r="A810" s="6">
        <v>43261</v>
      </c>
      <c r="B810" s="48">
        <v>0.13304640208422924</v>
      </c>
      <c r="C810" s="48">
        <v>3.2823149191742458E-2</v>
      </c>
      <c r="D810" s="48">
        <v>3.301016392160519E-2</v>
      </c>
      <c r="E810" s="48">
        <v>4.8179967276356928E-2</v>
      </c>
      <c r="F810" s="48">
        <v>2.6769951309174523E-2</v>
      </c>
      <c r="G810" s="48">
        <v>6.1302118442782487E-2</v>
      </c>
      <c r="H810" s="48">
        <f>+CCB_CISS__2[[#This Row],[Indikator]]-SUM(CCB_CISS__2[[#This Row],[Pengemarkedet]:[Banksektoren]])</f>
        <v>-6.9038948057432353E-2</v>
      </c>
    </row>
    <row r="811" spans="1:8" x14ac:dyDescent="0.25">
      <c r="A811" s="6">
        <v>43268</v>
      </c>
      <c r="B811" s="48">
        <v>0.1378443202448702</v>
      </c>
      <c r="C811" s="48">
        <v>3.3202550804085899E-2</v>
      </c>
      <c r="D811" s="48">
        <v>3.697839504213641E-2</v>
      </c>
      <c r="E811" s="48">
        <v>5.0362017703424813E-2</v>
      </c>
      <c r="F811" s="48">
        <v>3.7744648758511953E-2</v>
      </c>
      <c r="G811" s="48">
        <v>5.9771023433196888E-2</v>
      </c>
      <c r="H811" s="48">
        <f>+CCB_CISS__2[[#This Row],[Indikator]]-SUM(CCB_CISS__2[[#This Row],[Pengemarkedet]:[Banksektoren]])</f>
        <v>-8.0214315496485777E-2</v>
      </c>
    </row>
    <row r="812" spans="1:8" x14ac:dyDescent="0.25">
      <c r="A812" s="6">
        <v>43275</v>
      </c>
      <c r="B812" s="48">
        <v>0.13713654208516476</v>
      </c>
      <c r="C812" s="48">
        <v>3.1807976133664713E-2</v>
      </c>
      <c r="D812" s="48">
        <v>3.3978446154390128E-2</v>
      </c>
      <c r="E812" s="48">
        <v>5.4708125096555163E-2</v>
      </c>
      <c r="F812" s="48">
        <v>3.8019684098268308E-2</v>
      </c>
      <c r="G812" s="48">
        <v>6.1419013946250357E-2</v>
      </c>
      <c r="H812" s="48">
        <f>+CCB_CISS__2[[#This Row],[Indikator]]-SUM(CCB_CISS__2[[#This Row],[Pengemarkedet]:[Banksektoren]])</f>
        <v>-8.2796703343963884E-2</v>
      </c>
    </row>
    <row r="813" spans="1:8" x14ac:dyDescent="0.25">
      <c r="A813" s="6">
        <v>43282</v>
      </c>
      <c r="B813" s="48">
        <v>0.12278212625066484</v>
      </c>
      <c r="C813" s="48">
        <v>2.875965668786205E-2</v>
      </c>
      <c r="D813" s="48">
        <v>3.0556032859071262E-2</v>
      </c>
      <c r="E813" s="48">
        <v>5.1583485047789951E-2</v>
      </c>
      <c r="F813" s="48">
        <v>3.1644489978368516E-2</v>
      </c>
      <c r="G813" s="48">
        <v>5.6494683040339014E-2</v>
      </c>
      <c r="H813" s="48">
        <f>+CCB_CISS__2[[#This Row],[Indikator]]-SUM(CCB_CISS__2[[#This Row],[Pengemarkedet]:[Banksektoren]])</f>
        <v>-7.6256221362765969E-2</v>
      </c>
    </row>
    <row r="814" spans="1:8" x14ac:dyDescent="0.25">
      <c r="A814" s="6">
        <v>43289</v>
      </c>
      <c r="B814" s="48">
        <v>0.11327285269674472</v>
      </c>
      <c r="C814" s="48">
        <v>2.7771003390282614E-2</v>
      </c>
      <c r="D814" s="48">
        <v>2.5626050532868393E-2</v>
      </c>
      <c r="E814" s="48">
        <v>4.6983473663927952E-2</v>
      </c>
      <c r="F814" s="48">
        <v>3.0790514733369335E-2</v>
      </c>
      <c r="G814" s="48">
        <v>5.3955374627442883E-2</v>
      </c>
      <c r="H814" s="48">
        <f>+CCB_CISS__2[[#This Row],[Indikator]]-SUM(CCB_CISS__2[[#This Row],[Pengemarkedet]:[Banksektoren]])</f>
        <v>-7.1853564251146446E-2</v>
      </c>
    </row>
    <row r="815" spans="1:8" x14ac:dyDescent="0.25">
      <c r="A815" s="6">
        <v>43296</v>
      </c>
      <c r="B815" s="48">
        <v>0.10190845251412836</v>
      </c>
      <c r="C815" s="48">
        <v>2.369042670243934E-2</v>
      </c>
      <c r="D815" s="48">
        <v>2.0764421870465677E-2</v>
      </c>
      <c r="E815" s="48">
        <v>4.4983063818865521E-2</v>
      </c>
      <c r="F815" s="48">
        <v>1.9235405976157759E-2</v>
      </c>
      <c r="G815" s="48">
        <v>5.1762472314584432E-2</v>
      </c>
      <c r="H815" s="48">
        <f>+CCB_CISS__2[[#This Row],[Indikator]]-SUM(CCB_CISS__2[[#This Row],[Pengemarkedet]:[Banksektoren]])</f>
        <v>-5.8527338168384374E-2</v>
      </c>
    </row>
    <row r="816" spans="1:8" x14ac:dyDescent="0.25">
      <c r="A816" s="6">
        <v>43303</v>
      </c>
      <c r="B816" s="48">
        <v>0.10658921018871613</v>
      </c>
      <c r="C816" s="48">
        <v>2.4878525515581222E-2</v>
      </c>
      <c r="D816" s="48">
        <v>2.1285025561419552E-2</v>
      </c>
      <c r="E816" s="48">
        <v>4.2137811590534216E-2</v>
      </c>
      <c r="F816" s="48">
        <v>2.027783105003856E-2</v>
      </c>
      <c r="G816" s="48">
        <v>6.0904829220799823E-2</v>
      </c>
      <c r="H816" s="48">
        <f>+CCB_CISS__2[[#This Row],[Indikator]]-SUM(CCB_CISS__2[[#This Row],[Pengemarkedet]:[Banksektoren]])</f>
        <v>-6.2894812749657233E-2</v>
      </c>
    </row>
    <row r="817" spans="1:8" x14ac:dyDescent="0.25">
      <c r="A817" s="6">
        <v>43310</v>
      </c>
      <c r="B817" s="48">
        <v>9.5749021577306331E-2</v>
      </c>
      <c r="C817" s="48">
        <v>2.3057970920413277E-2</v>
      </c>
      <c r="D817" s="48">
        <v>2.0033648906043332E-2</v>
      </c>
      <c r="E817" s="48">
        <v>3.4168807475020643E-2</v>
      </c>
      <c r="F817" s="48">
        <v>1.7321622742684149E-2</v>
      </c>
      <c r="G817" s="48">
        <v>5.714282802526912E-2</v>
      </c>
      <c r="H817" s="48">
        <f>+CCB_CISS__2[[#This Row],[Indikator]]-SUM(CCB_CISS__2[[#This Row],[Pengemarkedet]:[Banksektoren]])</f>
        <v>-5.5975856492124193E-2</v>
      </c>
    </row>
    <row r="818" spans="1:8" x14ac:dyDescent="0.25">
      <c r="A818" s="6">
        <v>43317</v>
      </c>
      <c r="B818" s="48">
        <v>9.1828568331801669E-2</v>
      </c>
      <c r="C818" s="48">
        <v>2.3046258344867749E-2</v>
      </c>
      <c r="D818" s="48">
        <v>2.1596329204832274E-2</v>
      </c>
      <c r="E818" s="48">
        <v>3.0234445029125426E-2</v>
      </c>
      <c r="F818" s="48">
        <v>1.6509988658618614E-2</v>
      </c>
      <c r="G818" s="48">
        <v>5.4133771681624338E-2</v>
      </c>
      <c r="H818" s="48">
        <f>+CCB_CISS__2[[#This Row],[Indikator]]-SUM(CCB_CISS__2[[#This Row],[Pengemarkedet]:[Banksektoren]])</f>
        <v>-5.3692224587266718E-2</v>
      </c>
    </row>
    <row r="819" spans="1:8" x14ac:dyDescent="0.25">
      <c r="A819" s="6">
        <v>43324</v>
      </c>
      <c r="B819" s="48">
        <v>0.10040468998367114</v>
      </c>
      <c r="C819" s="48">
        <v>2.4896770246029709E-2</v>
      </c>
      <c r="D819" s="48">
        <v>2.4888679599647003E-2</v>
      </c>
      <c r="E819" s="48">
        <v>3.262750559775969E-2</v>
      </c>
      <c r="F819" s="48">
        <v>2.267477420838241E-2</v>
      </c>
      <c r="G819" s="48">
        <v>5.6311148474789234E-2</v>
      </c>
      <c r="H819" s="48">
        <f>+CCB_CISS__2[[#This Row],[Indikator]]-SUM(CCB_CISS__2[[#This Row],[Pengemarkedet]:[Banksektoren]])</f>
        <v>-6.0994188142936917E-2</v>
      </c>
    </row>
    <row r="820" spans="1:8" x14ac:dyDescent="0.25">
      <c r="A820" s="6">
        <v>43331</v>
      </c>
      <c r="B820" s="48">
        <v>9.4822520690263687E-2</v>
      </c>
      <c r="C820" s="48">
        <v>2.4021801720306876E-2</v>
      </c>
      <c r="D820" s="48">
        <v>2.3635963409108857E-2</v>
      </c>
      <c r="E820" s="48">
        <v>3.4127034272734585E-2</v>
      </c>
      <c r="F820" s="48">
        <v>2.0063768976190992E-2</v>
      </c>
      <c r="G820" s="48">
        <v>4.8326266205681763E-2</v>
      </c>
      <c r="H820" s="48">
        <f>+CCB_CISS__2[[#This Row],[Indikator]]-SUM(CCB_CISS__2[[#This Row],[Pengemarkedet]:[Banksektoren]])</f>
        <v>-5.5352313893759372E-2</v>
      </c>
    </row>
    <row r="821" spans="1:8" x14ac:dyDescent="0.25">
      <c r="A821" s="6">
        <v>43338</v>
      </c>
      <c r="B821" s="48">
        <v>0.10172998388743751</v>
      </c>
      <c r="C821" s="48">
        <v>2.5437943032463883E-2</v>
      </c>
      <c r="D821" s="48">
        <v>2.3976962825364014E-2</v>
      </c>
      <c r="E821" s="48">
        <v>3.7641837978407658E-2</v>
      </c>
      <c r="F821" s="48">
        <v>2.2850570799708748E-2</v>
      </c>
      <c r="G821" s="48">
        <v>5.0300078620891406E-2</v>
      </c>
      <c r="H821" s="48">
        <f>+CCB_CISS__2[[#This Row],[Indikator]]-SUM(CCB_CISS__2[[#This Row],[Pengemarkedet]:[Banksektoren]])</f>
        <v>-5.8477409369398187E-2</v>
      </c>
    </row>
    <row r="822" spans="1:8" x14ac:dyDescent="0.25">
      <c r="A822" s="6">
        <v>43345</v>
      </c>
      <c r="B822" s="48">
        <v>0.10947879354525585</v>
      </c>
      <c r="C822" s="48">
        <v>2.6677363985077571E-2</v>
      </c>
      <c r="D822" s="48">
        <v>2.4535131869054889E-2</v>
      </c>
      <c r="E822" s="48">
        <v>4.1636577564142123E-2</v>
      </c>
      <c r="F822" s="48">
        <v>2.6626497132031253E-2</v>
      </c>
      <c r="G822" s="48">
        <v>5.2802441362448153E-2</v>
      </c>
      <c r="H822" s="48">
        <f>+CCB_CISS__2[[#This Row],[Indikator]]-SUM(CCB_CISS__2[[#This Row],[Pengemarkedet]:[Banksektoren]])</f>
        <v>-6.2799218367498147E-2</v>
      </c>
    </row>
    <row r="823" spans="1:8" x14ac:dyDescent="0.25">
      <c r="A823" s="6">
        <v>43352</v>
      </c>
      <c r="B823" s="48">
        <v>0.12052408886952753</v>
      </c>
      <c r="C823" s="48">
        <v>2.7966431945239425E-2</v>
      </c>
      <c r="D823" s="48">
        <v>2.3671568037304254E-2</v>
      </c>
      <c r="E823" s="48">
        <v>4.5042988655842886E-2</v>
      </c>
      <c r="F823" s="48">
        <v>2.9263770118163872E-2</v>
      </c>
      <c r="G823" s="48">
        <v>6.5806971724018365E-2</v>
      </c>
      <c r="H823" s="48">
        <f>+CCB_CISS__2[[#This Row],[Indikator]]-SUM(CCB_CISS__2[[#This Row],[Pengemarkedet]:[Banksektoren]])</f>
        <v>-7.1227641611041254E-2</v>
      </c>
    </row>
    <row r="824" spans="1:8" x14ac:dyDescent="0.25">
      <c r="A824" s="6">
        <v>43359</v>
      </c>
      <c r="B824" s="48">
        <v>0.12154136134626865</v>
      </c>
      <c r="C824" s="48">
        <v>2.9120487324957117E-2</v>
      </c>
      <c r="D824" s="48">
        <v>2.4734504911187522E-2</v>
      </c>
      <c r="E824" s="48">
        <v>4.2820866955186818E-2</v>
      </c>
      <c r="F824" s="48">
        <v>3.2119793188376607E-2</v>
      </c>
      <c r="G824" s="48">
        <v>6.6517966607511136E-2</v>
      </c>
      <c r="H824" s="48">
        <f>+CCB_CISS__2[[#This Row],[Indikator]]-SUM(CCB_CISS__2[[#This Row],[Pengemarkedet]:[Banksektoren]])</f>
        <v>-7.3772257640950537E-2</v>
      </c>
    </row>
    <row r="825" spans="1:8" x14ac:dyDescent="0.25">
      <c r="A825" s="6">
        <v>43366</v>
      </c>
      <c r="B825" s="48">
        <v>0.12537408297382138</v>
      </c>
      <c r="C825" s="48">
        <v>3.0300704933436867E-2</v>
      </c>
      <c r="D825" s="48">
        <v>2.5159858632494328E-2</v>
      </c>
      <c r="E825" s="48">
        <v>4.2576356885862712E-2</v>
      </c>
      <c r="F825" s="48">
        <v>3.3909491567318359E-2</v>
      </c>
      <c r="G825" s="48">
        <v>7.5558649416185619E-2</v>
      </c>
      <c r="H825" s="48">
        <f>+CCB_CISS__2[[#This Row],[Indikator]]-SUM(CCB_CISS__2[[#This Row],[Pengemarkedet]:[Banksektoren]])</f>
        <v>-8.2130978461476517E-2</v>
      </c>
    </row>
    <row r="826" spans="1:8" x14ac:dyDescent="0.25">
      <c r="A826" s="6">
        <v>43373</v>
      </c>
      <c r="B826" s="48">
        <v>0.11875327959396079</v>
      </c>
      <c r="C826" s="48">
        <v>2.9738605291518529E-2</v>
      </c>
      <c r="D826" s="48">
        <v>2.531770533783588E-2</v>
      </c>
      <c r="E826" s="48">
        <v>4.0818331833611526E-2</v>
      </c>
      <c r="F826" s="48">
        <v>2.8873507934744639E-2</v>
      </c>
      <c r="G826" s="48">
        <v>7.6973288635208026E-2</v>
      </c>
      <c r="H826" s="48">
        <f>+CCB_CISS__2[[#This Row],[Indikator]]-SUM(CCB_CISS__2[[#This Row],[Pengemarkedet]:[Banksektoren]])</f>
        <v>-8.2968159438957828E-2</v>
      </c>
    </row>
    <row r="827" spans="1:8" x14ac:dyDescent="0.25">
      <c r="A827" s="6">
        <v>43380</v>
      </c>
      <c r="B827" s="48">
        <v>0.12315939489450926</v>
      </c>
      <c r="C827" s="48">
        <v>3.2780553435374379E-2</v>
      </c>
      <c r="D827" s="48">
        <v>3.0094995865882528E-2</v>
      </c>
      <c r="E827" s="48">
        <v>4.4117936609643554E-2</v>
      </c>
      <c r="F827" s="48">
        <v>2.6860173023548772E-2</v>
      </c>
      <c r="G827" s="48">
        <v>8.325580614053027E-2</v>
      </c>
      <c r="H827" s="48">
        <f>+CCB_CISS__2[[#This Row],[Indikator]]-SUM(CCB_CISS__2[[#This Row],[Pengemarkedet]:[Banksektoren]])</f>
        <v>-9.3950070180470233E-2</v>
      </c>
    </row>
    <row r="828" spans="1:8" x14ac:dyDescent="0.25">
      <c r="A828" s="6">
        <v>43387</v>
      </c>
      <c r="B828" s="48">
        <v>0.1350018655317955</v>
      </c>
      <c r="C828" s="48">
        <v>3.7060298841049805E-2</v>
      </c>
      <c r="D828" s="48">
        <v>3.1009067403811937E-2</v>
      </c>
      <c r="E828" s="48">
        <v>5.6784202546757034E-2</v>
      </c>
      <c r="F828" s="48">
        <v>2.8919889652104049E-2</v>
      </c>
      <c r="G828" s="48">
        <v>8.934431476327985E-2</v>
      </c>
      <c r="H828" s="48">
        <f>+CCB_CISS__2[[#This Row],[Indikator]]-SUM(CCB_CISS__2[[#This Row],[Pengemarkedet]:[Banksektoren]])</f>
        <v>-0.10811590767520718</v>
      </c>
    </row>
    <row r="829" spans="1:8" x14ac:dyDescent="0.25">
      <c r="A829" s="6">
        <v>43394</v>
      </c>
      <c r="B829" s="48">
        <v>0.14225777972181686</v>
      </c>
      <c r="C829" s="48">
        <v>3.9954959571233684E-2</v>
      </c>
      <c r="D829" s="48">
        <v>3.2602131668536274E-2</v>
      </c>
      <c r="E829" s="48">
        <v>6.500691098136932E-2</v>
      </c>
      <c r="F829" s="48">
        <v>2.6660824568567963E-2</v>
      </c>
      <c r="G829" s="48">
        <v>9.8992144781841498E-2</v>
      </c>
      <c r="H829" s="48">
        <f>+CCB_CISS__2[[#This Row],[Indikator]]-SUM(CCB_CISS__2[[#This Row],[Pengemarkedet]:[Banksektoren]])</f>
        <v>-0.12095919184973192</v>
      </c>
    </row>
    <row r="830" spans="1:8" x14ac:dyDescent="0.25">
      <c r="A830" s="6">
        <v>43401</v>
      </c>
      <c r="B830" s="48">
        <v>0.15919858512235521</v>
      </c>
      <c r="C830" s="48">
        <v>4.4663417869832328E-2</v>
      </c>
      <c r="D830" s="48">
        <v>3.4110577526766085E-2</v>
      </c>
      <c r="E830" s="48">
        <v>7.8026556921138565E-2</v>
      </c>
      <c r="F830" s="48">
        <v>3.1537950385002539E-2</v>
      </c>
      <c r="G830" s="48">
        <v>0.11556661860390101</v>
      </c>
      <c r="H830" s="48">
        <f>+CCB_CISS__2[[#This Row],[Indikator]]-SUM(CCB_CISS__2[[#This Row],[Pengemarkedet]:[Banksektoren]])</f>
        <v>-0.14470653618428533</v>
      </c>
    </row>
    <row r="831" spans="1:8" x14ac:dyDescent="0.25">
      <c r="A831" s="6">
        <v>43408</v>
      </c>
      <c r="B831" s="48">
        <v>0.15190365962224875</v>
      </c>
      <c r="C831" s="48">
        <v>4.3894973017956154E-2</v>
      </c>
      <c r="D831" s="48">
        <v>3.1436439676964002E-2</v>
      </c>
      <c r="E831" s="48">
        <v>7.9465426966006752E-2</v>
      </c>
      <c r="F831" s="48">
        <v>3.175361197352039E-2</v>
      </c>
      <c r="G831" s="48">
        <v>0.1162915850882065</v>
      </c>
      <c r="H831" s="48">
        <f>+CCB_CISS__2[[#This Row],[Indikator]]-SUM(CCB_CISS__2[[#This Row],[Pengemarkedet]:[Banksektoren]])</f>
        <v>-0.15093837710040506</v>
      </c>
    </row>
    <row r="832" spans="1:8" x14ac:dyDescent="0.25">
      <c r="A832" s="6">
        <v>43415</v>
      </c>
      <c r="B832" s="48">
        <v>0.15084762105234858</v>
      </c>
      <c r="C832" s="48">
        <v>4.3822905023082039E-2</v>
      </c>
      <c r="D832" s="48">
        <v>3.1628997737985554E-2</v>
      </c>
      <c r="E832" s="48">
        <v>8.3182130155832132E-2</v>
      </c>
      <c r="F832" s="48">
        <v>2.9611153908321922E-2</v>
      </c>
      <c r="G832" s="48">
        <v>0.12115428871696737</v>
      </c>
      <c r="H832" s="48">
        <f>+CCB_CISS__2[[#This Row],[Indikator]]-SUM(CCB_CISS__2[[#This Row],[Pengemarkedet]:[Banksektoren]])</f>
        <v>-0.15855185448984041</v>
      </c>
    </row>
    <row r="833" spans="1:8" x14ac:dyDescent="0.25">
      <c r="A833" s="6">
        <v>43422</v>
      </c>
      <c r="B833" s="48">
        <v>0.15226625244784389</v>
      </c>
      <c r="C833" s="48">
        <v>4.6636652547238186E-2</v>
      </c>
      <c r="D833" s="48">
        <v>3.3629030050764994E-2</v>
      </c>
      <c r="E833" s="48">
        <v>9.1050524694947954E-2</v>
      </c>
      <c r="F833" s="48">
        <v>3.8134738579591279E-2</v>
      </c>
      <c r="G833" s="48">
        <v>0.11243518544981963</v>
      </c>
      <c r="H833" s="48">
        <f>+CCB_CISS__2[[#This Row],[Indikator]]-SUM(CCB_CISS__2[[#This Row],[Pengemarkedet]:[Banksektoren]])</f>
        <v>-0.16961987887451815</v>
      </c>
    </row>
    <row r="834" spans="1:8" x14ac:dyDescent="0.25">
      <c r="A834" s="6">
        <v>43429</v>
      </c>
      <c r="B834" s="48">
        <v>0.15743196980664634</v>
      </c>
      <c r="C834" s="48">
        <v>5.0403635569068753E-2</v>
      </c>
      <c r="D834" s="48">
        <v>3.5221220918677722E-2</v>
      </c>
      <c r="E834" s="48">
        <v>9.8576636558252703E-2</v>
      </c>
      <c r="F834" s="48">
        <v>3.7822172165786691E-2</v>
      </c>
      <c r="G834" s="48">
        <v>0.11178280616376506</v>
      </c>
      <c r="H834" s="48">
        <f>+CCB_CISS__2[[#This Row],[Indikator]]-SUM(CCB_CISS__2[[#This Row],[Pengemarkedet]:[Banksektoren]])</f>
        <v>-0.17637450156890463</v>
      </c>
    </row>
    <row r="835" spans="1:8" x14ac:dyDescent="0.25">
      <c r="A835" s="6">
        <v>43436</v>
      </c>
      <c r="B835" s="48">
        <v>0.15183411585349105</v>
      </c>
      <c r="C835" s="48">
        <v>5.290015907097597E-2</v>
      </c>
      <c r="D835" s="48">
        <v>3.4338123527191206E-2</v>
      </c>
      <c r="E835" s="48">
        <v>0.10015376757976024</v>
      </c>
      <c r="F835" s="48">
        <v>3.6706537931928816E-2</v>
      </c>
      <c r="G835" s="48">
        <v>0.10129403771556414</v>
      </c>
      <c r="H835" s="48">
        <f>+CCB_CISS__2[[#This Row],[Indikator]]-SUM(CCB_CISS__2[[#This Row],[Pengemarkedet]:[Banksektoren]])</f>
        <v>-0.17355850997192934</v>
      </c>
    </row>
    <row r="836" spans="1:8" x14ac:dyDescent="0.25">
      <c r="A836" s="6">
        <v>43443</v>
      </c>
      <c r="B836" s="48">
        <v>0.15556564659260713</v>
      </c>
      <c r="C836" s="48">
        <v>5.3471696170988979E-2</v>
      </c>
      <c r="D836" s="48">
        <v>3.693014153862105E-2</v>
      </c>
      <c r="E836" s="48">
        <v>0.10250686894367267</v>
      </c>
      <c r="F836" s="48">
        <v>3.9011096439058222E-2</v>
      </c>
      <c r="G836" s="48">
        <v>0.10838853705548784</v>
      </c>
      <c r="H836" s="48">
        <f>+CCB_CISS__2[[#This Row],[Indikator]]-SUM(CCB_CISS__2[[#This Row],[Pengemarkedet]:[Banksektoren]])</f>
        <v>-0.1847426935552216</v>
      </c>
    </row>
    <row r="837" spans="1:8" x14ac:dyDescent="0.25">
      <c r="A837" s="6">
        <v>43450</v>
      </c>
      <c r="B837" s="48">
        <v>0.15298013201714181</v>
      </c>
      <c r="C837" s="48">
        <v>5.3399436335812817E-2</v>
      </c>
      <c r="D837" s="48">
        <v>3.7034221151062141E-2</v>
      </c>
      <c r="E837" s="48">
        <v>0.1013929485136031</v>
      </c>
      <c r="F837" s="48">
        <v>3.7458091252697528E-2</v>
      </c>
      <c r="G837" s="48">
        <v>0.11152537661634152</v>
      </c>
      <c r="H837" s="48">
        <f>+CCB_CISS__2[[#This Row],[Indikator]]-SUM(CCB_CISS__2[[#This Row],[Pengemarkedet]:[Banksektoren]])</f>
        <v>-0.18782994185237531</v>
      </c>
    </row>
    <row r="838" spans="1:8" x14ac:dyDescent="0.25">
      <c r="A838" s="6">
        <v>43457</v>
      </c>
      <c r="B838" s="48">
        <v>0.15225459540711161</v>
      </c>
      <c r="C838" s="48">
        <v>5.4267188220490557E-2</v>
      </c>
      <c r="D838" s="48">
        <v>3.5161274494550906E-2</v>
      </c>
      <c r="E838" s="48">
        <v>0.1012004142754577</v>
      </c>
      <c r="F838" s="48">
        <v>4.0198103679927974E-2</v>
      </c>
      <c r="G838" s="48">
        <v>0.11142453892080649</v>
      </c>
      <c r="H838" s="48">
        <f>+CCB_CISS__2[[#This Row],[Indikator]]-SUM(CCB_CISS__2[[#This Row],[Pengemarkedet]:[Banksektoren]])</f>
        <v>-0.18999692418412201</v>
      </c>
    </row>
    <row r="839" spans="1:8" x14ac:dyDescent="0.25">
      <c r="A839" s="6">
        <v>43464</v>
      </c>
      <c r="B839" s="48">
        <v>0.14915211259203703</v>
      </c>
      <c r="C839" s="48">
        <v>4.8715727537093273E-2</v>
      </c>
      <c r="D839" s="48">
        <v>3.4495106356323565E-2</v>
      </c>
      <c r="E839" s="48">
        <v>0.10064905902821353</v>
      </c>
      <c r="F839" s="48">
        <v>3.9968281830570856E-2</v>
      </c>
      <c r="G839" s="48">
        <v>0.11583068487380499</v>
      </c>
      <c r="H839" s="48">
        <f>+CCB_CISS__2[[#This Row],[Indikator]]-SUM(CCB_CISS__2[[#This Row],[Pengemarkedet]:[Banksektoren]])</f>
        <v>-0.19050674703396914</v>
      </c>
    </row>
    <row r="840" spans="1:8" x14ac:dyDescent="0.25">
      <c r="A840" s="6">
        <v>43471</v>
      </c>
      <c r="B840" s="48">
        <v>0.14470144954584171</v>
      </c>
      <c r="C840" s="48">
        <v>4.9936182628151082E-2</v>
      </c>
      <c r="D840" s="48">
        <v>3.3278570966293795E-2</v>
      </c>
      <c r="E840" s="48">
        <v>9.8464725109956311E-2</v>
      </c>
      <c r="F840" s="48">
        <v>4.2442592903053009E-2</v>
      </c>
      <c r="G840" s="48">
        <v>0.11234216876014842</v>
      </c>
      <c r="H840" s="48">
        <f>+CCB_CISS__2[[#This Row],[Indikator]]-SUM(CCB_CISS__2[[#This Row],[Pengemarkedet]:[Banksektoren]])</f>
        <v>-0.19176279082176093</v>
      </c>
    </row>
    <row r="841" spans="1:8" x14ac:dyDescent="0.25">
      <c r="A841" s="6">
        <v>43478</v>
      </c>
      <c r="B841" s="48">
        <v>0.13506390271053559</v>
      </c>
      <c r="C841" s="48">
        <v>4.7081982294878075E-2</v>
      </c>
      <c r="D841" s="48">
        <v>3.2806337134302914E-2</v>
      </c>
      <c r="E841" s="48">
        <v>9.3885115091082424E-2</v>
      </c>
      <c r="F841" s="48">
        <v>3.690021615999798E-2</v>
      </c>
      <c r="G841" s="48">
        <v>0.10704490370013903</v>
      </c>
      <c r="H841" s="48">
        <f>+CCB_CISS__2[[#This Row],[Indikator]]-SUM(CCB_CISS__2[[#This Row],[Pengemarkedet]:[Banksektoren]])</f>
        <v>-0.18265465166986483</v>
      </c>
    </row>
    <row r="842" spans="1:8" x14ac:dyDescent="0.25">
      <c r="A842" s="6">
        <v>43485</v>
      </c>
      <c r="B842" s="48">
        <v>0.12279117348166275</v>
      </c>
      <c r="C842" s="48">
        <v>4.1575140683795461E-2</v>
      </c>
      <c r="D842" s="48">
        <v>3.1531089744139047E-2</v>
      </c>
      <c r="E842" s="48">
        <v>9.1346247811089548E-2</v>
      </c>
      <c r="F842" s="48">
        <v>3.4086793295658918E-2</v>
      </c>
      <c r="G842" s="48">
        <v>9.9287892646138798E-2</v>
      </c>
      <c r="H842" s="48">
        <f>+CCB_CISS__2[[#This Row],[Indikator]]-SUM(CCB_CISS__2[[#This Row],[Pengemarkedet]:[Banksektoren]])</f>
        <v>-0.17503599069915904</v>
      </c>
    </row>
    <row r="843" spans="1:8" x14ac:dyDescent="0.25">
      <c r="A843" s="6">
        <v>43492</v>
      </c>
      <c r="B843" s="48">
        <v>0.11283884894589515</v>
      </c>
      <c r="C843" s="48">
        <v>3.9709007878735138E-2</v>
      </c>
      <c r="D843" s="48">
        <v>3.0543762317636079E-2</v>
      </c>
      <c r="E843" s="48">
        <v>8.646818104968905E-2</v>
      </c>
      <c r="F843" s="48">
        <v>3.3105072030389378E-2</v>
      </c>
      <c r="G843" s="48">
        <v>9.2385043997494767E-2</v>
      </c>
      <c r="H843" s="48">
        <f>+CCB_CISS__2[[#This Row],[Indikator]]-SUM(CCB_CISS__2[[#This Row],[Pengemarkedet]:[Banksektoren]])</f>
        <v>-0.16937221832804927</v>
      </c>
    </row>
    <row r="844" spans="1:8" x14ac:dyDescent="0.25">
      <c r="A844" s="6">
        <v>43499</v>
      </c>
      <c r="B844" s="48">
        <v>0.10487651654423097</v>
      </c>
      <c r="C844" s="48">
        <v>3.3829410042395286E-2</v>
      </c>
      <c r="D844" s="48">
        <v>3.1310637597543933E-2</v>
      </c>
      <c r="E844" s="48">
        <v>8.7916249650401707E-2</v>
      </c>
      <c r="F844" s="48">
        <v>2.7809822165475041E-2</v>
      </c>
      <c r="G844" s="48">
        <v>8.8976008128411943E-2</v>
      </c>
      <c r="H844" s="48">
        <f>+CCB_CISS__2[[#This Row],[Indikator]]-SUM(CCB_CISS__2[[#This Row],[Pengemarkedet]:[Banksektoren]])</f>
        <v>-0.16496561103999691</v>
      </c>
    </row>
    <row r="845" spans="1:8" x14ac:dyDescent="0.25">
      <c r="A845" s="6">
        <v>43506</v>
      </c>
      <c r="B845" s="48">
        <v>0.10048011964787096</v>
      </c>
      <c r="C845" s="48">
        <v>3.0399979711353057E-2</v>
      </c>
      <c r="D845" s="48">
        <v>3.1514017770392068E-2</v>
      </c>
      <c r="E845" s="48">
        <v>8.8199917813574474E-2</v>
      </c>
      <c r="F845" s="48">
        <v>2.6641598386307447E-2</v>
      </c>
      <c r="G845" s="48">
        <v>9.2839032134796204E-2</v>
      </c>
      <c r="H845" s="48">
        <f>+CCB_CISS__2[[#This Row],[Indikator]]-SUM(CCB_CISS__2[[#This Row],[Pengemarkedet]:[Banksektoren]])</f>
        <v>-0.16911442616855227</v>
      </c>
    </row>
    <row r="846" spans="1:8" x14ac:dyDescent="0.25">
      <c r="A846" s="6">
        <v>43513</v>
      </c>
      <c r="B846" s="48">
        <v>8.8392479114729541E-2</v>
      </c>
      <c r="C846" s="48">
        <v>2.6709056581091354E-2</v>
      </c>
      <c r="D846" s="48">
        <v>3.2048794137580411E-2</v>
      </c>
      <c r="E846" s="48">
        <v>8.1059808501612943E-2</v>
      </c>
      <c r="F846" s="48">
        <v>2.8339967707677161E-2</v>
      </c>
      <c r="G846" s="48">
        <v>9.2970518422108919E-2</v>
      </c>
      <c r="H846" s="48">
        <f>+CCB_CISS__2[[#This Row],[Indikator]]-SUM(CCB_CISS__2[[#This Row],[Pengemarkedet]:[Banksektoren]])</f>
        <v>-0.17273566623534126</v>
      </c>
    </row>
    <row r="847" spans="1:8" x14ac:dyDescent="0.25">
      <c r="A847" s="6">
        <v>43520</v>
      </c>
      <c r="B847" s="48">
        <v>8.5223581328287529E-2</v>
      </c>
      <c r="C847" s="48">
        <v>2.6563522274965654E-2</v>
      </c>
      <c r="D847" s="48">
        <v>3.2097220645882343E-2</v>
      </c>
      <c r="E847" s="48">
        <v>7.7220368966575609E-2</v>
      </c>
      <c r="F847" s="48">
        <v>2.5894296574374729E-2</v>
      </c>
      <c r="G847" s="48">
        <v>9.7631323263909969E-2</v>
      </c>
      <c r="H847" s="48">
        <f>+CCB_CISS__2[[#This Row],[Indikator]]-SUM(CCB_CISS__2[[#This Row],[Pengemarkedet]:[Banksektoren]])</f>
        <v>-0.17418315039742074</v>
      </c>
    </row>
    <row r="848" spans="1:8" x14ac:dyDescent="0.25">
      <c r="A848" s="6">
        <v>43527</v>
      </c>
      <c r="B848" s="48">
        <v>6.8464630341558974E-2</v>
      </c>
      <c r="C848" s="48">
        <v>2.4957677632181825E-2</v>
      </c>
      <c r="D848" s="48">
        <v>2.8905039658533832E-2</v>
      </c>
      <c r="E848" s="48">
        <v>5.9288664911123841E-2</v>
      </c>
      <c r="F848" s="48">
        <v>2.6206588872555867E-2</v>
      </c>
      <c r="G848" s="48">
        <v>9.3691895166034003E-2</v>
      </c>
      <c r="H848" s="48">
        <f>+CCB_CISS__2[[#This Row],[Indikator]]-SUM(CCB_CISS__2[[#This Row],[Pengemarkedet]:[Banksektoren]])</f>
        <v>-0.16458523589887042</v>
      </c>
    </row>
    <row r="849" spans="1:8" x14ac:dyDescent="0.25">
      <c r="A849" s="6">
        <v>43534</v>
      </c>
      <c r="B849" s="48">
        <v>5.5247971427895601E-2</v>
      </c>
      <c r="C849" s="48">
        <v>2.3768135364598708E-2</v>
      </c>
      <c r="D849" s="48">
        <v>2.8254432799572935E-2</v>
      </c>
      <c r="E849" s="48">
        <v>4.5553029487180756E-2</v>
      </c>
      <c r="F849" s="48">
        <v>2.8631281362538299E-2</v>
      </c>
      <c r="G849" s="48">
        <v>9.2120950228396323E-2</v>
      </c>
      <c r="H849" s="48">
        <f>+CCB_CISS__2[[#This Row],[Indikator]]-SUM(CCB_CISS__2[[#This Row],[Pengemarkedet]:[Banksektoren]])</f>
        <v>-0.16307985781439144</v>
      </c>
    </row>
    <row r="850" spans="1:8" x14ac:dyDescent="0.25">
      <c r="A850" s="6">
        <v>43541</v>
      </c>
      <c r="B850" s="48">
        <v>4.4583672597050421E-2</v>
      </c>
      <c r="C850" s="48">
        <v>2.2756872893604538E-2</v>
      </c>
      <c r="D850" s="48">
        <v>2.5071451032167454E-2</v>
      </c>
      <c r="E850" s="48">
        <v>3.4833732706861298E-2</v>
      </c>
      <c r="F850" s="48">
        <v>2.8798839521925433E-2</v>
      </c>
      <c r="G850" s="48">
        <v>8.6053356149478871E-2</v>
      </c>
      <c r="H850" s="48">
        <f>+CCB_CISS__2[[#This Row],[Indikator]]-SUM(CCB_CISS__2[[#This Row],[Pengemarkedet]:[Banksektoren]])</f>
        <v>-0.15293057970698717</v>
      </c>
    </row>
    <row r="851" spans="1:8" x14ac:dyDescent="0.25">
      <c r="A851" s="6">
        <v>43548</v>
      </c>
      <c r="B851" s="48">
        <v>3.7934857456880126E-2</v>
      </c>
      <c r="C851" s="48">
        <v>2.2954705447907692E-2</v>
      </c>
      <c r="D851" s="48">
        <v>2.6917574833288493E-2</v>
      </c>
      <c r="E851" s="48">
        <v>3.3156424407545314E-2</v>
      </c>
      <c r="F851" s="48">
        <v>3.2821545459279455E-2</v>
      </c>
      <c r="G851" s="48">
        <v>8.5546064333612504E-2</v>
      </c>
      <c r="H851" s="48">
        <f>+CCB_CISS__2[[#This Row],[Indikator]]-SUM(CCB_CISS__2[[#This Row],[Pengemarkedet]:[Banksektoren]])</f>
        <v>-0.16346145702475331</v>
      </c>
    </row>
    <row r="852" spans="1:8" x14ac:dyDescent="0.25">
      <c r="A852" s="6">
        <v>43555</v>
      </c>
      <c r="B852" s="48">
        <v>3.9081947562644638E-2</v>
      </c>
      <c r="C852" s="48">
        <v>2.3266009969382835E-2</v>
      </c>
      <c r="D852" s="48">
        <v>2.8072260593185686E-2</v>
      </c>
      <c r="E852" s="48">
        <v>3.8071398080611586E-2</v>
      </c>
      <c r="F852" s="48">
        <v>3.0814752239504303E-2</v>
      </c>
      <c r="G852" s="48">
        <v>8.9857129876278044E-2</v>
      </c>
      <c r="H852" s="48">
        <f>+CCB_CISS__2[[#This Row],[Indikator]]-SUM(CCB_CISS__2[[#This Row],[Pengemarkedet]:[Banksektoren]])</f>
        <v>-0.17099960319631782</v>
      </c>
    </row>
    <row r="853" spans="1:8" x14ac:dyDescent="0.25">
      <c r="A853" s="6">
        <v>43562</v>
      </c>
      <c r="B853" s="48">
        <v>4.0575018677104668E-2</v>
      </c>
      <c r="C853" s="48">
        <v>2.3814830913491999E-2</v>
      </c>
      <c r="D853" s="48">
        <v>2.6337106361703819E-2</v>
      </c>
      <c r="E853" s="48">
        <v>4.5330282937976897E-2</v>
      </c>
      <c r="F853" s="48">
        <v>2.6821709426815873E-2</v>
      </c>
      <c r="G853" s="48">
        <v>8.8575896261801762E-2</v>
      </c>
      <c r="H853" s="48">
        <f>+CCB_CISS__2[[#This Row],[Indikator]]-SUM(CCB_CISS__2[[#This Row],[Pengemarkedet]:[Banksektoren]])</f>
        <v>-0.17030480722468566</v>
      </c>
    </row>
    <row r="854" spans="1:8" x14ac:dyDescent="0.25">
      <c r="A854" s="6">
        <v>43569</v>
      </c>
      <c r="B854" s="48">
        <v>3.9932081879192359E-2</v>
      </c>
      <c r="C854" s="48">
        <v>2.3308366839014227E-2</v>
      </c>
      <c r="D854" s="48">
        <v>2.7932721692656558E-2</v>
      </c>
      <c r="E854" s="48">
        <v>4.5227251877325111E-2</v>
      </c>
      <c r="F854" s="48">
        <v>1.8733475233998893E-2</v>
      </c>
      <c r="G854" s="48">
        <v>8.6392030530712233E-2</v>
      </c>
      <c r="H854" s="48">
        <f>+CCB_CISS__2[[#This Row],[Indikator]]-SUM(CCB_CISS__2[[#This Row],[Pengemarkedet]:[Banksektoren]])</f>
        <v>-0.16166176429451465</v>
      </c>
    </row>
    <row r="855" spans="1:8" x14ac:dyDescent="0.25">
      <c r="A855" s="6">
        <v>43576</v>
      </c>
      <c r="B855" s="48">
        <v>3.4732144954990538E-2</v>
      </c>
      <c r="C855" s="48">
        <v>2.061795285697917E-2</v>
      </c>
      <c r="D855" s="48">
        <v>2.2247399642481246E-2</v>
      </c>
      <c r="E855" s="48">
        <v>3.6872508289524347E-2</v>
      </c>
      <c r="F855" s="48">
        <v>1.0612537744517141E-2</v>
      </c>
      <c r="G855" s="48">
        <v>7.1334339960926682E-2</v>
      </c>
      <c r="H855" s="48">
        <f>+CCB_CISS__2[[#This Row],[Indikator]]-SUM(CCB_CISS__2[[#This Row],[Pengemarkedet]:[Banksektoren]])</f>
        <v>-0.12695259353943805</v>
      </c>
    </row>
    <row r="856" spans="1:8" x14ac:dyDescent="0.25">
      <c r="A856" s="6">
        <v>43583</v>
      </c>
      <c r="B856" s="48">
        <v>3.1731545994217077E-2</v>
      </c>
      <c r="C856" s="48">
        <v>1.9395547016148838E-2</v>
      </c>
      <c r="D856" s="48">
        <v>1.9836831751185474E-2</v>
      </c>
      <c r="E856" s="48">
        <v>2.958289608982494E-2</v>
      </c>
      <c r="F856" s="48">
        <v>1.0792471996958252E-2</v>
      </c>
      <c r="G856" s="48">
        <v>5.9761680132809927E-2</v>
      </c>
      <c r="H856" s="48">
        <f>+CCB_CISS__2[[#This Row],[Indikator]]-SUM(CCB_CISS__2[[#This Row],[Pengemarkedet]:[Banksektoren]])</f>
        <v>-0.10763788099271038</v>
      </c>
    </row>
    <row r="857" spans="1:8" x14ac:dyDescent="0.25">
      <c r="A857" s="6">
        <v>43590</v>
      </c>
      <c r="B857" s="48">
        <v>3.533041513650105E-2</v>
      </c>
      <c r="C857" s="48">
        <v>2.0542717606299783E-2</v>
      </c>
      <c r="D857" s="48">
        <v>1.8414164819927498E-2</v>
      </c>
      <c r="E857" s="48">
        <v>2.5997538265299484E-2</v>
      </c>
      <c r="F857" s="48">
        <v>1.1385457215257258E-2</v>
      </c>
      <c r="G857" s="48">
        <v>6.21305827374002E-2</v>
      </c>
      <c r="H857" s="48">
        <f>+CCB_CISS__2[[#This Row],[Indikator]]-SUM(CCB_CISS__2[[#This Row],[Pengemarkedet]:[Banksektoren]])</f>
        <v>-0.10314004550768317</v>
      </c>
    </row>
    <row r="858" spans="1:8" x14ac:dyDescent="0.25">
      <c r="A858" s="6">
        <v>43597</v>
      </c>
      <c r="B858" s="48">
        <v>3.7901610093907287E-2</v>
      </c>
      <c r="C858" s="48">
        <v>1.9843810341609123E-2</v>
      </c>
      <c r="D858" s="48">
        <v>1.7195142188032975E-2</v>
      </c>
      <c r="E858" s="48">
        <v>2.5915054181508843E-2</v>
      </c>
      <c r="F858" s="48">
        <v>1.5055818359072402E-2</v>
      </c>
      <c r="G858" s="48">
        <v>6.335682801659516E-2</v>
      </c>
      <c r="H858" s="48">
        <f>+CCB_CISS__2[[#This Row],[Indikator]]-SUM(CCB_CISS__2[[#This Row],[Pengemarkedet]:[Banksektoren]])</f>
        <v>-0.10346504299291122</v>
      </c>
    </row>
    <row r="859" spans="1:8" x14ac:dyDescent="0.25">
      <c r="A859" s="6">
        <v>43604</v>
      </c>
      <c r="B859" s="48">
        <v>4.3369849404884961E-2</v>
      </c>
      <c r="C859" s="48">
        <v>2.1123894624030873E-2</v>
      </c>
      <c r="D859" s="48">
        <v>1.8696949926691485E-2</v>
      </c>
      <c r="E859" s="48">
        <v>3.2094431968381264E-2</v>
      </c>
      <c r="F859" s="48">
        <v>1.7736204409626435E-2</v>
      </c>
      <c r="G859" s="48">
        <v>6.9474140017873637E-2</v>
      </c>
      <c r="H859" s="48">
        <f>+CCB_CISS__2[[#This Row],[Indikator]]-SUM(CCB_CISS__2[[#This Row],[Pengemarkedet]:[Banksektoren]])</f>
        <v>-0.11575577154171875</v>
      </c>
    </row>
    <row r="860" spans="1:8" x14ac:dyDescent="0.25">
      <c r="A860" s="6">
        <v>43611</v>
      </c>
      <c r="B860" s="48">
        <v>4.3678461709742128E-2</v>
      </c>
      <c r="C860" s="48">
        <v>2.0903814246229696E-2</v>
      </c>
      <c r="D860" s="48">
        <v>1.7795278974929662E-2</v>
      </c>
      <c r="E860" s="48">
        <v>3.3892870619305668E-2</v>
      </c>
      <c r="F860" s="48">
        <v>1.6329084305268561E-2</v>
      </c>
      <c r="G860" s="48">
        <v>6.7360974976765131E-2</v>
      </c>
      <c r="H860" s="48">
        <f>+CCB_CISS__2[[#This Row],[Indikator]]-SUM(CCB_CISS__2[[#This Row],[Pengemarkedet]:[Banksektoren]])</f>
        <v>-0.1126035614127566</v>
      </c>
    </row>
    <row r="861" spans="1:8" x14ac:dyDescent="0.25">
      <c r="A861" s="6">
        <v>43618</v>
      </c>
      <c r="B861" s="48">
        <v>4.7586873148274388E-2</v>
      </c>
      <c r="C861" s="48">
        <v>2.1484572569901623E-2</v>
      </c>
      <c r="D861" s="48">
        <v>1.8694585855047352E-2</v>
      </c>
      <c r="E861" s="48">
        <v>4.0817198818332193E-2</v>
      </c>
      <c r="F861" s="48">
        <v>1.4336278150170948E-2</v>
      </c>
      <c r="G861" s="48">
        <v>5.7913011718853977E-2</v>
      </c>
      <c r="H861" s="48">
        <f>+CCB_CISS__2[[#This Row],[Indikator]]-SUM(CCB_CISS__2[[#This Row],[Pengemarkedet]:[Banksektoren]])</f>
        <v>-0.1056587739640317</v>
      </c>
    </row>
    <row r="862" spans="1:8" x14ac:dyDescent="0.25">
      <c r="A862" s="6">
        <v>43625</v>
      </c>
      <c r="B862" s="48">
        <v>5.6118239203569606E-2</v>
      </c>
      <c r="C862" s="48">
        <v>2.3853095272827862E-2</v>
      </c>
      <c r="D862" s="48">
        <v>2.2725371847055181E-2</v>
      </c>
      <c r="E862" s="48">
        <v>4.9438089120276876E-2</v>
      </c>
      <c r="F862" s="48">
        <v>1.5982380132736375E-2</v>
      </c>
      <c r="G862" s="48">
        <v>6.1276801715178408E-2</v>
      </c>
      <c r="H862" s="48">
        <f>+CCB_CISS__2[[#This Row],[Indikator]]-SUM(CCB_CISS__2[[#This Row],[Pengemarkedet]:[Banksektoren]])</f>
        <v>-0.11715749888450509</v>
      </c>
    </row>
    <row r="863" spans="1:8" x14ac:dyDescent="0.25">
      <c r="A863" s="6">
        <v>43632</v>
      </c>
      <c r="B863" s="48">
        <v>5.9901884590318186E-2</v>
      </c>
      <c r="C863" s="48">
        <v>2.4193968046358056E-2</v>
      </c>
      <c r="D863" s="48">
        <v>2.3100676565726307E-2</v>
      </c>
      <c r="E863" s="48">
        <v>5.4833245020753728E-2</v>
      </c>
      <c r="F863" s="48">
        <v>1.5997248589232294E-2</v>
      </c>
      <c r="G863" s="48">
        <v>6.5246336150568282E-2</v>
      </c>
      <c r="H863" s="48">
        <f>+CCB_CISS__2[[#This Row],[Indikator]]-SUM(CCB_CISS__2[[#This Row],[Pengemarkedet]:[Banksektoren]])</f>
        <v>-0.12346958978232049</v>
      </c>
    </row>
    <row r="864" spans="1:8" x14ac:dyDescent="0.25">
      <c r="A864" s="6">
        <v>43639</v>
      </c>
      <c r="B864" s="48">
        <v>6.5610921512562037E-2</v>
      </c>
      <c r="C864" s="48">
        <v>2.9378037097593603E-2</v>
      </c>
      <c r="D864" s="48">
        <v>2.7568350433960775E-2</v>
      </c>
      <c r="E864" s="48">
        <v>5.7722581395467099E-2</v>
      </c>
      <c r="F864" s="48">
        <v>1.9724723664820969E-2</v>
      </c>
      <c r="G864" s="48">
        <v>7.6773783939009688E-2</v>
      </c>
      <c r="H864" s="48">
        <f>+CCB_CISS__2[[#This Row],[Indikator]]-SUM(CCB_CISS__2[[#This Row],[Pengemarkedet]:[Banksektoren]])</f>
        <v>-0.1455565550182901</v>
      </c>
    </row>
    <row r="865" spans="1:8" x14ac:dyDescent="0.25">
      <c r="A865" s="6">
        <v>43646</v>
      </c>
      <c r="B865" s="48">
        <v>5.7243075290276113E-2</v>
      </c>
      <c r="C865" s="48">
        <v>2.6153379141734233E-2</v>
      </c>
      <c r="D865" s="48">
        <v>2.5612630337942269E-2</v>
      </c>
      <c r="E865" s="48">
        <v>4.8042252564726287E-2</v>
      </c>
      <c r="F865" s="48">
        <v>1.8457391662724285E-2</v>
      </c>
      <c r="G865" s="48">
        <v>8.1690365619789068E-2</v>
      </c>
      <c r="H865" s="48">
        <f>+CCB_CISS__2[[#This Row],[Indikator]]-SUM(CCB_CISS__2[[#This Row],[Pengemarkedet]:[Banksektoren]])</f>
        <v>-0.14271294403664003</v>
      </c>
    </row>
    <row r="866" spans="1:8" x14ac:dyDescent="0.25">
      <c r="A866" s="6">
        <v>43653</v>
      </c>
      <c r="B866" s="48">
        <v>4.963301385449205E-2</v>
      </c>
      <c r="C866" s="48">
        <v>2.5529429615557243E-2</v>
      </c>
      <c r="D866" s="48">
        <v>2.2484897970135774E-2</v>
      </c>
      <c r="E866" s="48">
        <v>4.2590178696705706E-2</v>
      </c>
      <c r="F866" s="48">
        <v>1.7020800893193303E-2</v>
      </c>
      <c r="G866" s="48">
        <v>8.2588970903782352E-2</v>
      </c>
      <c r="H866" s="48">
        <f>+CCB_CISS__2[[#This Row],[Indikator]]-SUM(CCB_CISS__2[[#This Row],[Pengemarkedet]:[Banksektoren]])</f>
        <v>-0.14058126422488232</v>
      </c>
    </row>
    <row r="867" spans="1:8" x14ac:dyDescent="0.25">
      <c r="A867" s="6">
        <v>43660</v>
      </c>
      <c r="B867" s="48">
        <v>4.4121438150417441E-2</v>
      </c>
      <c r="C867" s="48">
        <v>2.7376147264162161E-2</v>
      </c>
      <c r="D867" s="48">
        <v>2.4380007958743906E-2</v>
      </c>
      <c r="E867" s="48">
        <v>3.6434771169907829E-2</v>
      </c>
      <c r="F867" s="48">
        <v>1.492470602293694E-2</v>
      </c>
      <c r="G867" s="48">
        <v>8.3164528239079674E-2</v>
      </c>
      <c r="H867" s="48">
        <f>+CCB_CISS__2[[#This Row],[Indikator]]-SUM(CCB_CISS__2[[#This Row],[Pengemarkedet]:[Banksektoren]])</f>
        <v>-0.14215872250441305</v>
      </c>
    </row>
    <row r="868" spans="1:8" x14ac:dyDescent="0.25">
      <c r="A868" s="6">
        <v>43667</v>
      </c>
      <c r="B868" s="48">
        <v>3.6772041808128458E-2</v>
      </c>
      <c r="C868" s="48">
        <v>2.3715878069000801E-2</v>
      </c>
      <c r="D868" s="48">
        <v>2.0889694341377378E-2</v>
      </c>
      <c r="E868" s="48">
        <v>3.2300253251910452E-2</v>
      </c>
      <c r="F868" s="48">
        <v>1.3289851491810377E-2</v>
      </c>
      <c r="G868" s="48">
        <v>8.0215424649871761E-2</v>
      </c>
      <c r="H868" s="48">
        <f>+CCB_CISS__2[[#This Row],[Indikator]]-SUM(CCB_CISS__2[[#This Row],[Pengemarkedet]:[Banksektoren]])</f>
        <v>-0.1336390599958423</v>
      </c>
    </row>
    <row r="869" spans="1:8" x14ac:dyDescent="0.25">
      <c r="A869" s="6">
        <v>43674</v>
      </c>
      <c r="B869" s="48">
        <v>3.4348718996617837E-2</v>
      </c>
      <c r="C869" s="48">
        <v>2.6269886003457518E-2</v>
      </c>
      <c r="D869" s="48">
        <v>2.261595045900875E-2</v>
      </c>
      <c r="E869" s="48">
        <v>3.0933685457829659E-2</v>
      </c>
      <c r="F869" s="48">
        <v>1.5568002150427692E-2</v>
      </c>
      <c r="G869" s="48">
        <v>7.9995983095080617E-2</v>
      </c>
      <c r="H869" s="48">
        <f>+CCB_CISS__2[[#This Row],[Indikator]]-SUM(CCB_CISS__2[[#This Row],[Pengemarkedet]:[Banksektoren]])</f>
        <v>-0.14103478816918641</v>
      </c>
    </row>
    <row r="870" spans="1:8" x14ac:dyDescent="0.25">
      <c r="A870" s="6">
        <v>43681</v>
      </c>
      <c r="B870" s="48">
        <v>3.4842431363503581E-2</v>
      </c>
      <c r="C870" s="48">
        <v>2.687609958314064E-2</v>
      </c>
      <c r="D870" s="48">
        <v>2.3421689809457202E-2</v>
      </c>
      <c r="E870" s="48">
        <v>3.3640480467663283E-2</v>
      </c>
      <c r="F870" s="48">
        <v>1.9540355802075055E-2</v>
      </c>
      <c r="G870" s="48">
        <v>7.8208287598369758E-2</v>
      </c>
      <c r="H870" s="48">
        <f>+CCB_CISS__2[[#This Row],[Indikator]]-SUM(CCB_CISS__2[[#This Row],[Pengemarkedet]:[Banksektoren]])</f>
        <v>-0.14684448189720234</v>
      </c>
    </row>
    <row r="871" spans="1:8" x14ac:dyDescent="0.25">
      <c r="A871" s="6">
        <v>43688</v>
      </c>
      <c r="B871" s="48">
        <v>4.0128609582871538E-2</v>
      </c>
      <c r="C871" s="48">
        <v>2.7462648873572561E-2</v>
      </c>
      <c r="D871" s="48">
        <v>2.6728624249008695E-2</v>
      </c>
      <c r="E871" s="48">
        <v>4.1887064470039675E-2</v>
      </c>
      <c r="F871" s="48">
        <v>3.0220528894768214E-2</v>
      </c>
      <c r="G871" s="48">
        <v>8.1305593002212115E-2</v>
      </c>
      <c r="H871" s="48">
        <f>+CCB_CISS__2[[#This Row],[Indikator]]-SUM(CCB_CISS__2[[#This Row],[Pengemarkedet]:[Banksektoren]])</f>
        <v>-0.16747584990672973</v>
      </c>
    </row>
    <row r="872" spans="1:8" x14ac:dyDescent="0.25">
      <c r="A872" s="6">
        <v>43695</v>
      </c>
      <c r="B872" s="48">
        <v>4.964996563769964E-2</v>
      </c>
      <c r="C872" s="48">
        <v>3.1428596842424196E-2</v>
      </c>
      <c r="D872" s="48">
        <v>3.1200272781789315E-2</v>
      </c>
      <c r="E872" s="48">
        <v>5.8901849922879189E-2</v>
      </c>
      <c r="F872" s="48">
        <v>3.5114142071147221E-2</v>
      </c>
      <c r="G872" s="48">
        <v>8.8022938170411097E-2</v>
      </c>
      <c r="H872" s="48">
        <f>+CCB_CISS__2[[#This Row],[Indikator]]-SUM(CCB_CISS__2[[#This Row],[Pengemarkedet]:[Banksektoren]])</f>
        <v>-0.19501783415095139</v>
      </c>
    </row>
    <row r="873" spans="1:8" x14ac:dyDescent="0.25">
      <c r="A873" s="6">
        <v>43702</v>
      </c>
      <c r="B873" s="48">
        <v>5.5472495919619232E-2</v>
      </c>
      <c r="C873" s="48">
        <v>3.662914409468622E-2</v>
      </c>
      <c r="D873" s="48">
        <v>3.440447997014888E-2</v>
      </c>
      <c r="E873" s="48">
        <v>6.4152975084656644E-2</v>
      </c>
      <c r="F873" s="48">
        <v>3.9293695189475925E-2</v>
      </c>
      <c r="G873" s="48">
        <v>8.8703772918933027E-2</v>
      </c>
      <c r="H873" s="48">
        <f>+CCB_CISS__2[[#This Row],[Indikator]]-SUM(CCB_CISS__2[[#This Row],[Pengemarkedet]:[Banksektoren]])</f>
        <v>-0.20771157133828144</v>
      </c>
    </row>
    <row r="874" spans="1:8" x14ac:dyDescent="0.25">
      <c r="A874" s="6">
        <v>43709</v>
      </c>
      <c r="B874" s="48">
        <v>5.4333443970374651E-2</v>
      </c>
      <c r="C874" s="48">
        <v>3.7226174359836446E-2</v>
      </c>
      <c r="D874" s="48">
        <v>3.3329205394647995E-2</v>
      </c>
      <c r="E874" s="48">
        <v>6.2845061833564989E-2</v>
      </c>
      <c r="F874" s="48">
        <v>3.7985053860591533E-2</v>
      </c>
      <c r="G874" s="48">
        <v>8.972327328969322E-2</v>
      </c>
      <c r="H874" s="48">
        <f>+CCB_CISS__2[[#This Row],[Indikator]]-SUM(CCB_CISS__2[[#This Row],[Pengemarkedet]:[Banksektoren]])</f>
        <v>-0.20677532476795951</v>
      </c>
    </row>
    <row r="875" spans="1:8" x14ac:dyDescent="0.25">
      <c r="A875" s="6">
        <v>43716</v>
      </c>
      <c r="B875" s="48">
        <v>5.3755779021374427E-2</v>
      </c>
      <c r="C875" s="48">
        <v>4.0916280482028028E-2</v>
      </c>
      <c r="D875" s="48">
        <v>3.3832582515531423E-2</v>
      </c>
      <c r="E875" s="48">
        <v>5.8805417280431739E-2</v>
      </c>
      <c r="F875" s="48">
        <v>3.5654987039285671E-2</v>
      </c>
      <c r="G875" s="48">
        <v>9.4609922567781932E-2</v>
      </c>
      <c r="H875" s="48">
        <f>+CCB_CISS__2[[#This Row],[Indikator]]-SUM(CCB_CISS__2[[#This Row],[Pengemarkedet]:[Banksektoren]])</f>
        <v>-0.21006341086368438</v>
      </c>
    </row>
    <row r="876" spans="1:8" x14ac:dyDescent="0.25">
      <c r="A876" s="6">
        <v>43723</v>
      </c>
      <c r="B876" s="48">
        <v>5.2956375866651605E-2</v>
      </c>
      <c r="C876" s="48">
        <v>4.4450438229407523E-2</v>
      </c>
      <c r="D876" s="48">
        <v>3.3501491417560744E-2</v>
      </c>
      <c r="E876" s="48">
        <v>5.3135997476869049E-2</v>
      </c>
      <c r="F876" s="48">
        <v>3.372361967263119E-2</v>
      </c>
      <c r="G876" s="48">
        <v>9.5919072402988526E-2</v>
      </c>
      <c r="H876" s="48">
        <f>+CCB_CISS__2[[#This Row],[Indikator]]-SUM(CCB_CISS__2[[#This Row],[Pengemarkedet]:[Banksektoren]])</f>
        <v>-0.20777424333280545</v>
      </c>
    </row>
    <row r="877" spans="1:8" x14ac:dyDescent="0.25">
      <c r="A877" s="6">
        <v>43730</v>
      </c>
      <c r="B877" s="48">
        <v>4.8932508367918251E-2</v>
      </c>
      <c r="C877" s="48">
        <v>3.8484092803103012E-2</v>
      </c>
      <c r="D877" s="48">
        <v>2.8603437816799308E-2</v>
      </c>
      <c r="E877" s="48">
        <v>5.1093481706437315E-2</v>
      </c>
      <c r="F877" s="48">
        <v>3.0801609521269167E-2</v>
      </c>
      <c r="G877" s="48">
        <v>9.2820524761270215E-2</v>
      </c>
      <c r="H877" s="48">
        <f>+CCB_CISS__2[[#This Row],[Indikator]]-SUM(CCB_CISS__2[[#This Row],[Pengemarkedet]:[Banksektoren]])</f>
        <v>-0.19287063824096079</v>
      </c>
    </row>
    <row r="878" spans="1:8" x14ac:dyDescent="0.25">
      <c r="A878" s="6">
        <v>43737</v>
      </c>
      <c r="B878" s="48">
        <v>4.7491668416190388E-2</v>
      </c>
      <c r="C878" s="48">
        <v>4.0351566315572338E-2</v>
      </c>
      <c r="D878" s="48">
        <v>2.9337762784175117E-2</v>
      </c>
      <c r="E878" s="48">
        <v>4.3551370154432216E-2</v>
      </c>
      <c r="F878" s="48">
        <v>2.7602833859622457E-2</v>
      </c>
      <c r="G878" s="48">
        <v>8.9856679651038662E-2</v>
      </c>
      <c r="H878" s="48">
        <f>+CCB_CISS__2[[#This Row],[Indikator]]-SUM(CCB_CISS__2[[#This Row],[Pengemarkedet]:[Banksektoren]])</f>
        <v>-0.18320854434865042</v>
      </c>
    </row>
    <row r="879" spans="1:8" x14ac:dyDescent="0.25">
      <c r="A879" s="6">
        <v>43744</v>
      </c>
      <c r="B879" s="48">
        <v>4.5838765194354834E-2</v>
      </c>
      <c r="C879" s="48">
        <v>3.9472022876311255E-2</v>
      </c>
      <c r="D879" s="48">
        <v>2.6180206362985715E-2</v>
      </c>
      <c r="E879" s="48">
        <v>4.5992207296900255E-2</v>
      </c>
      <c r="F879" s="48">
        <v>2.1918159506410045E-2</v>
      </c>
      <c r="G879" s="48">
        <v>8.3837149094271035E-2</v>
      </c>
      <c r="H879" s="48">
        <f>+CCB_CISS__2[[#This Row],[Indikator]]-SUM(CCB_CISS__2[[#This Row],[Pengemarkedet]:[Banksektoren]])</f>
        <v>-0.17156097994252348</v>
      </c>
    </row>
    <row r="880" spans="1:8" x14ac:dyDescent="0.25">
      <c r="A880" s="6">
        <v>43751</v>
      </c>
      <c r="B880" s="48">
        <v>4.1277631777235278E-2</v>
      </c>
      <c r="C880" s="48">
        <v>3.5046562206451012E-2</v>
      </c>
      <c r="D880" s="48">
        <v>2.6246412909675935E-2</v>
      </c>
      <c r="E880" s="48">
        <v>3.9616635941989164E-2</v>
      </c>
      <c r="F880" s="48">
        <v>2.5332267710628922E-2</v>
      </c>
      <c r="G880" s="48">
        <v>7.7254107885810691E-2</v>
      </c>
      <c r="H880" s="48">
        <f>+CCB_CISS__2[[#This Row],[Indikator]]-SUM(CCB_CISS__2[[#This Row],[Pengemarkedet]:[Banksektoren]])</f>
        <v>-0.16221835487732045</v>
      </c>
    </row>
    <row r="881" spans="1:8" x14ac:dyDescent="0.25">
      <c r="A881" s="6">
        <v>43758</v>
      </c>
      <c r="B881" s="48">
        <v>4.1013059715093336E-2</v>
      </c>
      <c r="C881" s="48">
        <v>3.7099771804412776E-2</v>
      </c>
      <c r="D881" s="48">
        <v>2.8027581374458162E-2</v>
      </c>
      <c r="E881" s="48">
        <v>3.9726138808935565E-2</v>
      </c>
      <c r="F881" s="48">
        <v>2.3551029384044683E-2</v>
      </c>
      <c r="G881" s="48">
        <v>7.4273002757007531E-2</v>
      </c>
      <c r="H881" s="48">
        <f>+CCB_CISS__2[[#This Row],[Indikator]]-SUM(CCB_CISS__2[[#This Row],[Pengemarkedet]:[Banksektoren]])</f>
        <v>-0.16166446441376536</v>
      </c>
    </row>
    <row r="882" spans="1:8" x14ac:dyDescent="0.25">
      <c r="A882" s="6">
        <v>43765</v>
      </c>
      <c r="B882" s="48">
        <v>4.1029659156344218E-2</v>
      </c>
      <c r="C882" s="48">
        <v>3.6386370982336116E-2</v>
      </c>
      <c r="D882" s="48">
        <v>2.7619113621765681E-2</v>
      </c>
      <c r="E882" s="48">
        <v>4.2087932866996892E-2</v>
      </c>
      <c r="F882" s="48">
        <v>2.0381692813954688E-2</v>
      </c>
      <c r="G882" s="48">
        <v>7.7934127318133206E-2</v>
      </c>
      <c r="H882" s="48">
        <f>+CCB_CISS__2[[#This Row],[Indikator]]-SUM(CCB_CISS__2[[#This Row],[Pengemarkedet]:[Banksektoren]])</f>
        <v>-0.16337957844684237</v>
      </c>
    </row>
    <row r="883" spans="1:8" x14ac:dyDescent="0.25">
      <c r="A883" s="6">
        <v>43772</v>
      </c>
      <c r="B883" s="48">
        <v>3.7837871178982546E-2</v>
      </c>
      <c r="C883" s="48">
        <v>3.4714173229911112E-2</v>
      </c>
      <c r="D883" s="48">
        <v>2.775533776148555E-2</v>
      </c>
      <c r="E883" s="48">
        <v>3.8076849431068094E-2</v>
      </c>
      <c r="F883" s="48">
        <v>2.0330216713169497E-2</v>
      </c>
      <c r="G883" s="48">
        <v>7.5592694742516786E-2</v>
      </c>
      <c r="H883" s="48">
        <f>+CCB_CISS__2[[#This Row],[Indikator]]-SUM(CCB_CISS__2[[#This Row],[Pengemarkedet]:[Banksektoren]])</f>
        <v>-0.15863140069916851</v>
      </c>
    </row>
    <row r="884" spans="1:8" x14ac:dyDescent="0.25">
      <c r="A884" s="6">
        <v>43779</v>
      </c>
      <c r="B884" s="48">
        <v>3.5571819403362723E-2</v>
      </c>
      <c r="C884" s="48">
        <v>3.3956801425579185E-2</v>
      </c>
      <c r="D884" s="48">
        <v>2.6286589119798878E-2</v>
      </c>
      <c r="E884" s="48">
        <v>4.0594557570861202E-2</v>
      </c>
      <c r="F884" s="48">
        <v>1.3706250697220639E-2</v>
      </c>
      <c r="G884" s="48">
        <v>6.8933558644867027E-2</v>
      </c>
      <c r="H884" s="48">
        <f>+CCB_CISS__2[[#This Row],[Indikator]]-SUM(CCB_CISS__2[[#This Row],[Pengemarkedet]:[Banksektoren]])</f>
        <v>-0.14790593805496421</v>
      </c>
    </row>
    <row r="885" spans="1:8" x14ac:dyDescent="0.25">
      <c r="A885" s="6">
        <v>43786</v>
      </c>
      <c r="B885" s="48">
        <v>3.3565295627251718E-2</v>
      </c>
      <c r="C885" s="48">
        <v>3.2059828216851244E-2</v>
      </c>
      <c r="D885" s="48">
        <v>2.5763560879987085E-2</v>
      </c>
      <c r="E885" s="48">
        <v>3.8666895339823461E-2</v>
      </c>
      <c r="F885" s="48">
        <v>1.0537340611064951E-2</v>
      </c>
      <c r="G885" s="48">
        <v>6.732597566270683E-2</v>
      </c>
      <c r="H885" s="48">
        <f>+CCB_CISS__2[[#This Row],[Indikator]]-SUM(CCB_CISS__2[[#This Row],[Pengemarkedet]:[Banksektoren]])</f>
        <v>-0.14078830508318188</v>
      </c>
    </row>
    <row r="886" spans="1:8" x14ac:dyDescent="0.25">
      <c r="A886" s="6">
        <v>43793</v>
      </c>
      <c r="B886" s="48">
        <v>3.5005117233804117E-2</v>
      </c>
      <c r="C886" s="48">
        <v>3.3224595890165076E-2</v>
      </c>
      <c r="D886" s="48">
        <v>2.5423212244983697E-2</v>
      </c>
      <c r="E886" s="48">
        <v>4.760907646332474E-2</v>
      </c>
      <c r="F886" s="48">
        <v>1.0316391590364614E-2</v>
      </c>
      <c r="G886" s="48">
        <v>6.1946753488250503E-2</v>
      </c>
      <c r="H886" s="48">
        <f>+CCB_CISS__2[[#This Row],[Indikator]]-SUM(CCB_CISS__2[[#This Row],[Pengemarkedet]:[Banksektoren]])</f>
        <v>-0.14351491244328451</v>
      </c>
    </row>
    <row r="887" spans="1:8" x14ac:dyDescent="0.25">
      <c r="A887" s="6">
        <v>43800</v>
      </c>
      <c r="B887" s="48">
        <v>3.4643250314468486E-2</v>
      </c>
      <c r="C887" s="48">
        <v>3.2075005737488005E-2</v>
      </c>
      <c r="D887" s="48">
        <v>2.2297984936411275E-2</v>
      </c>
      <c r="E887" s="48">
        <v>4.7417633127406295E-2</v>
      </c>
      <c r="F887" s="48">
        <v>1.1078137284403091E-2</v>
      </c>
      <c r="G887" s="48">
        <v>5.7877301308292446E-2</v>
      </c>
      <c r="H887" s="48">
        <f>+CCB_CISS__2[[#This Row],[Indikator]]-SUM(CCB_CISS__2[[#This Row],[Pengemarkedet]:[Banksektoren]])</f>
        <v>-0.13610281207953262</v>
      </c>
    </row>
    <row r="888" spans="1:8" x14ac:dyDescent="0.25">
      <c r="A888" s="6">
        <v>43807</v>
      </c>
      <c r="B888" s="48">
        <v>3.3563822866650078E-2</v>
      </c>
      <c r="C888" s="48">
        <v>3.1783601347544224E-2</v>
      </c>
      <c r="D888" s="48">
        <v>2.2308235745030908E-2</v>
      </c>
      <c r="E888" s="48">
        <v>4.0030837076537783E-2</v>
      </c>
      <c r="F888" s="48">
        <v>1.1414847268719362E-2</v>
      </c>
      <c r="G888" s="48">
        <v>5.6084542226025866E-2</v>
      </c>
      <c r="H888" s="48">
        <f>+CCB_CISS__2[[#This Row],[Indikator]]-SUM(CCB_CISS__2[[#This Row],[Pengemarkedet]:[Banksektoren]])</f>
        <v>-0.12805824079720804</v>
      </c>
    </row>
    <row r="889" spans="1:8" x14ac:dyDescent="0.25">
      <c r="A889" s="6">
        <v>43814</v>
      </c>
      <c r="B889" s="48">
        <v>3.4527541114374533E-2</v>
      </c>
      <c r="C889" s="48">
        <v>3.2606532364613583E-2</v>
      </c>
      <c r="D889" s="48">
        <v>2.2286769467453688E-2</v>
      </c>
      <c r="E889" s="48">
        <v>3.5533857521674775E-2</v>
      </c>
      <c r="F889" s="48">
        <v>1.6230719459826522E-2</v>
      </c>
      <c r="G889" s="48">
        <v>5.8194431156061578E-2</v>
      </c>
      <c r="H889" s="48">
        <f>+CCB_CISS__2[[#This Row],[Indikator]]-SUM(CCB_CISS__2[[#This Row],[Pengemarkedet]:[Banksektoren]])</f>
        <v>-0.1303247688552556</v>
      </c>
    </row>
    <row r="890" spans="1:8" x14ac:dyDescent="0.25">
      <c r="A890" s="6">
        <v>43821</v>
      </c>
      <c r="B890" s="48">
        <v>3.5931047888365639E-2</v>
      </c>
      <c r="C890" s="48">
        <v>3.1486448259751845E-2</v>
      </c>
      <c r="D890" s="48">
        <v>2.463975210662267E-2</v>
      </c>
      <c r="E890" s="48">
        <v>3.1295553080404007E-2</v>
      </c>
      <c r="F890" s="48">
        <v>2.247450621957487E-2</v>
      </c>
      <c r="G890" s="48">
        <v>6.5795201497511363E-2</v>
      </c>
      <c r="H890" s="48">
        <f>+CCB_CISS__2[[#This Row],[Indikator]]-SUM(CCB_CISS__2[[#This Row],[Pengemarkedet]:[Banksektoren]])</f>
        <v>-0.1397604132754991</v>
      </c>
    </row>
    <row r="891" spans="1:8" x14ac:dyDescent="0.25">
      <c r="A891" s="6">
        <v>43828</v>
      </c>
      <c r="B891" s="48">
        <v>3.4123825944883349E-2</v>
      </c>
      <c r="C891" s="48">
        <v>3.1609664133849649E-2</v>
      </c>
      <c r="D891" s="48">
        <v>2.4015571406520921E-2</v>
      </c>
      <c r="E891" s="48">
        <v>2.2504431579889548E-2</v>
      </c>
      <c r="F891" s="48">
        <v>1.9154286418635025E-2</v>
      </c>
      <c r="G891" s="48">
        <v>6.4771813300325096E-2</v>
      </c>
      <c r="H891" s="48">
        <f>+CCB_CISS__2[[#This Row],[Indikator]]-SUM(CCB_CISS__2[[#This Row],[Pengemarkedet]:[Banksektoren]])</f>
        <v>-0.1279319408943369</v>
      </c>
    </row>
    <row r="892" spans="1:8" x14ac:dyDescent="0.25">
      <c r="A892" s="6">
        <v>43835</v>
      </c>
      <c r="B892" s="48">
        <v>3.3984727181161162E-2</v>
      </c>
      <c r="C892" s="48">
        <v>3.2383621559115415E-2</v>
      </c>
      <c r="D892" s="48">
        <v>2.5428241482407965E-2</v>
      </c>
      <c r="E892" s="48">
        <v>2.2830694866892577E-2</v>
      </c>
      <c r="F892" s="48">
        <v>1.9766486050529369E-2</v>
      </c>
      <c r="G892" s="48">
        <v>6.6997585690263137E-2</v>
      </c>
      <c r="H892" s="48">
        <f>+CCB_CISS__2[[#This Row],[Indikator]]-SUM(CCB_CISS__2[[#This Row],[Pengemarkedet]:[Banksektoren]])</f>
        <v>-0.1334219024680473</v>
      </c>
    </row>
    <row r="893" spans="1:8" x14ac:dyDescent="0.25">
      <c r="A893" s="6">
        <v>43842</v>
      </c>
      <c r="B893" s="48">
        <v>3.3133372145109273E-2</v>
      </c>
      <c r="C893" s="48">
        <v>2.9953206331805468E-2</v>
      </c>
      <c r="D893" s="48">
        <v>2.5569205416333278E-2</v>
      </c>
      <c r="E893" s="48">
        <v>2.4838068190574502E-2</v>
      </c>
      <c r="F893" s="48">
        <v>1.766479010228849E-2</v>
      </c>
      <c r="G893" s="48">
        <v>6.5859264458425881E-2</v>
      </c>
      <c r="H893" s="48">
        <f>+CCB_CISS__2[[#This Row],[Indikator]]-SUM(CCB_CISS__2[[#This Row],[Pengemarkedet]:[Banksektoren]])</f>
        <v>-0.13075116235431833</v>
      </c>
    </row>
    <row r="894" spans="1:8" x14ac:dyDescent="0.25">
      <c r="A894" s="6">
        <v>43849</v>
      </c>
      <c r="B894" s="48">
        <v>2.982523009571298E-2</v>
      </c>
      <c r="C894" s="48">
        <v>2.5747386276274303E-2</v>
      </c>
      <c r="D894" s="48">
        <v>2.194671868646287E-2</v>
      </c>
      <c r="E894" s="48">
        <v>2.0514613798210027E-2</v>
      </c>
      <c r="F894" s="48">
        <v>1.3000095804691485E-2</v>
      </c>
      <c r="G894" s="48">
        <v>5.4895135715011124E-2</v>
      </c>
      <c r="H894" s="48">
        <f>+CCB_CISS__2[[#This Row],[Indikator]]-SUM(CCB_CISS__2[[#This Row],[Pengemarkedet]:[Banksektoren]])</f>
        <v>-0.10627872018493684</v>
      </c>
    </row>
    <row r="895" spans="1:8" x14ac:dyDescent="0.25">
      <c r="A895" s="6">
        <v>43856</v>
      </c>
      <c r="B895" s="48">
        <v>3.1864441897712807E-2</v>
      </c>
      <c r="C895" s="48">
        <v>2.2902646251720858E-2</v>
      </c>
      <c r="D895" s="48">
        <v>2.2351298303901795E-2</v>
      </c>
      <c r="E895" s="48">
        <v>2.347599561024331E-2</v>
      </c>
      <c r="F895" s="48">
        <v>1.3747414657835012E-2</v>
      </c>
      <c r="G895" s="48">
        <v>5.1425148962670704E-2</v>
      </c>
      <c r="H895" s="48">
        <f>+CCB_CISS__2[[#This Row],[Indikator]]-SUM(CCB_CISS__2[[#This Row],[Pengemarkedet]:[Banksektoren]])</f>
        <v>-0.10203806188865885</v>
      </c>
    </row>
    <row r="896" spans="1:8" x14ac:dyDescent="0.25">
      <c r="A896" s="6">
        <v>43863</v>
      </c>
      <c r="B896" s="48">
        <v>4.4110033647096328E-2</v>
      </c>
      <c r="C896" s="48">
        <v>2.1772127348440883E-2</v>
      </c>
      <c r="D896" s="48">
        <v>2.2508025579741377E-2</v>
      </c>
      <c r="E896" s="48">
        <v>3.4742895285129388E-2</v>
      </c>
      <c r="F896" s="48">
        <v>1.2918207050476364E-2</v>
      </c>
      <c r="G896" s="48">
        <v>5.85700617407591E-2</v>
      </c>
      <c r="H896" s="48">
        <f>+CCB_CISS__2[[#This Row],[Indikator]]-SUM(CCB_CISS__2[[#This Row],[Pengemarkedet]:[Banksektoren]])</f>
        <v>-0.10640128335745079</v>
      </c>
    </row>
    <row r="897" spans="1:8" x14ac:dyDescent="0.25">
      <c r="A897" s="6">
        <v>43870</v>
      </c>
      <c r="B897" s="48">
        <v>6.1239617102929002E-2</v>
      </c>
      <c r="C897" s="48">
        <v>2.3821039605595437E-2</v>
      </c>
      <c r="D897" s="48">
        <v>2.4843006236597583E-2</v>
      </c>
      <c r="E897" s="48">
        <v>5.0572466139995123E-2</v>
      </c>
      <c r="F897" s="48">
        <v>1.9804249591180337E-2</v>
      </c>
      <c r="G897" s="48">
        <v>7.1683977555806161E-2</v>
      </c>
      <c r="H897" s="48">
        <f>+CCB_CISS__2[[#This Row],[Indikator]]-SUM(CCB_CISS__2[[#This Row],[Pengemarkedet]:[Banksektoren]])</f>
        <v>-0.12948512202624565</v>
      </c>
    </row>
    <row r="898" spans="1:8" x14ac:dyDescent="0.25">
      <c r="A898" s="6">
        <v>43877</v>
      </c>
      <c r="B898" s="48">
        <v>6.8284283702063422E-2</v>
      </c>
      <c r="C898" s="48">
        <v>2.5767419625307701E-2</v>
      </c>
      <c r="D898" s="48">
        <v>2.5072159446317709E-2</v>
      </c>
      <c r="E898" s="48">
        <v>5.6067912592281291E-2</v>
      </c>
      <c r="F898" s="48">
        <v>2.4790704935299182E-2</v>
      </c>
      <c r="G898" s="48">
        <v>7.4262163200169776E-2</v>
      </c>
      <c r="H898" s="48">
        <f>+CCB_CISS__2[[#This Row],[Indikator]]-SUM(CCB_CISS__2[[#This Row],[Pengemarkedet]:[Banksektoren]])</f>
        <v>-0.13767607609731225</v>
      </c>
    </row>
    <row r="899" spans="1:8" x14ac:dyDescent="0.25">
      <c r="A899" s="6">
        <v>43884</v>
      </c>
      <c r="B899" s="48">
        <v>7.45981541309996E-2</v>
      </c>
      <c r="C899" s="48">
        <v>2.7098377988980113E-2</v>
      </c>
      <c r="D899" s="48">
        <v>2.5666225219966216E-2</v>
      </c>
      <c r="E899" s="48">
        <v>6.2850836908507179E-2</v>
      </c>
      <c r="F899" s="48">
        <v>2.9350856101693051E-2</v>
      </c>
      <c r="G899" s="48">
        <v>8.0723787993053298E-2</v>
      </c>
      <c r="H899" s="48">
        <f>+CCB_CISS__2[[#This Row],[Indikator]]-SUM(CCB_CISS__2[[#This Row],[Pengemarkedet]:[Banksektoren]])</f>
        <v>-0.15109193008120025</v>
      </c>
    </row>
    <row r="900" spans="1:8" x14ac:dyDescent="0.25">
      <c r="A900" s="6">
        <v>43891</v>
      </c>
      <c r="B900" s="48">
        <v>8.6698363981642823E-2</v>
      </c>
      <c r="C900" s="48">
        <v>3.1425649609480195E-2</v>
      </c>
      <c r="D900" s="48">
        <v>2.8468823917727905E-2</v>
      </c>
      <c r="E900" s="48">
        <v>7.777438788319059E-2</v>
      </c>
      <c r="F900" s="48">
        <v>3.6443325244394149E-2</v>
      </c>
      <c r="G900" s="48">
        <v>7.7147732647491946E-2</v>
      </c>
      <c r="H900" s="48">
        <f>+CCB_CISS__2[[#This Row],[Indikator]]-SUM(CCB_CISS__2[[#This Row],[Pengemarkedet]:[Banksektoren]])</f>
        <v>-0.16456155532064193</v>
      </c>
    </row>
    <row r="901" spans="1:8" x14ac:dyDescent="0.25">
      <c r="A901" s="6">
        <v>43898</v>
      </c>
      <c r="B901" s="48">
        <v>0.10860251570393721</v>
      </c>
      <c r="C901" s="48">
        <v>3.4914001523086137E-2</v>
      </c>
      <c r="D901" s="48">
        <v>3.3858284073349551E-2</v>
      </c>
      <c r="E901" s="48">
        <v>9.3135999008094134E-2</v>
      </c>
      <c r="F901" s="48">
        <v>4.4497593074592945E-2</v>
      </c>
      <c r="G901" s="48">
        <v>8.6650809704481024E-2</v>
      </c>
      <c r="H901" s="48">
        <f>+CCB_CISS__2[[#This Row],[Indikator]]-SUM(CCB_CISS__2[[#This Row],[Pengemarkedet]:[Banksektoren]])</f>
        <v>-0.1844541716796666</v>
      </c>
    </row>
    <row r="902" spans="1:8" x14ac:dyDescent="0.25">
      <c r="A902" s="6">
        <v>43905</v>
      </c>
      <c r="B902" s="48">
        <v>0.18889873548884567</v>
      </c>
      <c r="C902" s="48">
        <v>4.9306110042301343E-2</v>
      </c>
      <c r="D902" s="48">
        <v>5.2086411214200212E-2</v>
      </c>
      <c r="E902" s="48">
        <v>0.12848553639186652</v>
      </c>
      <c r="F902" s="48">
        <v>6.7550650240578103E-2</v>
      </c>
      <c r="G902" s="48">
        <v>0.12620950399423952</v>
      </c>
      <c r="H902" s="48">
        <f>+CCB_CISS__2[[#This Row],[Indikator]]-SUM(CCB_CISS__2[[#This Row],[Pengemarkedet]:[Banksektoren]])</f>
        <v>-0.23473947639434001</v>
      </c>
    </row>
    <row r="903" spans="1:8" x14ac:dyDescent="0.25">
      <c r="A903" s="6">
        <v>43912</v>
      </c>
      <c r="B903" s="48">
        <v>0.27196839332302092</v>
      </c>
      <c r="C903" s="48">
        <v>6.1371196227885345E-2</v>
      </c>
      <c r="D903" s="48">
        <v>7.0944505425136278E-2</v>
      </c>
      <c r="E903" s="48">
        <v>0.15785234806392565</v>
      </c>
      <c r="F903" s="48">
        <v>9.0547180351122775E-2</v>
      </c>
      <c r="G903" s="48">
        <v>0.15444687437893195</v>
      </c>
      <c r="H903" s="48">
        <f>+CCB_CISS__2[[#This Row],[Indikator]]-SUM(CCB_CISS__2[[#This Row],[Pengemarkedet]:[Banksektoren]])</f>
        <v>-0.26319371112398116</v>
      </c>
    </row>
    <row r="904" spans="1:8" x14ac:dyDescent="0.25">
      <c r="A904" s="6">
        <v>43919</v>
      </c>
      <c r="B904" s="48">
        <v>0.3563649030037509</v>
      </c>
      <c r="C904" s="48">
        <v>7.3216960768325678E-2</v>
      </c>
      <c r="D904" s="48">
        <v>8.4577371610370877E-2</v>
      </c>
      <c r="E904" s="48">
        <v>0.16788692997407598</v>
      </c>
      <c r="F904" s="48">
        <v>0.10710921408057786</v>
      </c>
      <c r="G904" s="48">
        <v>0.18391667504845621</v>
      </c>
      <c r="H904" s="48">
        <f>+CCB_CISS__2[[#This Row],[Indikator]]-SUM(CCB_CISS__2[[#This Row],[Pengemarkedet]:[Banksektoren]])</f>
        <v>-0.26034224847805565</v>
      </c>
    </row>
    <row r="905" spans="1:8" x14ac:dyDescent="0.25">
      <c r="A905" s="6">
        <v>43926</v>
      </c>
      <c r="B905" s="48">
        <v>0.40442969221728081</v>
      </c>
      <c r="C905" s="48">
        <v>8.1313877422294081E-2</v>
      </c>
      <c r="D905" s="48">
        <v>8.9065553573583076E-2</v>
      </c>
      <c r="E905" s="48">
        <v>0.1608575699955859</v>
      </c>
      <c r="F905" s="48">
        <v>0.111751987187812</v>
      </c>
      <c r="G905" s="48">
        <v>0.19104178618590595</v>
      </c>
      <c r="H905" s="48">
        <f>+CCB_CISS__2[[#This Row],[Indikator]]-SUM(CCB_CISS__2[[#This Row],[Pengemarkedet]:[Banksektoren]])</f>
        <v>-0.22960108214790015</v>
      </c>
    </row>
    <row r="906" spans="1:8" x14ac:dyDescent="0.25">
      <c r="A906" s="6">
        <v>43933</v>
      </c>
      <c r="B906" s="48">
        <v>0.35888335029178597</v>
      </c>
      <c r="C906" s="48">
        <v>7.0525985628329749E-2</v>
      </c>
      <c r="D906" s="48">
        <v>7.93462460530798E-2</v>
      </c>
      <c r="E906" s="48">
        <v>0.12482515505942328</v>
      </c>
      <c r="F906" s="48">
        <v>8.9744057119443249E-2</v>
      </c>
      <c r="G906" s="48">
        <v>0.16741911282685562</v>
      </c>
      <c r="H906" s="48">
        <f>+CCB_CISS__2[[#This Row],[Indikator]]-SUM(CCB_CISS__2[[#This Row],[Pengemarkedet]:[Banksektoren]])</f>
        <v>-0.17297720639534575</v>
      </c>
    </row>
    <row r="907" spans="1:8" x14ac:dyDescent="0.25">
      <c r="A907" s="6">
        <v>43940</v>
      </c>
      <c r="B907" s="48">
        <v>0.33078937813838494</v>
      </c>
      <c r="C907" s="48">
        <v>6.7922659548521613E-2</v>
      </c>
      <c r="D907" s="48">
        <v>6.947300223040638E-2</v>
      </c>
      <c r="E907" s="48">
        <v>0.10793972327529636</v>
      </c>
      <c r="F907" s="48">
        <v>7.177051574730324E-2</v>
      </c>
      <c r="G907" s="48">
        <v>0.16080990442457296</v>
      </c>
      <c r="H907" s="48">
        <f>+CCB_CISS__2[[#This Row],[Indikator]]-SUM(CCB_CISS__2[[#This Row],[Pengemarkedet]:[Banksektoren]])</f>
        <v>-0.14712642708771562</v>
      </c>
    </row>
    <row r="908" spans="1:8" x14ac:dyDescent="0.25">
      <c r="A908" s="6">
        <v>43947</v>
      </c>
      <c r="B908" s="48">
        <v>0.26928649613046118</v>
      </c>
      <c r="C908" s="48">
        <v>5.3967520719223172E-2</v>
      </c>
      <c r="D908" s="48">
        <v>5.4421986123107072E-2</v>
      </c>
      <c r="E908" s="48">
        <v>8.4120176924254372E-2</v>
      </c>
      <c r="F908" s="48">
        <v>5.6808822590506576E-2</v>
      </c>
      <c r="G908" s="48">
        <v>0.14149527316380991</v>
      </c>
      <c r="H908" s="48">
        <f>+CCB_CISS__2[[#This Row],[Indikator]]-SUM(CCB_CISS__2[[#This Row],[Pengemarkedet]:[Banksektoren]])</f>
        <v>-0.12152728339043994</v>
      </c>
    </row>
    <row r="909" spans="1:8" x14ac:dyDescent="0.25">
      <c r="A909" s="6">
        <v>43954</v>
      </c>
      <c r="B909" s="48">
        <v>0.24202299079683243</v>
      </c>
      <c r="C909" s="48">
        <v>4.7929031729317104E-2</v>
      </c>
      <c r="D909" s="48">
        <v>4.9573528510630786E-2</v>
      </c>
      <c r="E909" s="48">
        <v>7.8881993695214439E-2</v>
      </c>
      <c r="F909" s="48">
        <v>4.782275880885839E-2</v>
      </c>
      <c r="G909" s="48">
        <v>0.1339608847935152</v>
      </c>
      <c r="H909" s="48">
        <f>+CCB_CISS__2[[#This Row],[Indikator]]-SUM(CCB_CISS__2[[#This Row],[Pengemarkedet]:[Banksektoren]])</f>
        <v>-0.1161452067407035</v>
      </c>
    </row>
    <row r="910" spans="1:8" x14ac:dyDescent="0.25">
      <c r="A910" s="6">
        <v>43961</v>
      </c>
      <c r="B910" s="48">
        <v>0.24169451033743158</v>
      </c>
      <c r="C910" s="48">
        <v>4.5740458836842267E-2</v>
      </c>
      <c r="D910" s="48">
        <v>4.6755811106046492E-2</v>
      </c>
      <c r="E910" s="48">
        <v>8.7238152711363592E-2</v>
      </c>
      <c r="F910" s="48">
        <v>5.1303186059053187E-2</v>
      </c>
      <c r="G910" s="48">
        <v>0.12917402917036069</v>
      </c>
      <c r="H910" s="48">
        <f>+CCB_CISS__2[[#This Row],[Indikator]]-SUM(CCB_CISS__2[[#This Row],[Pengemarkedet]:[Banksektoren]])</f>
        <v>-0.11851712754623464</v>
      </c>
    </row>
    <row r="911" spans="1:8" x14ac:dyDescent="0.25">
      <c r="A911" s="6">
        <v>43968</v>
      </c>
      <c r="B911" s="48">
        <v>0.21397625543266705</v>
      </c>
      <c r="C911" s="48">
        <v>3.8065082322602008E-2</v>
      </c>
      <c r="D911" s="48">
        <v>4.0922581629339788E-2</v>
      </c>
      <c r="E911" s="48">
        <v>7.9402442808091736E-2</v>
      </c>
      <c r="F911" s="48">
        <v>5.146553181900701E-2</v>
      </c>
      <c r="G911" s="48">
        <v>0.11159230783514724</v>
      </c>
      <c r="H911" s="48">
        <f>+CCB_CISS__2[[#This Row],[Indikator]]-SUM(CCB_CISS__2[[#This Row],[Pengemarkedet]:[Banksektoren]])</f>
        <v>-0.10747169098152073</v>
      </c>
    </row>
    <row r="912" spans="1:8" x14ac:dyDescent="0.25">
      <c r="A912" s="6">
        <v>43975</v>
      </c>
      <c r="B912" s="48">
        <v>0.20212207960745324</v>
      </c>
      <c r="C912" s="48">
        <v>3.488944011044616E-2</v>
      </c>
      <c r="D912" s="48">
        <v>4.0640618292524702E-2</v>
      </c>
      <c r="E912" s="48">
        <v>7.8443886512648289E-2</v>
      </c>
      <c r="F912" s="48">
        <v>4.6244824742599111E-2</v>
      </c>
      <c r="G912" s="48">
        <v>0.10657031106410447</v>
      </c>
      <c r="H912" s="48">
        <f>+CCB_CISS__2[[#This Row],[Indikator]]-SUM(CCB_CISS__2[[#This Row],[Pengemarkedet]:[Banksektoren]])</f>
        <v>-0.10466700111486951</v>
      </c>
    </row>
    <row r="913" spans="1:8" x14ac:dyDescent="0.25">
      <c r="A913" s="6">
        <v>43982</v>
      </c>
      <c r="B913" s="48">
        <v>0.18036495831594013</v>
      </c>
      <c r="C913" s="48">
        <v>2.9051457617341032E-2</v>
      </c>
      <c r="D913" s="48">
        <v>3.8121586783073383E-2</v>
      </c>
      <c r="E913" s="48">
        <v>7.2748587591714209E-2</v>
      </c>
      <c r="F913" s="48">
        <v>4.0217020222278951E-2</v>
      </c>
      <c r="G913" s="48">
        <v>9.9614870447895423E-2</v>
      </c>
      <c r="H913" s="48">
        <f>+CCB_CISS__2[[#This Row],[Indikator]]-SUM(CCB_CISS__2[[#This Row],[Pengemarkedet]:[Banksektoren]])</f>
        <v>-9.938856434636284E-2</v>
      </c>
    </row>
    <row r="914" spans="1:8" x14ac:dyDescent="0.25">
      <c r="A914" s="6">
        <v>43989</v>
      </c>
      <c r="B914" s="48">
        <v>0.16616142601551726</v>
      </c>
      <c r="C914" s="48">
        <v>2.8272083425815726E-2</v>
      </c>
      <c r="D914" s="48">
        <v>3.7927027346648087E-2</v>
      </c>
      <c r="E914" s="48">
        <v>5.7688588826149974E-2</v>
      </c>
      <c r="F914" s="48">
        <v>3.957209460981697E-2</v>
      </c>
      <c r="G914" s="48">
        <v>0.10241535746407796</v>
      </c>
      <c r="H914" s="48">
        <f>+CCB_CISS__2[[#This Row],[Indikator]]-SUM(CCB_CISS__2[[#This Row],[Pengemarkedet]:[Banksektoren]])</f>
        <v>-9.9713725656991492E-2</v>
      </c>
    </row>
    <row r="915" spans="1:8" x14ac:dyDescent="0.25">
      <c r="A915" s="6">
        <v>43996</v>
      </c>
      <c r="B915" s="48">
        <v>0.16175632994016559</v>
      </c>
      <c r="C915" s="48">
        <v>2.8629533529276847E-2</v>
      </c>
      <c r="D915" s="48">
        <v>3.9564526819823774E-2</v>
      </c>
      <c r="E915" s="48">
        <v>5.6222302532794331E-2</v>
      </c>
      <c r="F915" s="48">
        <v>3.7563575834763371E-2</v>
      </c>
      <c r="G915" s="48">
        <v>0.11023358889028199</v>
      </c>
      <c r="H915" s="48">
        <f>+CCB_CISS__2[[#This Row],[Indikator]]-SUM(CCB_CISS__2[[#This Row],[Pengemarkedet]:[Banksektoren]])</f>
        <v>-0.11045719766677475</v>
      </c>
    </row>
    <row r="916" spans="1:8" x14ac:dyDescent="0.25">
      <c r="A916" s="6">
        <v>44003</v>
      </c>
      <c r="B916" s="48">
        <v>0.1531081054058489</v>
      </c>
      <c r="C916" s="48">
        <v>3.2084751634526579E-2</v>
      </c>
      <c r="D916" s="48">
        <v>3.602172248498433E-2</v>
      </c>
      <c r="E916" s="48">
        <v>5.7418030628669375E-2</v>
      </c>
      <c r="F916" s="48">
        <v>3.9385764590021896E-2</v>
      </c>
      <c r="G916" s="48">
        <v>0.10780623821538056</v>
      </c>
      <c r="H916" s="48">
        <f>+CCB_CISS__2[[#This Row],[Indikator]]-SUM(CCB_CISS__2[[#This Row],[Pengemarkedet]:[Banksektoren]])</f>
        <v>-0.11960840214773383</v>
      </c>
    </row>
    <row r="917" spans="1:8" x14ac:dyDescent="0.25">
      <c r="A917" s="6">
        <v>44010</v>
      </c>
      <c r="B917" s="48">
        <v>0.14648112080886017</v>
      </c>
      <c r="C917" s="48">
        <v>3.4508337942488691E-2</v>
      </c>
      <c r="D917" s="48">
        <v>3.5327226831517129E-2</v>
      </c>
      <c r="E917" s="48">
        <v>5.932180947880912E-2</v>
      </c>
      <c r="F917" s="48">
        <v>4.2045666485279395E-2</v>
      </c>
      <c r="G917" s="48">
        <v>0.103252708039275</v>
      </c>
      <c r="H917" s="48">
        <f>+CCB_CISS__2[[#This Row],[Indikator]]-SUM(CCB_CISS__2[[#This Row],[Pengemarkedet]:[Banksektoren]])</f>
        <v>-0.12797462796850917</v>
      </c>
    </row>
    <row r="918" spans="1:8" x14ac:dyDescent="0.25">
      <c r="A918" s="6">
        <v>44017</v>
      </c>
      <c r="B918" s="48">
        <v>0.1420456032461177</v>
      </c>
      <c r="C918" s="48">
        <v>3.6557874340233949E-2</v>
      </c>
      <c r="D918" s="48">
        <v>3.4320338985537081E-2</v>
      </c>
      <c r="E918" s="48">
        <v>7.0340555424505527E-2</v>
      </c>
      <c r="F918" s="48">
        <v>3.509576150385274E-2</v>
      </c>
      <c r="G918" s="48">
        <v>0.10080085787080043</v>
      </c>
      <c r="H918" s="48">
        <f>+CCB_CISS__2[[#This Row],[Indikator]]-SUM(CCB_CISS__2[[#This Row],[Pengemarkedet]:[Banksektoren]])</f>
        <v>-0.13506978487881205</v>
      </c>
    </row>
    <row r="919" spans="1:8" x14ac:dyDescent="0.25">
      <c r="A919" s="6">
        <v>44024</v>
      </c>
      <c r="B919" s="48">
        <v>0.12576975776496502</v>
      </c>
      <c r="C919" s="48">
        <v>3.7967078519871092E-2</v>
      </c>
      <c r="D919" s="48">
        <v>2.9711406222958304E-2</v>
      </c>
      <c r="E919" s="48">
        <v>6.4825582998670223E-2</v>
      </c>
      <c r="F919" s="48">
        <v>3.2150925525395085E-2</v>
      </c>
      <c r="G919" s="48">
        <v>8.8950513503824241E-2</v>
      </c>
      <c r="H919" s="48">
        <f>+CCB_CISS__2[[#This Row],[Indikator]]-SUM(CCB_CISS__2[[#This Row],[Pengemarkedet]:[Banksektoren]])</f>
        <v>-0.1278357490057539</v>
      </c>
    </row>
    <row r="920" spans="1:8" x14ac:dyDescent="0.25">
      <c r="A920" s="6">
        <v>44031</v>
      </c>
      <c r="B920" s="48">
        <v>0.13208720125008153</v>
      </c>
      <c r="C920" s="48">
        <v>4.1515040171815606E-2</v>
      </c>
      <c r="D920" s="48">
        <v>3.2786225686931625E-2</v>
      </c>
      <c r="E920" s="48">
        <v>6.8828436550558453E-2</v>
      </c>
      <c r="F920" s="48">
        <v>3.3052789466414094E-2</v>
      </c>
      <c r="G920" s="48">
        <v>9.5438157512929861E-2</v>
      </c>
      <c r="H920" s="48">
        <f>+CCB_CISS__2[[#This Row],[Indikator]]-SUM(CCB_CISS__2[[#This Row],[Pengemarkedet]:[Banksektoren]])</f>
        <v>-0.13953344813856808</v>
      </c>
    </row>
    <row r="921" spans="1:8" x14ac:dyDescent="0.25">
      <c r="A921" s="6">
        <v>44038</v>
      </c>
      <c r="B921" s="48">
        <v>0.12760461298798365</v>
      </c>
      <c r="C921" s="48">
        <v>4.2419729798330613E-2</v>
      </c>
      <c r="D921" s="48">
        <v>3.1057357651173428E-2</v>
      </c>
      <c r="E921" s="48">
        <v>6.8902439603766644E-2</v>
      </c>
      <c r="F921" s="48">
        <v>3.057877700676101E-2</v>
      </c>
      <c r="G921" s="48">
        <v>9.536580032271591E-2</v>
      </c>
      <c r="H921" s="48">
        <f>+CCB_CISS__2[[#This Row],[Indikator]]-SUM(CCB_CISS__2[[#This Row],[Pengemarkedet]:[Banksektoren]])</f>
        <v>-0.14071949139476392</v>
      </c>
    </row>
    <row r="922" spans="1:8" x14ac:dyDescent="0.25">
      <c r="A922" s="6">
        <v>44045</v>
      </c>
      <c r="B922" s="48">
        <v>0.1251194974075803</v>
      </c>
      <c r="C922" s="48">
        <v>4.4298916308548805E-2</v>
      </c>
      <c r="D922" s="48">
        <v>3.1538642213749843E-2</v>
      </c>
      <c r="E922" s="48">
        <v>6.5595026093122816E-2</v>
      </c>
      <c r="F922" s="48">
        <v>3.6002439602986824E-2</v>
      </c>
      <c r="G922" s="48">
        <v>9.0221036842390107E-2</v>
      </c>
      <c r="H922" s="48">
        <f>+CCB_CISS__2[[#This Row],[Indikator]]-SUM(CCB_CISS__2[[#This Row],[Pengemarkedet]:[Banksektoren]])</f>
        <v>-0.14253656365321812</v>
      </c>
    </row>
    <row r="923" spans="1:8" x14ac:dyDescent="0.25">
      <c r="A923" s="6">
        <v>44052</v>
      </c>
      <c r="B923" s="48">
        <v>0.12842413144499645</v>
      </c>
      <c r="C923" s="48">
        <v>4.4591520845667032E-2</v>
      </c>
      <c r="D923" s="48">
        <v>3.5501446339257746E-2</v>
      </c>
      <c r="E923" s="48">
        <v>7.3727844312275304E-2</v>
      </c>
      <c r="F923" s="48">
        <v>3.3514817441564676E-2</v>
      </c>
      <c r="G923" s="48">
        <v>8.8207491754689588E-2</v>
      </c>
      <c r="H923" s="48">
        <f>+CCB_CISS__2[[#This Row],[Indikator]]-SUM(CCB_CISS__2[[#This Row],[Pengemarkedet]:[Banksektoren]])</f>
        <v>-0.14711898924845787</v>
      </c>
    </row>
    <row r="924" spans="1:8" x14ac:dyDescent="0.25">
      <c r="A924" s="6">
        <v>44059</v>
      </c>
      <c r="B924" s="48">
        <v>0.11403034822560121</v>
      </c>
      <c r="C924" s="48">
        <v>4.030805437044778E-2</v>
      </c>
      <c r="D924" s="48">
        <v>3.2940404218790534E-2</v>
      </c>
      <c r="E924" s="48">
        <v>6.9607816051482946E-2</v>
      </c>
      <c r="F924" s="48">
        <v>2.7058857202757094E-2</v>
      </c>
      <c r="G924" s="48">
        <v>7.9863688510787054E-2</v>
      </c>
      <c r="H924" s="48">
        <f>+CCB_CISS__2[[#This Row],[Indikator]]-SUM(CCB_CISS__2[[#This Row],[Pengemarkedet]:[Banksektoren]])</f>
        <v>-0.1357484721286642</v>
      </c>
    </row>
    <row r="925" spans="1:8" x14ac:dyDescent="0.25">
      <c r="A925" s="6">
        <v>44066</v>
      </c>
      <c r="B925" s="48">
        <v>0.10675341497287771</v>
      </c>
      <c r="C925" s="48">
        <v>3.9986577751688832E-2</v>
      </c>
      <c r="D925" s="48">
        <v>3.1408029847794283E-2</v>
      </c>
      <c r="E925" s="48">
        <v>6.663388381808058E-2</v>
      </c>
      <c r="F925" s="48">
        <v>2.8049360962222547E-2</v>
      </c>
      <c r="G925" s="48">
        <v>7.5136119787968927E-2</v>
      </c>
      <c r="H925" s="48">
        <f>+CCB_CISS__2[[#This Row],[Indikator]]-SUM(CCB_CISS__2[[#This Row],[Pengemarkedet]:[Banksektoren]])</f>
        <v>-0.13446055719487743</v>
      </c>
    </row>
    <row r="926" spans="1:8" x14ac:dyDescent="0.25">
      <c r="A926" s="6">
        <v>44073</v>
      </c>
      <c r="B926" s="48">
        <v>9.8703035723205879E-2</v>
      </c>
      <c r="C926" s="48">
        <v>3.771840787369829E-2</v>
      </c>
      <c r="D926" s="48">
        <v>2.850952491191535E-2</v>
      </c>
      <c r="E926" s="48">
        <v>6.5350529562908308E-2</v>
      </c>
      <c r="F926" s="48">
        <v>2.2197371147536053E-2</v>
      </c>
      <c r="G926" s="48">
        <v>7.401010822734283E-2</v>
      </c>
      <c r="H926" s="48">
        <f>+CCB_CISS__2[[#This Row],[Indikator]]-SUM(CCB_CISS__2[[#This Row],[Pengemarkedet]:[Banksektoren]])</f>
        <v>-0.12908290600019495</v>
      </c>
    </row>
    <row r="927" spans="1:8" x14ac:dyDescent="0.25">
      <c r="A927" s="6">
        <v>44080</v>
      </c>
      <c r="B927" s="48">
        <v>9.8319764050142963E-2</v>
      </c>
      <c r="C927" s="48">
        <v>3.6603653259378463E-2</v>
      </c>
      <c r="D927" s="48">
        <v>2.6421061214914006E-2</v>
      </c>
      <c r="E927" s="48">
        <v>6.5645409377467379E-2</v>
      </c>
      <c r="F927" s="48">
        <v>2.1597959772294773E-2</v>
      </c>
      <c r="G927" s="48">
        <v>8.0418627238513229E-2</v>
      </c>
      <c r="H927" s="48">
        <f>+CCB_CISS__2[[#This Row],[Indikator]]-SUM(CCB_CISS__2[[#This Row],[Pengemarkedet]:[Banksektoren]])</f>
        <v>-0.13236694681242489</v>
      </c>
    </row>
    <row r="928" spans="1:8" x14ac:dyDescent="0.25">
      <c r="A928" s="6">
        <v>44087</v>
      </c>
      <c r="B928" s="48">
        <v>9.5416677874610126E-2</v>
      </c>
      <c r="C928" s="48">
        <v>3.6070273650797152E-2</v>
      </c>
      <c r="D928" s="48">
        <v>2.6867040592409911E-2</v>
      </c>
      <c r="E928" s="48">
        <v>6.197817825873296E-2</v>
      </c>
      <c r="F928" s="48">
        <v>2.8640866057878134E-2</v>
      </c>
      <c r="G928" s="48">
        <v>7.8784522443223953E-2</v>
      </c>
      <c r="H928" s="48">
        <f>+CCB_CISS__2[[#This Row],[Indikator]]-SUM(CCB_CISS__2[[#This Row],[Pengemarkedet]:[Banksektoren]])</f>
        <v>-0.13692420312843195</v>
      </c>
    </row>
    <row r="929" spans="1:8" x14ac:dyDescent="0.25">
      <c r="A929" s="6">
        <v>44094</v>
      </c>
      <c r="B929" s="48">
        <v>7.9962412902799734E-2</v>
      </c>
      <c r="C929" s="48">
        <v>3.327459410344797E-2</v>
      </c>
      <c r="D929" s="48">
        <v>2.3849177103186823E-2</v>
      </c>
      <c r="E929" s="48">
        <v>4.9588533477099253E-2</v>
      </c>
      <c r="F929" s="48">
        <v>2.2672961453765156E-2</v>
      </c>
      <c r="G929" s="48">
        <v>6.9894192383430281E-2</v>
      </c>
      <c r="H929" s="48">
        <f>+CCB_CISS__2[[#This Row],[Indikator]]-SUM(CCB_CISS__2[[#This Row],[Pengemarkedet]:[Banksektoren]])</f>
        <v>-0.11931704561812975</v>
      </c>
    </row>
    <row r="930" spans="1:8" x14ac:dyDescent="0.25">
      <c r="A930" s="6">
        <v>44101</v>
      </c>
      <c r="B930" s="48">
        <v>8.2471767606382251E-2</v>
      </c>
      <c r="C930" s="48">
        <v>3.3503296274088074E-2</v>
      </c>
      <c r="D930" s="48">
        <v>2.281075492438632E-2</v>
      </c>
      <c r="E930" s="48">
        <v>5.2217447612913609E-2</v>
      </c>
      <c r="F930" s="48">
        <v>2.726704044188543E-2</v>
      </c>
      <c r="G930" s="48">
        <v>7.1469251934381944E-2</v>
      </c>
      <c r="H930" s="48">
        <f>+CCB_CISS__2[[#This Row],[Indikator]]-SUM(CCB_CISS__2[[#This Row],[Pengemarkedet]:[Banksektoren]])</f>
        <v>-0.12479602358127312</v>
      </c>
    </row>
    <row r="931" spans="1:8" x14ac:dyDescent="0.25">
      <c r="A931" s="6">
        <v>44108</v>
      </c>
      <c r="B931" s="48">
        <v>8.4080177331321615E-2</v>
      </c>
      <c r="C931" s="48">
        <v>3.464423486960605E-2</v>
      </c>
      <c r="D931" s="48">
        <v>2.1132794917222888E-2</v>
      </c>
      <c r="E931" s="48">
        <v>5.0210572006030296E-2</v>
      </c>
      <c r="F931" s="48">
        <v>3.4285859681337433E-2</v>
      </c>
      <c r="G931" s="48">
        <v>7.4759950260862823E-2</v>
      </c>
      <c r="H931" s="48">
        <f>+CCB_CISS__2[[#This Row],[Indikator]]-SUM(CCB_CISS__2[[#This Row],[Pengemarkedet]:[Banksektoren]])</f>
        <v>-0.13095323440373788</v>
      </c>
    </row>
    <row r="932" spans="1:8" x14ac:dyDescent="0.25">
      <c r="A932" s="6">
        <v>44115</v>
      </c>
      <c r="B932" s="48">
        <v>8.4343948288484571E-2</v>
      </c>
      <c r="C932" s="48">
        <v>3.5176862547292659E-2</v>
      </c>
      <c r="D932" s="48">
        <v>2.0127636389278915E-2</v>
      </c>
      <c r="E932" s="48">
        <v>5.2011162736263938E-2</v>
      </c>
      <c r="F932" s="48">
        <v>3.160165090958094E-2</v>
      </c>
      <c r="G932" s="48">
        <v>7.7144530456382768E-2</v>
      </c>
      <c r="H932" s="48">
        <f>+CCB_CISS__2[[#This Row],[Indikator]]-SUM(CCB_CISS__2[[#This Row],[Pengemarkedet]:[Banksektoren]])</f>
        <v>-0.13171789475031465</v>
      </c>
    </row>
    <row r="933" spans="1:8" x14ac:dyDescent="0.25">
      <c r="A933" s="6">
        <v>44122</v>
      </c>
      <c r="B933" s="48">
        <v>9.43592099363047E-2</v>
      </c>
      <c r="C933" s="48">
        <v>3.8261637365968701E-2</v>
      </c>
      <c r="D933" s="48">
        <v>2.2277173878267255E-2</v>
      </c>
      <c r="E933" s="48">
        <v>6.3639219630814745E-2</v>
      </c>
      <c r="F933" s="48">
        <v>3.2631039124561979E-2</v>
      </c>
      <c r="G933" s="48">
        <v>8.5592709559590335E-2</v>
      </c>
      <c r="H933" s="48">
        <f>+CCB_CISS__2[[#This Row],[Indikator]]-SUM(CCB_CISS__2[[#This Row],[Pengemarkedet]:[Banksektoren]])</f>
        <v>-0.1480425696228983</v>
      </c>
    </row>
    <row r="934" spans="1:8" x14ac:dyDescent="0.25">
      <c r="A934" s="6">
        <v>44129</v>
      </c>
      <c r="B934" s="48">
        <v>9.2096950136639308E-2</v>
      </c>
      <c r="C934" s="48">
        <v>3.9087569204772812E-2</v>
      </c>
      <c r="D934" s="48">
        <v>2.1808181666330209E-2</v>
      </c>
      <c r="E934" s="48">
        <v>6.0634812192213595E-2</v>
      </c>
      <c r="F934" s="48">
        <v>3.4106790170356525E-2</v>
      </c>
      <c r="G934" s="48">
        <v>8.9085781668202024E-2</v>
      </c>
      <c r="H934" s="48">
        <f>+CCB_CISS__2[[#This Row],[Indikator]]-SUM(CCB_CISS__2[[#This Row],[Pengemarkedet]:[Banksektoren]])</f>
        <v>-0.15262618476523587</v>
      </c>
    </row>
    <row r="935" spans="1:8" x14ac:dyDescent="0.25">
      <c r="A935" s="6">
        <v>44136</v>
      </c>
      <c r="B935" s="48">
        <v>8.8831898990779742E-2</v>
      </c>
      <c r="C935" s="48">
        <v>4.006555676904236E-2</v>
      </c>
      <c r="D935" s="48">
        <v>2.2326119769849131E-2</v>
      </c>
      <c r="E935" s="48">
        <v>6.3340276573013193E-2</v>
      </c>
      <c r="F935" s="48">
        <v>3.3410272087805351E-2</v>
      </c>
      <c r="G935" s="48">
        <v>8.547787207299247E-2</v>
      </c>
      <c r="H935" s="48">
        <f>+CCB_CISS__2[[#This Row],[Indikator]]-SUM(CCB_CISS__2[[#This Row],[Pengemarkedet]:[Banksektoren]])</f>
        <v>-0.15578819828192275</v>
      </c>
    </row>
    <row r="936" spans="1:8" x14ac:dyDescent="0.25">
      <c r="A936" s="6">
        <v>44143</v>
      </c>
      <c r="B936" s="48">
        <v>8.7239973875120697E-2</v>
      </c>
      <c r="C936" s="48">
        <v>4.3832146290525911E-2</v>
      </c>
      <c r="D936" s="48">
        <v>2.1470963693775408E-2</v>
      </c>
      <c r="E936" s="48">
        <v>6.5309423759597349E-2</v>
      </c>
      <c r="F936" s="48">
        <v>3.3010613069490491E-2</v>
      </c>
      <c r="G936" s="48">
        <v>8.4573651623138679E-2</v>
      </c>
      <c r="H936" s="48">
        <f>+CCB_CISS__2[[#This Row],[Indikator]]-SUM(CCB_CISS__2[[#This Row],[Pengemarkedet]:[Banksektoren]])</f>
        <v>-0.16095682456140714</v>
      </c>
    </row>
    <row r="937" spans="1:8" x14ac:dyDescent="0.25">
      <c r="A937" s="6">
        <v>44150</v>
      </c>
      <c r="B937" s="48">
        <v>9.3812419239366646E-2</v>
      </c>
      <c r="C937" s="48">
        <v>5.0732366351371648E-2</v>
      </c>
      <c r="D937" s="48">
        <v>2.7191868937397487E-2</v>
      </c>
      <c r="E937" s="48">
        <v>6.6353721222290191E-2</v>
      </c>
      <c r="F937" s="48">
        <v>4.0835021497199725E-2</v>
      </c>
      <c r="G937" s="48">
        <v>9.2813801489196893E-2</v>
      </c>
      <c r="H937" s="48">
        <f>+CCB_CISS__2[[#This Row],[Indikator]]-SUM(CCB_CISS__2[[#This Row],[Pengemarkedet]:[Banksektoren]])</f>
        <v>-0.18411436025808928</v>
      </c>
    </row>
    <row r="938" spans="1:8" x14ac:dyDescent="0.25">
      <c r="A938" s="6">
        <v>44157</v>
      </c>
      <c r="B938" s="48">
        <v>8.485522507153917E-2</v>
      </c>
      <c r="C938" s="48">
        <v>4.7662323676670712E-2</v>
      </c>
      <c r="D938" s="48">
        <v>2.5802959932232028E-2</v>
      </c>
      <c r="E938" s="48">
        <v>6.2654204994204196E-2</v>
      </c>
      <c r="F938" s="48">
        <v>3.4221125816931437E-2</v>
      </c>
      <c r="G938" s="48">
        <v>7.9083134213387057E-2</v>
      </c>
      <c r="H938" s="48">
        <f>+CCB_CISS__2[[#This Row],[Indikator]]-SUM(CCB_CISS__2[[#This Row],[Pengemarkedet]:[Banksektoren]])</f>
        <v>-0.16456852356188625</v>
      </c>
    </row>
    <row r="939" spans="1:8" x14ac:dyDescent="0.25">
      <c r="A939" s="6">
        <v>44164</v>
      </c>
      <c r="B939" s="48">
        <v>7.98916977808041E-2</v>
      </c>
      <c r="C939" s="48">
        <v>4.4733993901509145E-2</v>
      </c>
      <c r="D939" s="48">
        <v>2.4609024372396229E-2</v>
      </c>
      <c r="E939" s="48">
        <v>5.590367134951707E-2</v>
      </c>
      <c r="F939" s="48">
        <v>2.971628967550851E-2</v>
      </c>
      <c r="G939" s="48">
        <v>7.3163456725081677E-2</v>
      </c>
      <c r="H939" s="48">
        <f>+CCB_CISS__2[[#This Row],[Indikator]]-SUM(CCB_CISS__2[[#This Row],[Pengemarkedet]:[Banksektoren]])</f>
        <v>-0.14823473824320854</v>
      </c>
    </row>
    <row r="940" spans="1:8" x14ac:dyDescent="0.25">
      <c r="A940" s="6">
        <v>44171</v>
      </c>
      <c r="B940" s="48">
        <v>7.3269570471991077E-2</v>
      </c>
      <c r="C940" s="48">
        <v>4.0216738247405424E-2</v>
      </c>
      <c r="D940" s="48">
        <v>2.4227663190484278E-2</v>
      </c>
      <c r="E940" s="48">
        <v>4.6535733480876099E-2</v>
      </c>
      <c r="F940" s="48">
        <v>2.8880086549513014E-2</v>
      </c>
      <c r="G940" s="48">
        <v>6.4363728428113318E-2</v>
      </c>
      <c r="H940" s="48">
        <f>+CCB_CISS__2[[#This Row],[Indikator]]-SUM(CCB_CISS__2[[#This Row],[Pengemarkedet]:[Banksektoren]])</f>
        <v>-0.13095437942440108</v>
      </c>
    </row>
    <row r="941" spans="1:8" x14ac:dyDescent="0.25">
      <c r="A941" s="6">
        <v>44178</v>
      </c>
      <c r="B941" s="48">
        <v>6.4558960348482727E-2</v>
      </c>
      <c r="C941" s="48">
        <v>3.13342856423727E-2</v>
      </c>
      <c r="D941" s="48">
        <v>1.8934839058051552E-2</v>
      </c>
      <c r="E941" s="48">
        <v>3.9371574140201468E-2</v>
      </c>
      <c r="F941" s="48">
        <v>2.523273790146241E-2</v>
      </c>
      <c r="G941" s="48">
        <v>5.2701691518481988E-2</v>
      </c>
      <c r="H941" s="48">
        <f>+CCB_CISS__2[[#This Row],[Indikator]]-SUM(CCB_CISS__2[[#This Row],[Pengemarkedet]:[Banksektoren]])</f>
        <v>-0.10301616791208741</v>
      </c>
    </row>
    <row r="942" spans="1:8" x14ac:dyDescent="0.25">
      <c r="A942" s="6">
        <v>44185</v>
      </c>
      <c r="B942" s="48">
        <v>7.5462008608631975E-2</v>
      </c>
      <c r="C942" s="48">
        <v>3.456402783595721E-2</v>
      </c>
      <c r="D942" s="48">
        <v>2.289428512816152E-2</v>
      </c>
      <c r="E942" s="48">
        <v>4.3661669989082143E-2</v>
      </c>
      <c r="F942" s="48">
        <v>2.882742645130866E-2</v>
      </c>
      <c r="G942" s="48">
        <v>6.6155204649537946E-2</v>
      </c>
      <c r="H942" s="48">
        <f>+CCB_CISS__2[[#This Row],[Indikator]]-SUM(CCB_CISS__2[[#This Row],[Pengemarkedet]:[Banksektoren]])</f>
        <v>-0.12064060544541552</v>
      </c>
    </row>
    <row r="943" spans="1:8" x14ac:dyDescent="0.25">
      <c r="A943" s="6">
        <v>44192</v>
      </c>
      <c r="B943" s="48">
        <v>7.2913310162677811E-2</v>
      </c>
      <c r="C943" s="48">
        <v>3.4006798589999672E-2</v>
      </c>
      <c r="D943" s="48">
        <v>2.3644970877680076E-2</v>
      </c>
      <c r="E943" s="48">
        <v>3.8528787244589149E-2</v>
      </c>
      <c r="F943" s="48">
        <v>3.033544042428148E-2</v>
      </c>
      <c r="G943" s="48">
        <v>6.6485164448218004E-2</v>
      </c>
      <c r="H943" s="48">
        <f>+CCB_CISS__2[[#This Row],[Indikator]]-SUM(CCB_CISS__2[[#This Row],[Pengemarkedet]:[Banksektoren]])</f>
        <v>-0.12008785142209057</v>
      </c>
    </row>
    <row r="944" spans="1:8" x14ac:dyDescent="0.25">
      <c r="A944" s="6">
        <v>44199</v>
      </c>
      <c r="B944" s="48">
        <v>7.3828906401104316E-2</v>
      </c>
      <c r="C944" s="48">
        <v>3.3735935875942188E-2</v>
      </c>
      <c r="D944" s="48">
        <v>2.2518971412172989E-2</v>
      </c>
      <c r="E944" s="48">
        <v>3.8439236579469578E-2</v>
      </c>
      <c r="F944" s="48">
        <v>3.1148273591943547E-2</v>
      </c>
      <c r="G944" s="48">
        <v>7.0150347589860718E-2</v>
      </c>
      <c r="H944" s="48">
        <f>+CCB_CISS__2[[#This Row],[Indikator]]-SUM(CCB_CISS__2[[#This Row],[Pengemarkedet]:[Banksektoren]])</f>
        <v>-0.12216385864828472</v>
      </c>
    </row>
    <row r="945" spans="1:8" x14ac:dyDescent="0.25">
      <c r="A945" s="6">
        <v>44206</v>
      </c>
      <c r="B945" s="48">
        <v>7.780789054803855E-2</v>
      </c>
      <c r="C945" s="48">
        <v>3.571364364582847E-2</v>
      </c>
      <c r="D945" s="48">
        <v>2.1401200021141906E-2</v>
      </c>
      <c r="E945" s="48">
        <v>4.4305032619286741E-2</v>
      </c>
      <c r="F945" s="48">
        <v>3.2364614753916804E-2</v>
      </c>
      <c r="G945" s="48">
        <v>7.4187736794833703E-2</v>
      </c>
      <c r="H945" s="48">
        <f>+CCB_CISS__2[[#This Row],[Indikator]]-SUM(CCB_CISS__2[[#This Row],[Pengemarkedet]:[Banksektoren]])</f>
        <v>-0.13016433728696908</v>
      </c>
    </row>
    <row r="946" spans="1:8" x14ac:dyDescent="0.25">
      <c r="A946" s="6">
        <v>44213</v>
      </c>
      <c r="B946" s="48">
        <v>7.4916713588164013E-2</v>
      </c>
      <c r="C946" s="48">
        <v>3.5531289388028631E-2</v>
      </c>
      <c r="D946" s="48">
        <v>2.1325548171992892E-2</v>
      </c>
      <c r="E946" s="48">
        <v>4.286169550550914E-2</v>
      </c>
      <c r="F946" s="48">
        <v>3.6027609112676717E-2</v>
      </c>
      <c r="G946" s="48">
        <v>6.9965396012874742E-2</v>
      </c>
      <c r="H946" s="48">
        <f>+CCB_CISS__2[[#This Row],[Indikator]]-SUM(CCB_CISS__2[[#This Row],[Pengemarkedet]:[Banksektoren]])</f>
        <v>-0.13079482460291811</v>
      </c>
    </row>
    <row r="947" spans="1:8" x14ac:dyDescent="0.25">
      <c r="A947" s="6">
        <v>44220</v>
      </c>
      <c r="B947" s="48">
        <v>6.95020301846873E-2</v>
      </c>
      <c r="C947" s="48">
        <v>3.3877745399997758E-2</v>
      </c>
      <c r="D947" s="48">
        <v>2.0402337015562443E-2</v>
      </c>
      <c r="E947" s="48">
        <v>4.0069126987621259E-2</v>
      </c>
      <c r="F947" s="48">
        <v>3.1499014624722377E-2</v>
      </c>
      <c r="G947" s="48">
        <v>6.387602436749229E-2</v>
      </c>
      <c r="H947" s="48">
        <f>+CCB_CISS__2[[#This Row],[Indikator]]-SUM(CCB_CISS__2[[#This Row],[Pengemarkedet]:[Banksektoren]])</f>
        <v>-0.12022221821070884</v>
      </c>
    </row>
    <row r="948" spans="1:8" x14ac:dyDescent="0.25">
      <c r="A948" s="6">
        <v>44227</v>
      </c>
      <c r="B948" s="48">
        <v>7.5087822846945901E-2</v>
      </c>
      <c r="C948" s="48">
        <v>3.4533357890982629E-2</v>
      </c>
      <c r="D948" s="48">
        <v>2.0716540318670915E-2</v>
      </c>
      <c r="E948" s="48">
        <v>4.6017120281469148E-2</v>
      </c>
      <c r="F948" s="48">
        <v>2.8120895934070064E-2</v>
      </c>
      <c r="G948" s="48">
        <v>6.7077394726696618E-2</v>
      </c>
      <c r="H948" s="48">
        <f>+CCB_CISS__2[[#This Row],[Indikator]]-SUM(CCB_CISS__2[[#This Row],[Pengemarkedet]:[Banksektoren]])</f>
        <v>-0.12137748630494347</v>
      </c>
    </row>
    <row r="949" spans="1:8" x14ac:dyDescent="0.25">
      <c r="A949" s="6">
        <v>44234</v>
      </c>
      <c r="B949" s="48">
        <v>7.4633498377595045E-2</v>
      </c>
      <c r="C949" s="48">
        <v>3.4087107959786561E-2</v>
      </c>
      <c r="D949" s="48">
        <v>2.0599596383170712E-2</v>
      </c>
      <c r="E949" s="48">
        <v>4.310571539195783E-2</v>
      </c>
      <c r="F949" s="48">
        <v>2.5707791791888552E-2</v>
      </c>
      <c r="G949" s="48">
        <v>6.7512669699012137E-2</v>
      </c>
      <c r="H949" s="48">
        <f>+CCB_CISS__2[[#This Row],[Indikator]]-SUM(CCB_CISS__2[[#This Row],[Pengemarkedet]:[Banksektoren]])</f>
        <v>-0.11637938284822073</v>
      </c>
    </row>
    <row r="950" spans="1:8" x14ac:dyDescent="0.25">
      <c r="A950" s="6">
        <v>44241</v>
      </c>
      <c r="B950" s="48">
        <v>6.9276836936398217E-2</v>
      </c>
      <c r="C950" s="48">
        <v>3.1594281222886225E-2</v>
      </c>
      <c r="D950" s="48">
        <v>1.7474869049263705E-2</v>
      </c>
      <c r="E950" s="48">
        <v>4.4809686520046667E-2</v>
      </c>
      <c r="F950" s="48">
        <v>1.6268439852895264E-2</v>
      </c>
      <c r="G950" s="48">
        <v>5.9118814058609276E-2</v>
      </c>
      <c r="H950" s="48">
        <f>+CCB_CISS__2[[#This Row],[Indikator]]-SUM(CCB_CISS__2[[#This Row],[Pengemarkedet]:[Banksektoren]])</f>
        <v>-9.9989253767302916E-2</v>
      </c>
    </row>
    <row r="951" spans="1:8" x14ac:dyDescent="0.25">
      <c r="A951" s="6">
        <v>44248</v>
      </c>
      <c r="B951" s="48">
        <v>7.121887243171314E-2</v>
      </c>
      <c r="C951" s="48">
        <v>3.1779997966630259E-2</v>
      </c>
      <c r="D951" s="48">
        <v>1.858993883944058E-2</v>
      </c>
      <c r="E951" s="48">
        <v>4.6157426041859836E-2</v>
      </c>
      <c r="F951" s="48">
        <v>1.6624068243404202E-2</v>
      </c>
      <c r="G951" s="48">
        <v>5.9640568321413956E-2</v>
      </c>
      <c r="H951" s="48">
        <f>+CCB_CISS__2[[#This Row],[Indikator]]-SUM(CCB_CISS__2[[#This Row],[Pengemarkedet]:[Banksektoren]])</f>
        <v>-0.1015731269810357</v>
      </c>
    </row>
    <row r="952" spans="1:8" x14ac:dyDescent="0.25">
      <c r="A952" s="6">
        <v>44255</v>
      </c>
      <c r="B952" s="48">
        <v>7.7963397953164149E-2</v>
      </c>
      <c r="C952" s="48">
        <v>3.2733781823826358E-2</v>
      </c>
      <c r="D952" s="48">
        <v>2.4034030308599921E-2</v>
      </c>
      <c r="E952" s="48">
        <v>5.2368615354586361E-2</v>
      </c>
      <c r="F952" s="48">
        <v>2.0456982202520266E-2</v>
      </c>
      <c r="G952" s="48">
        <v>5.8242668755777195E-2</v>
      </c>
      <c r="H952" s="48">
        <f>+CCB_CISS__2[[#This Row],[Indikator]]-SUM(CCB_CISS__2[[#This Row],[Pengemarkedet]:[Banksektoren]])</f>
        <v>-0.10987268049214594</v>
      </c>
    </row>
    <row r="953" spans="1:8" x14ac:dyDescent="0.25">
      <c r="A953" s="6">
        <v>44262</v>
      </c>
      <c r="B953" s="48">
        <v>7.7794625649590915E-2</v>
      </c>
      <c r="C953" s="48">
        <v>3.0621270387669618E-2</v>
      </c>
      <c r="D953" s="48">
        <v>2.786765455717637E-2</v>
      </c>
      <c r="E953" s="48">
        <v>5.6414638975190952E-2</v>
      </c>
      <c r="F953" s="48">
        <v>1.7416474307763011E-2</v>
      </c>
      <c r="G953" s="48">
        <v>5.3325512284855152E-2</v>
      </c>
      <c r="H953" s="48">
        <f>+CCB_CISS__2[[#This Row],[Indikator]]-SUM(CCB_CISS__2[[#This Row],[Pengemarkedet]:[Banksektoren]])</f>
        <v>-0.10785092486306422</v>
      </c>
    </row>
    <row r="954" spans="1:8" x14ac:dyDescent="0.25">
      <c r="A954" s="6">
        <v>44269</v>
      </c>
      <c r="B954" s="48">
        <v>7.8606658332578572E-2</v>
      </c>
      <c r="C954" s="48">
        <v>3.3042958237221351E-2</v>
      </c>
      <c r="D954" s="48">
        <v>2.986457929892852E-2</v>
      </c>
      <c r="E954" s="48">
        <v>5.9527703468318725E-2</v>
      </c>
      <c r="F954" s="48">
        <v>1.9940737241741609E-2</v>
      </c>
      <c r="G954" s="48">
        <v>5.0617005430283982E-2</v>
      </c>
      <c r="H954" s="48">
        <f>+CCB_CISS__2[[#This Row],[Indikator]]-SUM(CCB_CISS__2[[#This Row],[Pengemarkedet]:[Banksektoren]])</f>
        <v>-0.11438632534391563</v>
      </c>
    </row>
    <row r="955" spans="1:8" x14ac:dyDescent="0.25">
      <c r="A955" s="6">
        <v>44276</v>
      </c>
      <c r="B955" s="48">
        <v>7.8648502393393827E-2</v>
      </c>
      <c r="C955" s="48">
        <v>3.3670699772573406E-2</v>
      </c>
      <c r="D955" s="48">
        <v>3.0439720425691749E-2</v>
      </c>
      <c r="E955" s="48">
        <v>6.4452565428948866E-2</v>
      </c>
      <c r="F955" s="48">
        <v>2.0854608189242212E-2</v>
      </c>
      <c r="G955" s="48">
        <v>4.7378492547097181E-2</v>
      </c>
      <c r="H955" s="48">
        <f>+CCB_CISS__2[[#This Row],[Indikator]]-SUM(CCB_CISS__2[[#This Row],[Pengemarkedet]:[Banksektoren]])</f>
        <v>-0.11814758397015956</v>
      </c>
    </row>
    <row r="956" spans="1:8" x14ac:dyDescent="0.25">
      <c r="A956" s="6">
        <v>44283</v>
      </c>
      <c r="B956" s="48">
        <v>6.7919321511016581E-2</v>
      </c>
      <c r="C956" s="48">
        <v>3.1363553584099632E-2</v>
      </c>
      <c r="D956" s="48">
        <v>2.7080889195723122E-2</v>
      </c>
      <c r="E956" s="48">
        <v>5.6883602531803808E-2</v>
      </c>
      <c r="F956" s="48">
        <v>1.7062509893394577E-2</v>
      </c>
      <c r="G956" s="48">
        <v>4.4816120663929995E-2</v>
      </c>
      <c r="H956" s="48">
        <f>+CCB_CISS__2[[#This Row],[Indikator]]-SUM(CCB_CISS__2[[#This Row],[Pengemarkedet]:[Banksektoren]])</f>
        <v>-0.10928735435793453</v>
      </c>
    </row>
    <row r="957" spans="1:8" x14ac:dyDescent="0.25">
      <c r="A957" s="6">
        <v>44290</v>
      </c>
      <c r="B957" s="48">
        <v>5.3901407642133858E-2</v>
      </c>
      <c r="C957" s="48">
        <v>2.9596839152786828E-2</v>
      </c>
      <c r="D957" s="48">
        <v>2.489862392980358E-2</v>
      </c>
      <c r="E957" s="48">
        <v>4.4645683420505004E-2</v>
      </c>
      <c r="F957" s="48">
        <v>1.4211283598002868E-2</v>
      </c>
      <c r="G957" s="48">
        <v>3.5207995519116027E-2</v>
      </c>
      <c r="H957" s="48">
        <f>+CCB_CISS__2[[#This Row],[Indikator]]-SUM(CCB_CISS__2[[#This Row],[Pengemarkedet]:[Banksektoren]])</f>
        <v>-9.4659017978080434E-2</v>
      </c>
    </row>
    <row r="958" spans="1:8" x14ac:dyDescent="0.25">
      <c r="A958" s="6">
        <v>44297</v>
      </c>
      <c r="B958" s="48">
        <v>5.9010247245014746E-2</v>
      </c>
      <c r="C958" s="48">
        <v>3.0441643650440019E-2</v>
      </c>
      <c r="D958" s="48">
        <v>2.609494283127136E-2</v>
      </c>
      <c r="E958" s="48">
        <v>4.0017317518091226E-2</v>
      </c>
      <c r="F958" s="48">
        <v>1.927531926848973E-2</v>
      </c>
      <c r="G958" s="48">
        <v>4.2594739485121894E-2</v>
      </c>
      <c r="H958" s="48">
        <f>+CCB_CISS__2[[#This Row],[Indikator]]-SUM(CCB_CISS__2[[#This Row],[Pengemarkedet]:[Banksektoren]])</f>
        <v>-9.9413715508399475E-2</v>
      </c>
    </row>
    <row r="959" spans="1:8" x14ac:dyDescent="0.25">
      <c r="A959" s="6">
        <v>44304</v>
      </c>
      <c r="B959" s="48">
        <v>5.8265176178359052E-2</v>
      </c>
      <c r="C959" s="48">
        <v>3.0633013173196805E-2</v>
      </c>
      <c r="D959" s="48">
        <v>2.3837274018967743E-2</v>
      </c>
      <c r="E959" s="48">
        <v>4.0407964495813561E-2</v>
      </c>
      <c r="F959" s="48">
        <v>1.9144733646476765E-2</v>
      </c>
      <c r="G959" s="48">
        <v>4.1417689550109577E-2</v>
      </c>
      <c r="H959" s="48">
        <f>+CCB_CISS__2[[#This Row],[Indikator]]-SUM(CCB_CISS__2[[#This Row],[Pengemarkedet]:[Banksektoren]])</f>
        <v>-9.7175498706205399E-2</v>
      </c>
    </row>
    <row r="960" spans="1:8" x14ac:dyDescent="0.25">
      <c r="A960" s="6">
        <v>44311</v>
      </c>
      <c r="B960" s="48">
        <v>5.806788342305285E-2</v>
      </c>
      <c r="C960" s="48">
        <v>3.0298440440181429E-2</v>
      </c>
      <c r="D960" s="48">
        <v>2.3084917263119051E-2</v>
      </c>
      <c r="E960" s="48">
        <v>3.6738418951065312E-2</v>
      </c>
      <c r="F960" s="48">
        <v>1.9512474209669547E-2</v>
      </c>
      <c r="G960" s="48">
        <v>4.1212460490312602E-2</v>
      </c>
      <c r="H960" s="48">
        <f>+CCB_CISS__2[[#This Row],[Indikator]]-SUM(CCB_CISS__2[[#This Row],[Pengemarkedet]:[Banksektoren]])</f>
        <v>-9.2778827931295105E-2</v>
      </c>
    </row>
    <row r="961" spans="1:8" x14ac:dyDescent="0.25">
      <c r="A961" s="6">
        <v>44318</v>
      </c>
      <c r="B961" s="48">
        <v>6.1500816031668959E-2</v>
      </c>
      <c r="C961" s="48">
        <v>3.0439764684771557E-2</v>
      </c>
      <c r="D961" s="48">
        <v>2.1258693149775822E-2</v>
      </c>
      <c r="E961" s="48">
        <v>3.614150442111308E-2</v>
      </c>
      <c r="F961" s="48">
        <v>1.9718392675314111E-2</v>
      </c>
      <c r="G961" s="48">
        <v>4.7463233632752601E-2</v>
      </c>
      <c r="H961" s="48">
        <f>+CCB_CISS__2[[#This Row],[Indikator]]-SUM(CCB_CISS__2[[#This Row],[Pengemarkedet]:[Banksektoren]])</f>
        <v>-9.3520772532058205E-2</v>
      </c>
    </row>
    <row r="962" spans="1:8" x14ac:dyDescent="0.25">
      <c r="A962" s="6">
        <v>44325</v>
      </c>
      <c r="B962" s="48">
        <v>5.9457036061203339E-2</v>
      </c>
      <c r="C962" s="48">
        <v>2.7030282450598221E-2</v>
      </c>
      <c r="D962" s="48">
        <v>1.8399806906049285E-2</v>
      </c>
      <c r="E962" s="48">
        <v>3.7503913041255305E-2</v>
      </c>
      <c r="F962" s="48">
        <v>1.8095654514079913E-2</v>
      </c>
      <c r="G962" s="48">
        <v>4.1927844681010032E-2</v>
      </c>
      <c r="H962" s="48">
        <f>+CCB_CISS__2[[#This Row],[Indikator]]-SUM(CCB_CISS__2[[#This Row],[Pengemarkedet]:[Banksektoren]])</f>
        <v>-8.3500465531789414E-2</v>
      </c>
    </row>
    <row r="963" spans="1:8" x14ac:dyDescent="0.25">
      <c r="A963" s="6">
        <v>44332</v>
      </c>
      <c r="B963" s="48">
        <v>6.6117330503393551E-2</v>
      </c>
      <c r="C963" s="48">
        <v>2.7460070555203869E-2</v>
      </c>
      <c r="D963" s="48">
        <v>2.1957472157834848E-2</v>
      </c>
      <c r="E963" s="48">
        <v>3.3755595829613488E-2</v>
      </c>
      <c r="F963" s="48">
        <v>2.1604193797473404E-2</v>
      </c>
      <c r="G963" s="48">
        <v>4.8107269200177175E-2</v>
      </c>
      <c r="H963" s="48">
        <f>+CCB_CISS__2[[#This Row],[Indikator]]-SUM(CCB_CISS__2[[#This Row],[Pengemarkedet]:[Banksektoren]])</f>
        <v>-8.6767271036909233E-2</v>
      </c>
    </row>
    <row r="964" spans="1:8" x14ac:dyDescent="0.25">
      <c r="A964" s="6">
        <v>44339</v>
      </c>
      <c r="B964" s="48">
        <v>6.2588596782808925E-2</v>
      </c>
      <c r="C964" s="48">
        <v>2.6453421078348433E-2</v>
      </c>
      <c r="D964" s="48">
        <v>1.9929397788989094E-2</v>
      </c>
      <c r="E964" s="48">
        <v>3.2201291425937167E-2</v>
      </c>
      <c r="F964" s="48">
        <v>1.8669672519489439E-2</v>
      </c>
      <c r="G964" s="48">
        <v>4.3816194452221735E-2</v>
      </c>
      <c r="H964" s="48">
        <f>+CCB_CISS__2[[#This Row],[Indikator]]-SUM(CCB_CISS__2[[#This Row],[Pengemarkedet]:[Banksektoren]])</f>
        <v>-7.8481380482176955E-2</v>
      </c>
    </row>
    <row r="965" spans="1:8" x14ac:dyDescent="0.25">
      <c r="A965" s="6">
        <v>44346</v>
      </c>
      <c r="B965" s="48">
        <v>6.3772283624131218E-2</v>
      </c>
      <c r="C965" s="48">
        <v>2.6423832958733351E-2</v>
      </c>
      <c r="D965" s="48">
        <v>2.1837899211660732E-2</v>
      </c>
      <c r="E965" s="48">
        <v>3.2294483511537173E-2</v>
      </c>
      <c r="F965" s="48">
        <v>2.1807958241683953E-2</v>
      </c>
      <c r="G965" s="48">
        <v>3.8129082258436607E-2</v>
      </c>
      <c r="H965" s="48">
        <f>+CCB_CISS__2[[#This Row],[Indikator]]-SUM(CCB_CISS__2[[#This Row],[Pengemarkedet]:[Banksektoren]])</f>
        <v>-7.6720972557920583E-2</v>
      </c>
    </row>
    <row r="966" spans="1:8" x14ac:dyDescent="0.25">
      <c r="A966" s="6">
        <v>44353</v>
      </c>
      <c r="B966" s="48">
        <v>6.0017312260256951E-2</v>
      </c>
      <c r="C966" s="48">
        <v>2.5559696268312615E-2</v>
      </c>
      <c r="D966" s="48">
        <v>2.112413992706471E-2</v>
      </c>
      <c r="E966" s="48">
        <v>2.6318112749464505E-2</v>
      </c>
      <c r="F966" s="48">
        <v>1.8231908143897711E-2</v>
      </c>
      <c r="G966" s="48">
        <v>3.7496963320731422E-2</v>
      </c>
      <c r="H966" s="48">
        <f>+CCB_CISS__2[[#This Row],[Indikator]]-SUM(CCB_CISS__2[[#This Row],[Pengemarkedet]:[Banksektoren]])</f>
        <v>-6.8713508149214036E-2</v>
      </c>
    </row>
    <row r="967" spans="1:8" x14ac:dyDescent="0.25">
      <c r="A967" s="6">
        <v>44360</v>
      </c>
      <c r="B967" s="48">
        <v>5.1789355070938896E-2</v>
      </c>
      <c r="C967" s="48">
        <v>2.3431025222353682E-2</v>
      </c>
      <c r="D967" s="48">
        <v>1.8203264599140651E-2</v>
      </c>
      <c r="E967" s="48">
        <v>2.1642959143476369E-2</v>
      </c>
      <c r="F967" s="48">
        <v>1.2001625668784134E-2</v>
      </c>
      <c r="G967" s="48">
        <v>3.3090226430505895E-2</v>
      </c>
      <c r="H967" s="48">
        <f>+CCB_CISS__2[[#This Row],[Indikator]]-SUM(CCB_CISS__2[[#This Row],[Pengemarkedet]:[Banksektoren]])</f>
        <v>-5.6579745993321849E-2</v>
      </c>
    </row>
    <row r="968" spans="1:8" x14ac:dyDescent="0.25">
      <c r="A968" s="6">
        <v>44367</v>
      </c>
      <c r="B968" s="48">
        <v>5.3257915700060908E-2</v>
      </c>
      <c r="C968" s="48">
        <v>2.3428242058788684E-2</v>
      </c>
      <c r="D968" s="48">
        <v>1.8613805971933014E-2</v>
      </c>
      <c r="E968" s="48">
        <v>1.9340832341611745E-2</v>
      </c>
      <c r="F968" s="48">
        <v>1.628724525364569E-2</v>
      </c>
      <c r="G968" s="48">
        <v>2.8965154570041705E-2</v>
      </c>
      <c r="H968" s="48">
        <f>+CCB_CISS__2[[#This Row],[Indikator]]-SUM(CCB_CISS__2[[#This Row],[Pengemarkedet]:[Banksektoren]])</f>
        <v>-5.3377364495959929E-2</v>
      </c>
    </row>
    <row r="969" spans="1:8" x14ac:dyDescent="0.25">
      <c r="A969" s="6">
        <v>44374</v>
      </c>
      <c r="B969" s="48">
        <v>5.8138584421969751E-2</v>
      </c>
      <c r="C969" s="48">
        <v>2.529100609841094E-2</v>
      </c>
      <c r="D969" s="48">
        <v>1.7657785406943457E-2</v>
      </c>
      <c r="E969" s="48">
        <v>2.2870741854372406E-2</v>
      </c>
      <c r="F969" s="48">
        <v>1.6388633010422003E-2</v>
      </c>
      <c r="G969" s="48">
        <v>3.1545431206905152E-2</v>
      </c>
      <c r="H969" s="48">
        <f>+CCB_CISS__2[[#This Row],[Indikator]]-SUM(CCB_CISS__2[[#This Row],[Pengemarkedet]:[Banksektoren]])</f>
        <v>-5.5615013155084193E-2</v>
      </c>
    </row>
    <row r="970" spans="1:8" x14ac:dyDescent="0.25">
      <c r="A970" s="6">
        <v>44381</v>
      </c>
      <c r="B970" s="48">
        <v>5.6296449268335498E-2</v>
      </c>
      <c r="C970" s="48">
        <v>2.4519047557653693E-2</v>
      </c>
      <c r="D970" s="48">
        <v>1.7572305956896947E-2</v>
      </c>
      <c r="E970" s="48">
        <v>2.3986642078217865E-2</v>
      </c>
      <c r="F970" s="48">
        <v>1.4696569127130351E-2</v>
      </c>
      <c r="G970" s="48">
        <v>2.7613317907040334E-2</v>
      </c>
      <c r="H970" s="48">
        <f>+CCB_CISS__2[[#This Row],[Indikator]]-SUM(CCB_CISS__2[[#This Row],[Pengemarkedet]:[Banksektoren]])</f>
        <v>-5.2091433358603688E-2</v>
      </c>
    </row>
    <row r="971" spans="1:8" x14ac:dyDescent="0.25">
      <c r="A971" s="6">
        <v>44388</v>
      </c>
      <c r="B971" s="48">
        <v>6.1840630747877386E-2</v>
      </c>
      <c r="C971" s="48">
        <v>2.5443783352336515E-2</v>
      </c>
      <c r="D971" s="48">
        <v>1.9168518446221049E-2</v>
      </c>
      <c r="E971" s="48">
        <v>2.7316928550645873E-2</v>
      </c>
      <c r="F971" s="48">
        <v>1.7080518679013515E-2</v>
      </c>
      <c r="G971" s="48">
        <v>2.7539409829561233E-2</v>
      </c>
      <c r="H971" s="48">
        <f>+CCB_CISS__2[[#This Row],[Indikator]]-SUM(CCB_CISS__2[[#This Row],[Pengemarkedet]:[Banksektoren]])</f>
        <v>-5.4708528109900782E-2</v>
      </c>
    </row>
    <row r="972" spans="1:8" x14ac:dyDescent="0.25">
      <c r="A972" s="6">
        <v>44395</v>
      </c>
      <c r="B972" s="48">
        <v>5.3031281081593641E-2</v>
      </c>
      <c r="C972" s="48">
        <v>2.3426204039266409E-2</v>
      </c>
      <c r="D972" s="48">
        <v>1.7537275581133764E-2</v>
      </c>
      <c r="E972" s="48">
        <v>2.368218817174254E-2</v>
      </c>
      <c r="F972" s="48">
        <v>1.1411283888310021E-2</v>
      </c>
      <c r="G972" s="48">
        <v>2.398052875624241E-2</v>
      </c>
      <c r="H972" s="48">
        <f>+CCB_CISS__2[[#This Row],[Indikator]]-SUM(CCB_CISS__2[[#This Row],[Pengemarkedet]:[Banksektoren]])</f>
        <v>-4.7006199355101495E-2</v>
      </c>
    </row>
    <row r="973" spans="1:8" x14ac:dyDescent="0.25">
      <c r="A973" s="6">
        <v>44402</v>
      </c>
      <c r="B973" s="48">
        <v>5.729500802649444E-2</v>
      </c>
      <c r="C973" s="48">
        <v>2.2155667807266854E-2</v>
      </c>
      <c r="D973" s="48">
        <v>1.7996220402497116E-2</v>
      </c>
      <c r="E973" s="48">
        <v>2.6080221096538299E-2</v>
      </c>
      <c r="F973" s="48">
        <v>9.84156321587722E-3</v>
      </c>
      <c r="G973" s="48">
        <v>2.4176046827737357E-2</v>
      </c>
      <c r="H973" s="48">
        <f>+CCB_CISS__2[[#This Row],[Indikator]]-SUM(CCB_CISS__2[[#This Row],[Pengemarkedet]:[Banksektoren]])</f>
        <v>-4.2954711323422406E-2</v>
      </c>
    </row>
    <row r="974" spans="1:8" x14ac:dyDescent="0.25">
      <c r="A974" s="6">
        <v>44409</v>
      </c>
      <c r="B974" s="48">
        <v>6.4651728004147924E-2</v>
      </c>
      <c r="C974" s="48">
        <v>2.3162051182747757E-2</v>
      </c>
      <c r="D974" s="48">
        <v>1.9108761966909697E-2</v>
      </c>
      <c r="E974" s="48">
        <v>2.8395770087767815E-2</v>
      </c>
      <c r="F974" s="48">
        <v>1.0266423476362545E-2</v>
      </c>
      <c r="G974" s="48">
        <v>2.7707064653220217E-2</v>
      </c>
      <c r="H974" s="48">
        <f>+CCB_CISS__2[[#This Row],[Indikator]]-SUM(CCB_CISS__2[[#This Row],[Pengemarkedet]:[Banksektoren]])</f>
        <v>-4.3988343362860116E-2</v>
      </c>
    </row>
    <row r="975" spans="1:8" x14ac:dyDescent="0.25">
      <c r="A975" s="6">
        <v>44416</v>
      </c>
      <c r="B975" s="48">
        <v>6.5481148010898826E-2</v>
      </c>
      <c r="C975" s="48">
        <v>2.3077363967871894E-2</v>
      </c>
      <c r="D975" s="48">
        <v>1.8071208717328594E-2</v>
      </c>
      <c r="E975" s="48">
        <v>3.3560497062940974E-2</v>
      </c>
      <c r="F975" s="48">
        <v>8.1296444908094765E-3</v>
      </c>
      <c r="G975" s="48">
        <v>2.4744218453691583E-2</v>
      </c>
      <c r="H975" s="48">
        <f>+CCB_CISS__2[[#This Row],[Indikator]]-SUM(CCB_CISS__2[[#This Row],[Pengemarkedet]:[Banksektoren]])</f>
        <v>-4.2101784681743692E-2</v>
      </c>
    </row>
    <row r="976" spans="1:8" x14ac:dyDescent="0.25">
      <c r="A976" s="6">
        <v>44423</v>
      </c>
      <c r="B976" s="48">
        <v>6.4173051526634592E-2</v>
      </c>
      <c r="C976" s="48">
        <v>2.2508003065490299E-2</v>
      </c>
      <c r="D976" s="48">
        <v>1.7524093352845029E-2</v>
      </c>
      <c r="E976" s="48">
        <v>3.3038992397825949E-2</v>
      </c>
      <c r="F976" s="48">
        <v>7.3701741760558862E-3</v>
      </c>
      <c r="G976" s="48">
        <v>2.3823061091006393E-2</v>
      </c>
      <c r="H976" s="48">
        <f>+CCB_CISS__2[[#This Row],[Indikator]]-SUM(CCB_CISS__2[[#This Row],[Pengemarkedet]:[Banksektoren]])</f>
        <v>-4.0091272556588967E-2</v>
      </c>
    </row>
    <row r="977" spans="1:8" x14ac:dyDescent="0.25">
      <c r="A977" s="6">
        <v>44430</v>
      </c>
      <c r="B977" s="48">
        <v>6.3559348761162884E-2</v>
      </c>
      <c r="C977" s="48">
        <v>2.2134131826217145E-2</v>
      </c>
      <c r="D977" s="48">
        <v>1.5735086009409715E-2</v>
      </c>
      <c r="E977" s="48">
        <v>2.8789289122361981E-2</v>
      </c>
      <c r="F977" s="48">
        <v>8.163020356547113E-3</v>
      </c>
      <c r="G977" s="48">
        <v>2.5667722552766926E-2</v>
      </c>
      <c r="H977" s="48">
        <f>+CCB_CISS__2[[#This Row],[Indikator]]-SUM(CCB_CISS__2[[#This Row],[Pengemarkedet]:[Banksektoren]])</f>
        <v>-3.6929901106139987E-2</v>
      </c>
    </row>
    <row r="978" spans="1:8" x14ac:dyDescent="0.25">
      <c r="A978" s="6">
        <v>44437</v>
      </c>
      <c r="B978" s="48">
        <v>5.8965962465732651E-2</v>
      </c>
      <c r="C978" s="48">
        <v>2.2241403821550956E-2</v>
      </c>
      <c r="D978" s="48">
        <v>1.506215819343442E-2</v>
      </c>
      <c r="E978" s="48">
        <v>2.5210577876837757E-2</v>
      </c>
      <c r="F978" s="48">
        <v>8.5235378950729839E-3</v>
      </c>
      <c r="G978" s="48">
        <v>2.2811835556628531E-2</v>
      </c>
      <c r="H978" s="48">
        <f>+CCB_CISS__2[[#This Row],[Indikator]]-SUM(CCB_CISS__2[[#This Row],[Pengemarkedet]:[Banksektoren]])</f>
        <v>-3.4883550877791998E-2</v>
      </c>
    </row>
    <row r="979" spans="1:8" x14ac:dyDescent="0.25">
      <c r="A979" s="6">
        <v>44444</v>
      </c>
      <c r="B979" s="48">
        <v>6.3789817198192017E-2</v>
      </c>
      <c r="C979" s="48">
        <v>2.2703890462594706E-2</v>
      </c>
      <c r="D979" s="48">
        <v>1.5350302900902949E-2</v>
      </c>
      <c r="E979" s="48">
        <v>2.3097642975448883E-2</v>
      </c>
      <c r="F979" s="48">
        <v>8.1852639322212324E-3</v>
      </c>
      <c r="G979" s="48">
        <v>2.9771691053859163E-2</v>
      </c>
      <c r="H979" s="48">
        <f>+CCB_CISS__2[[#This Row],[Indikator]]-SUM(CCB_CISS__2[[#This Row],[Pengemarkedet]:[Banksektoren]])</f>
        <v>-3.5318974126834907E-2</v>
      </c>
    </row>
    <row r="980" spans="1:8" x14ac:dyDescent="0.25">
      <c r="A980" s="6">
        <v>44451</v>
      </c>
      <c r="B980" s="48">
        <v>7.5073465430689712E-2</v>
      </c>
      <c r="C980" s="48">
        <v>2.4944074256911607E-2</v>
      </c>
      <c r="D980" s="48">
        <v>1.768033915677068E-2</v>
      </c>
      <c r="E980" s="48">
        <v>2.8472901606165425E-2</v>
      </c>
      <c r="F980" s="48">
        <v>8.7712695892139363E-3</v>
      </c>
      <c r="G980" s="48">
        <v>3.5606697896823386E-2</v>
      </c>
      <c r="H980" s="48">
        <f>+CCB_CISS__2[[#This Row],[Indikator]]-SUM(CCB_CISS__2[[#This Row],[Pengemarkedet]:[Banksektoren]])</f>
        <v>-4.0401817075195315E-2</v>
      </c>
    </row>
    <row r="981" spans="1:8" x14ac:dyDescent="0.25">
      <c r="A981" s="6">
        <v>44458</v>
      </c>
      <c r="B981" s="48">
        <v>7.2478437383876854E-2</v>
      </c>
      <c r="C981" s="48">
        <v>2.4518612029419393E-2</v>
      </c>
      <c r="D981" s="48">
        <v>1.7824213079500988E-2</v>
      </c>
      <c r="E981" s="48">
        <v>2.9356853858201297E-2</v>
      </c>
      <c r="F981" s="48">
        <v>5.8378545542221985E-3</v>
      </c>
      <c r="G981" s="48">
        <v>3.4289063498151744E-2</v>
      </c>
      <c r="H981" s="48">
        <f>+CCB_CISS__2[[#This Row],[Indikator]]-SUM(CCB_CISS__2[[#This Row],[Pengemarkedet]:[Banksektoren]])</f>
        <v>-3.9348159635618773E-2</v>
      </c>
    </row>
    <row r="982" spans="1:8" x14ac:dyDescent="0.25">
      <c r="A982" s="6">
        <v>44465</v>
      </c>
      <c r="B982" s="48">
        <v>9.1901257727548202E-2</v>
      </c>
      <c r="C982" s="48">
        <v>2.610360389934514E-2</v>
      </c>
      <c r="D982" s="48">
        <v>2.2817549551277003E-2</v>
      </c>
      <c r="E982" s="48">
        <v>3.811919283695947E-2</v>
      </c>
      <c r="F982" s="48">
        <v>5.6362279216648006E-3</v>
      </c>
      <c r="G982" s="48">
        <v>4.4142820294678073E-2</v>
      </c>
      <c r="H982" s="48">
        <f>+CCB_CISS__2[[#This Row],[Indikator]]-SUM(CCB_CISS__2[[#This Row],[Pengemarkedet]:[Banksektoren]])</f>
        <v>-4.4918136776376294E-2</v>
      </c>
    </row>
    <row r="983" spans="1:8" x14ac:dyDescent="0.25">
      <c r="A983" s="6">
        <v>44472</v>
      </c>
      <c r="B983" s="48">
        <v>0.10638918949151127</v>
      </c>
      <c r="C983" s="48">
        <v>3.0586189900064391E-2</v>
      </c>
      <c r="D983" s="48">
        <v>2.7574496036103072E-2</v>
      </c>
      <c r="E983" s="48">
        <v>4.6484884909875374E-2</v>
      </c>
      <c r="F983" s="48">
        <v>1.4169925030340778E-2</v>
      </c>
      <c r="G983" s="48">
        <v>4.1985924160657988E-2</v>
      </c>
      <c r="H983" s="48">
        <f>+CCB_CISS__2[[#This Row],[Indikator]]-SUM(CCB_CISS__2[[#This Row],[Pengemarkedet]:[Banksektoren]])</f>
        <v>-5.4412230545530349E-2</v>
      </c>
    </row>
    <row r="984" spans="1:8" x14ac:dyDescent="0.25">
      <c r="A984" s="6">
        <v>44479</v>
      </c>
      <c r="B984" s="48">
        <v>0.12343042520722368</v>
      </c>
      <c r="C984" s="48">
        <v>3.2930599203601335E-2</v>
      </c>
      <c r="D984" s="48">
        <v>2.9030530820636495E-2</v>
      </c>
      <c r="E984" s="48">
        <v>5.7813200540025325E-2</v>
      </c>
      <c r="F984" s="48">
        <v>1.5868990795088737E-2</v>
      </c>
      <c r="G984" s="48">
        <v>5.3464756867509067E-2</v>
      </c>
      <c r="H984" s="48">
        <f>+CCB_CISS__2[[#This Row],[Indikator]]-SUM(CCB_CISS__2[[#This Row],[Pengemarkedet]:[Banksektoren]])</f>
        <v>-6.567765301963728E-2</v>
      </c>
    </row>
    <row r="985" spans="1:8" x14ac:dyDescent="0.25">
      <c r="A985" s="6">
        <v>44486</v>
      </c>
      <c r="B985" s="48">
        <v>0.13140823045742381</v>
      </c>
      <c r="C985" s="48">
        <v>3.4490655792585173E-2</v>
      </c>
      <c r="D985" s="48">
        <v>3.2616004605841895E-2</v>
      </c>
      <c r="E985" s="48">
        <v>6.5138375184854158E-2</v>
      </c>
      <c r="F985" s="48">
        <v>1.8841908526035848E-2</v>
      </c>
      <c r="G985" s="48">
        <v>5.4516147285119845E-2</v>
      </c>
      <c r="H985" s="48">
        <f>+CCB_CISS__2[[#This Row],[Indikator]]-SUM(CCB_CISS__2[[#This Row],[Pengemarkedet]:[Banksektoren]])</f>
        <v>-7.419486093701308E-2</v>
      </c>
    </row>
    <row r="986" spans="1:8" x14ac:dyDescent="0.25">
      <c r="A986" s="6">
        <v>44493</v>
      </c>
      <c r="B986" s="48">
        <v>0.11370211010149134</v>
      </c>
      <c r="C986" s="48">
        <v>3.5474921165697129E-2</v>
      </c>
      <c r="D986" s="48">
        <v>2.8813988108254245E-2</v>
      </c>
      <c r="E986" s="48">
        <v>5.975842002987334E-2</v>
      </c>
      <c r="F986" s="48">
        <v>1.9928167168215057E-2</v>
      </c>
      <c r="G986" s="48">
        <v>4.6529747702711483E-2</v>
      </c>
      <c r="H986" s="48">
        <f>+CCB_CISS__2[[#This Row],[Indikator]]-SUM(CCB_CISS__2[[#This Row],[Pengemarkedet]:[Banksektoren]])</f>
        <v>-7.6803134073259893E-2</v>
      </c>
    </row>
    <row r="987" spans="1:8" x14ac:dyDescent="0.25">
      <c r="A987" s="6">
        <v>44500</v>
      </c>
      <c r="B987" s="48">
        <v>0.10317780082440524</v>
      </c>
      <c r="C987" s="48">
        <v>3.2657558846793402E-2</v>
      </c>
      <c r="D987" s="48">
        <v>2.6786143607553679E-2</v>
      </c>
      <c r="E987" s="48">
        <v>5.0749785760491252E-2</v>
      </c>
      <c r="F987" s="48">
        <v>1.5388647017748305E-2</v>
      </c>
      <c r="G987" s="48">
        <v>5.5238669429354181E-2</v>
      </c>
      <c r="H987" s="48">
        <f>+CCB_CISS__2[[#This Row],[Indikator]]-SUM(CCB_CISS__2[[#This Row],[Pengemarkedet]:[Banksektoren]])</f>
        <v>-7.7643003837535571E-2</v>
      </c>
    </row>
    <row r="988" spans="1:8" x14ac:dyDescent="0.25">
      <c r="A988" s="6">
        <v>44507</v>
      </c>
      <c r="B988" s="48">
        <v>8.9812912789596452E-2</v>
      </c>
      <c r="C988" s="48">
        <v>3.5445463216556554E-2</v>
      </c>
      <c r="D988" s="48">
        <v>3.0363797292586907E-2</v>
      </c>
      <c r="E988" s="48">
        <v>4.1716215508610634E-2</v>
      </c>
      <c r="F988" s="48">
        <v>1.9028730322247694E-2</v>
      </c>
      <c r="G988" s="48">
        <v>4.5740324522137756E-2</v>
      </c>
      <c r="H988" s="48">
        <f>+CCB_CISS__2[[#This Row],[Indikator]]-SUM(CCB_CISS__2[[#This Row],[Pengemarkedet]:[Banksektoren]])</f>
        <v>-8.2481618072543075E-2</v>
      </c>
    </row>
    <row r="989" spans="1:8" x14ac:dyDescent="0.25">
      <c r="A989" s="6">
        <v>44514</v>
      </c>
      <c r="B989" s="48">
        <v>8.6394313314951759E-2</v>
      </c>
      <c r="C989" s="48">
        <v>3.7246122789274416E-2</v>
      </c>
      <c r="D989" s="48">
        <v>3.0293924196375138E-2</v>
      </c>
      <c r="E989" s="48">
        <v>4.1590542355634225E-2</v>
      </c>
      <c r="F989" s="48">
        <v>1.9926695956056849E-2</v>
      </c>
      <c r="G989" s="48">
        <v>4.7871782923894018E-2</v>
      </c>
      <c r="H989" s="48">
        <f>+CCB_CISS__2[[#This Row],[Indikator]]-SUM(CCB_CISS__2[[#This Row],[Pengemarkedet]:[Banksektoren]])</f>
        <v>-9.0534754906282877E-2</v>
      </c>
    </row>
    <row r="990" spans="1:8" x14ac:dyDescent="0.25">
      <c r="A990" s="6">
        <v>44521</v>
      </c>
      <c r="B990" s="48">
        <v>9.0345118006753447E-2</v>
      </c>
      <c r="C990" s="48">
        <v>3.8579481865131895E-2</v>
      </c>
      <c r="D990" s="48">
        <v>3.2270166809282616E-2</v>
      </c>
      <c r="E990" s="48">
        <v>3.9783588677811385E-2</v>
      </c>
      <c r="F990" s="48">
        <v>2.7865803007885912E-2</v>
      </c>
      <c r="G990" s="48">
        <v>5.1230822408927776E-2</v>
      </c>
      <c r="H990" s="48">
        <f>+CCB_CISS__2[[#This Row],[Indikator]]-SUM(CCB_CISS__2[[#This Row],[Pengemarkedet]:[Banksektoren]])</f>
        <v>-9.9384744762286134E-2</v>
      </c>
    </row>
    <row r="991" spans="1:8" x14ac:dyDescent="0.25">
      <c r="A991" s="6">
        <v>44528</v>
      </c>
      <c r="B991" s="48">
        <v>9.3890937174247471E-2</v>
      </c>
      <c r="C991" s="48">
        <v>4.0789124993026338E-2</v>
      </c>
      <c r="D991" s="48">
        <v>3.6154898984927908E-2</v>
      </c>
      <c r="E991" s="48">
        <v>4.7532784321051888E-2</v>
      </c>
      <c r="F991" s="48">
        <v>3.4124883278383165E-2</v>
      </c>
      <c r="G991" s="48">
        <v>4.662104521015413E-2</v>
      </c>
      <c r="H991" s="48">
        <f>+CCB_CISS__2[[#This Row],[Indikator]]-SUM(CCB_CISS__2[[#This Row],[Pengemarkedet]:[Banksektoren]])</f>
        <v>-0.11133179961329596</v>
      </c>
    </row>
    <row r="992" spans="1:8" x14ac:dyDescent="0.25">
      <c r="A992" s="6">
        <v>44535</v>
      </c>
      <c r="B992" s="48">
        <v>9.8195984211180087E-2</v>
      </c>
      <c r="C992" s="48">
        <v>4.1556713603478179E-2</v>
      </c>
      <c r="D992" s="48">
        <v>3.7640898074773471E-2</v>
      </c>
      <c r="E992" s="48">
        <v>5.3560857301588008E-2</v>
      </c>
      <c r="F992" s="48">
        <v>3.6586664456463878E-2</v>
      </c>
      <c r="G992" s="48">
        <v>4.945176417106855E-2</v>
      </c>
      <c r="H992" s="48">
        <f>+CCB_CISS__2[[#This Row],[Indikator]]-SUM(CCB_CISS__2[[#This Row],[Pengemarkedet]:[Banksektoren]])</f>
        <v>-0.12060091339619203</v>
      </c>
    </row>
    <row r="993" spans="1:8" x14ac:dyDescent="0.25">
      <c r="A993" s="6">
        <v>44542</v>
      </c>
      <c r="B993" s="48">
        <v>0.10430029526947809</v>
      </c>
      <c r="C993" s="48">
        <v>4.2459702673376516E-2</v>
      </c>
      <c r="D993" s="48">
        <v>3.8910564853129284E-2</v>
      </c>
      <c r="E993" s="48">
        <v>6.0737760104675936E-2</v>
      </c>
      <c r="F993" s="48">
        <v>4.0069891332235479E-2</v>
      </c>
      <c r="G993" s="48">
        <v>5.3723434174905993E-2</v>
      </c>
      <c r="H993" s="48">
        <f>+CCB_CISS__2[[#This Row],[Indikator]]-SUM(CCB_CISS__2[[#This Row],[Pengemarkedet]:[Banksektoren]])</f>
        <v>-0.13160105786884513</v>
      </c>
    </row>
    <row r="994" spans="1:8" x14ac:dyDescent="0.25">
      <c r="A994" s="6">
        <v>44549</v>
      </c>
      <c r="B994" s="48">
        <v>0.10836773898171315</v>
      </c>
      <c r="C994" s="48">
        <v>4.1460937539490955E-2</v>
      </c>
      <c r="D994" s="48">
        <v>3.8689443285865703E-2</v>
      </c>
      <c r="E994" s="48">
        <v>7.297280848581536E-2</v>
      </c>
      <c r="F994" s="48">
        <v>3.4482572309001494E-2</v>
      </c>
      <c r="G994" s="48">
        <v>5.9538917934586578E-2</v>
      </c>
      <c r="H994" s="48">
        <f>+CCB_CISS__2[[#This Row],[Indikator]]-SUM(CCB_CISS__2[[#This Row],[Pengemarkedet]:[Banksektoren]])</f>
        <v>-0.13877694057304693</v>
      </c>
    </row>
    <row r="995" spans="1:8" x14ac:dyDescent="0.25">
      <c r="A995" s="6">
        <v>44556</v>
      </c>
      <c r="B995" s="48">
        <v>0.10740539509520193</v>
      </c>
      <c r="C995" s="48">
        <v>4.2176227324387083E-2</v>
      </c>
      <c r="D995" s="48">
        <v>3.545234116166926E-2</v>
      </c>
      <c r="E995" s="48">
        <v>8.3338575986651869E-2</v>
      </c>
      <c r="F995" s="48">
        <v>2.9094009181383843E-2</v>
      </c>
      <c r="G995" s="48">
        <v>6.4097250696206295E-2</v>
      </c>
      <c r="H995" s="48">
        <f>+CCB_CISS__2[[#This Row],[Indikator]]-SUM(CCB_CISS__2[[#This Row],[Pengemarkedet]:[Banksektoren]])</f>
        <v>-0.14675300925509643</v>
      </c>
    </row>
    <row r="996" spans="1:8" x14ac:dyDescent="0.25">
      <c r="A996" s="6">
        <v>44563</v>
      </c>
      <c r="B996" s="48">
        <v>9.545523911730347E-2</v>
      </c>
      <c r="C996" s="48">
        <v>3.9170105091640463E-2</v>
      </c>
      <c r="D996" s="48">
        <v>3.0632103012651422E-2</v>
      </c>
      <c r="E996" s="48">
        <v>7.9178589549209616E-2</v>
      </c>
      <c r="F996" s="48">
        <v>2.491560581221261E-2</v>
      </c>
      <c r="G996" s="48">
        <v>6.016810732441967E-2</v>
      </c>
      <c r="H996" s="48">
        <f>+CCB_CISS__2[[#This Row],[Indikator]]-SUM(CCB_CISS__2[[#This Row],[Pengemarkedet]:[Banksektoren]])</f>
        <v>-0.13860927167283033</v>
      </c>
    </row>
    <row r="997" spans="1:8" x14ac:dyDescent="0.25">
      <c r="A997" s="6">
        <v>44570</v>
      </c>
      <c r="B997" s="48">
        <v>9.001835558729944E-2</v>
      </c>
      <c r="C997" s="48">
        <v>3.9759049382343238E-2</v>
      </c>
      <c r="D997" s="48">
        <v>3.1088380578248642E-2</v>
      </c>
      <c r="E997" s="48">
        <v>8.1710721197713679E-2</v>
      </c>
      <c r="F997" s="48">
        <v>2.2414260904491511E-2</v>
      </c>
      <c r="G997" s="48">
        <v>5.8737914775536741E-2</v>
      </c>
      <c r="H997" s="48">
        <f>+CCB_CISS__2[[#This Row],[Indikator]]-SUM(CCB_CISS__2[[#This Row],[Pengemarkedet]:[Banksektoren]])</f>
        <v>-0.14369197125103439</v>
      </c>
    </row>
    <row r="998" spans="1:8" x14ac:dyDescent="0.25">
      <c r="A998" s="6">
        <v>44577</v>
      </c>
      <c r="B998" s="48">
        <v>8.8860643660563135E-2</v>
      </c>
      <c r="C998" s="48">
        <v>4.1176951225830025E-2</v>
      </c>
      <c r="D998" s="48">
        <v>3.2369841725512355E-2</v>
      </c>
      <c r="E998" s="48">
        <v>8.7616174511820549E-2</v>
      </c>
      <c r="F998" s="48">
        <v>2.3612828244506133E-2</v>
      </c>
      <c r="G998" s="48">
        <v>5.8566575516039013E-2</v>
      </c>
      <c r="H998" s="48">
        <f>+CCB_CISS__2[[#This Row],[Indikator]]-SUM(CCB_CISS__2[[#This Row],[Pengemarkedet]:[Banksektoren]])</f>
        <v>-0.15448172756314499</v>
      </c>
    </row>
    <row r="999" spans="1:8" x14ac:dyDescent="0.25">
      <c r="A999" s="6">
        <v>44584</v>
      </c>
      <c r="B999" s="48">
        <v>8.5703773930159044E-2</v>
      </c>
      <c r="C999" s="48">
        <v>3.9882181281571144E-2</v>
      </c>
      <c r="D999" s="48">
        <v>3.3304686756155166E-2</v>
      </c>
      <c r="E999" s="48">
        <v>8.0634884542297725E-2</v>
      </c>
      <c r="F999" s="48">
        <v>2.6362349617151996E-2</v>
      </c>
      <c r="G999" s="48">
        <v>6.3206885017375522E-2</v>
      </c>
      <c r="H999" s="48">
        <f>+CCB_CISS__2[[#This Row],[Indikator]]-SUM(CCB_CISS__2[[#This Row],[Pengemarkedet]:[Banksektoren]])</f>
        <v>-0.1576872132843925</v>
      </c>
    </row>
    <row r="1000" spans="1:8" x14ac:dyDescent="0.25">
      <c r="A1000" s="6">
        <v>44591</v>
      </c>
      <c r="B1000" s="48">
        <v>9.2360725026099585E-2</v>
      </c>
      <c r="C1000" s="48">
        <v>4.0224684739242483E-2</v>
      </c>
      <c r="D1000" s="48">
        <v>3.5825584312011466E-2</v>
      </c>
      <c r="E1000" s="48">
        <v>9.3331392723273482E-2</v>
      </c>
      <c r="F1000" s="48">
        <v>2.7759225761212224E-2</v>
      </c>
      <c r="G1000" s="48">
        <v>6.8618089208586253E-2</v>
      </c>
      <c r="H1000" s="48">
        <f>+CCB_CISS__2[[#This Row],[Indikator]]-SUM(CCB_CISS__2[[#This Row],[Pengemarkedet]:[Banksektoren]])</f>
        <v>-0.17339825171822631</v>
      </c>
    </row>
    <row r="1001" spans="1:8" x14ac:dyDescent="0.25">
      <c r="A1001" s="6">
        <v>44598</v>
      </c>
      <c r="B1001" s="48">
        <v>0.10297316388312087</v>
      </c>
      <c r="C1001" s="48">
        <v>4.3625935592966833E-2</v>
      </c>
      <c r="D1001" s="48">
        <v>4.2551480422371807E-2</v>
      </c>
      <c r="E1001" s="48">
        <v>0.10152554757962666</v>
      </c>
      <c r="F1001" s="48">
        <v>3.8101790365761848E-2</v>
      </c>
      <c r="G1001" s="48">
        <v>7.1443973145457418E-2</v>
      </c>
      <c r="H1001" s="48">
        <f>+CCB_CISS__2[[#This Row],[Indikator]]-SUM(CCB_CISS__2[[#This Row],[Pengemarkedet]:[Banksektoren]])</f>
        <v>-0.19427556322306366</v>
      </c>
    </row>
    <row r="1002" spans="1:8" x14ac:dyDescent="0.25">
      <c r="A1002" s="6">
        <v>44605</v>
      </c>
      <c r="B1002" s="48">
        <v>0.10496420806724334</v>
      </c>
      <c r="C1002" s="48">
        <v>4.6048133833633521E-2</v>
      </c>
      <c r="D1002" s="48">
        <v>4.7728511773440861E-2</v>
      </c>
      <c r="E1002" s="48">
        <v>9.8798874774035844E-2</v>
      </c>
      <c r="F1002" s="48">
        <v>4.0061444658770665E-2</v>
      </c>
      <c r="G1002" s="48">
        <v>7.2335543075979017E-2</v>
      </c>
      <c r="H1002" s="48">
        <f>+CCB_CISS__2[[#This Row],[Indikator]]-SUM(CCB_CISS__2[[#This Row],[Pengemarkedet]:[Banksektoren]])</f>
        <v>-0.20000830004861658</v>
      </c>
    </row>
    <row r="1003" spans="1:8" x14ac:dyDescent="0.25">
      <c r="A1003" s="6">
        <v>44612</v>
      </c>
      <c r="B1003" s="48">
        <v>0.1062744637804412</v>
      </c>
      <c r="C1003" s="48">
        <v>4.8308628028515405E-2</v>
      </c>
      <c r="D1003" s="48">
        <v>5.277504877788932E-2</v>
      </c>
      <c r="E1003" s="48">
        <v>0.10200127079799853</v>
      </c>
      <c r="F1003" s="48">
        <v>3.9507620771207022E-2</v>
      </c>
      <c r="G1003" s="48">
        <v>6.9279413300832843E-2</v>
      </c>
      <c r="H1003" s="48">
        <f>+CCB_CISS__2[[#This Row],[Indikator]]-SUM(CCB_CISS__2[[#This Row],[Pengemarkedet]:[Banksektoren]])</f>
        <v>-0.20559751789600195</v>
      </c>
    </row>
    <row r="1004" spans="1:8" x14ac:dyDescent="0.25">
      <c r="A1004" s="6">
        <v>44619</v>
      </c>
      <c r="B1004" s="48">
        <v>0.11484040419625463</v>
      </c>
      <c r="C1004" s="48">
        <v>5.2396034821233083E-2</v>
      </c>
      <c r="D1004" s="48">
        <v>6.0482204950401811E-2</v>
      </c>
      <c r="E1004" s="48">
        <v>0.10056307539642445</v>
      </c>
      <c r="F1004" s="48">
        <v>4.5158129580288871E-2</v>
      </c>
      <c r="G1004" s="48">
        <v>7.4866117599787271E-2</v>
      </c>
      <c r="H1004" s="48">
        <f>+CCB_CISS__2[[#This Row],[Indikator]]-SUM(CCB_CISS__2[[#This Row],[Pengemarkedet]:[Banksektoren]])</f>
        <v>-0.21862515815188088</v>
      </c>
    </row>
    <row r="1005" spans="1:8" x14ac:dyDescent="0.25">
      <c r="A1005" s="6">
        <v>44626</v>
      </c>
      <c r="B1005" s="48">
        <v>0.12713172150219001</v>
      </c>
      <c r="C1005" s="48">
        <v>5.5370456080298572E-2</v>
      </c>
      <c r="D1005" s="48">
        <v>6.5139538900314334E-2</v>
      </c>
      <c r="E1005" s="48">
        <v>9.2480572946849193E-2</v>
      </c>
      <c r="F1005" s="48">
        <v>4.6046358146497476E-2</v>
      </c>
      <c r="G1005" s="48">
        <v>9.26249899933385E-2</v>
      </c>
      <c r="H1005" s="48">
        <f>+CCB_CISS__2[[#This Row],[Indikator]]-SUM(CCB_CISS__2[[#This Row],[Pengemarkedet]:[Banksektoren]])</f>
        <v>-0.22453019456510806</v>
      </c>
    </row>
    <row r="1006" spans="1:8" x14ac:dyDescent="0.25">
      <c r="A1006" s="6">
        <v>44633</v>
      </c>
      <c r="B1006" s="48">
        <v>0.15992131648105515</v>
      </c>
      <c r="C1006" s="48">
        <v>5.9856681569585513E-2</v>
      </c>
      <c r="D1006" s="48">
        <v>7.3037585247432743E-2</v>
      </c>
      <c r="E1006" s="48">
        <v>9.520131172860935E-2</v>
      </c>
      <c r="F1006" s="48">
        <v>5.9004961250810589E-2</v>
      </c>
      <c r="G1006" s="48">
        <v>0.11174349668970845</v>
      </c>
      <c r="H1006" s="48">
        <f>+CCB_CISS__2[[#This Row],[Indikator]]-SUM(CCB_CISS__2[[#This Row],[Pengemarkedet]:[Banksektoren]])</f>
        <v>-0.23892272000509154</v>
      </c>
    </row>
    <row r="1007" spans="1:8" x14ac:dyDescent="0.25">
      <c r="A1007" s="6">
        <v>44640</v>
      </c>
      <c r="B1007" s="48">
        <v>0.18334628759250718</v>
      </c>
      <c r="C1007" s="48">
        <v>6.1030353423313408E-2</v>
      </c>
      <c r="D1007" s="48">
        <v>7.5110200581901848E-2</v>
      </c>
      <c r="E1007" s="48">
        <v>0.10378598924295387</v>
      </c>
      <c r="F1007" s="48">
        <v>6.8015059559096702E-2</v>
      </c>
      <c r="G1007" s="48">
        <v>0.11752667791183154</v>
      </c>
      <c r="H1007" s="48">
        <f>+CCB_CISS__2[[#This Row],[Indikator]]-SUM(CCB_CISS__2[[#This Row],[Pengemarkedet]:[Banksektoren]])</f>
        <v>-0.24212199312659013</v>
      </c>
    </row>
    <row r="1008" spans="1:8" x14ac:dyDescent="0.25">
      <c r="A1008" s="6">
        <v>44647</v>
      </c>
      <c r="B1008" s="48">
        <v>0.19433290998095265</v>
      </c>
      <c r="C1008" s="48">
        <v>5.7831913628255516E-2</v>
      </c>
      <c r="D1008" s="48">
        <v>7.6020082372614081E-2</v>
      </c>
      <c r="E1008" s="48">
        <v>0.10269589417557698</v>
      </c>
      <c r="F1008" s="48">
        <v>6.2460675109579242E-2</v>
      </c>
      <c r="G1008" s="48">
        <v>0.12569579670873868</v>
      </c>
      <c r="H1008" s="48">
        <f>+CCB_CISS__2[[#This Row],[Indikator]]-SUM(CCB_CISS__2[[#This Row],[Pengemarkedet]:[Banksektoren]])</f>
        <v>-0.23037145201381182</v>
      </c>
    </row>
    <row r="1009" spans="1:8" x14ac:dyDescent="0.25">
      <c r="A1009" s="6">
        <v>44654</v>
      </c>
      <c r="B1009" s="48">
        <v>0.20736677319897698</v>
      </c>
      <c r="C1009" s="48">
        <v>5.5890510741984388E-2</v>
      </c>
      <c r="D1009" s="48">
        <v>7.5952777989294493E-2</v>
      </c>
      <c r="E1009" s="48">
        <v>0.1090758901867559</v>
      </c>
      <c r="F1009" s="48">
        <v>6.6745226804946198E-2</v>
      </c>
      <c r="G1009" s="48">
        <v>0.12049491159337669</v>
      </c>
      <c r="H1009" s="48">
        <f>+CCB_CISS__2[[#This Row],[Indikator]]-SUM(CCB_CISS__2[[#This Row],[Pengemarkedet]:[Banksektoren]])</f>
        <v>-0.22079254411738072</v>
      </c>
    </row>
    <row r="1010" spans="1:8" x14ac:dyDescent="0.25">
      <c r="A1010" s="6">
        <v>44661</v>
      </c>
      <c r="B1010" s="48">
        <v>0.19187696799266674</v>
      </c>
      <c r="C1010" s="48">
        <v>5.1120572034168942E-2</v>
      </c>
      <c r="D1010" s="48">
        <v>7.1479270973929337E-2</v>
      </c>
      <c r="E1010" s="48">
        <v>0.10876713781068229</v>
      </c>
      <c r="F1010" s="48">
        <v>5.4333523550956705E-2</v>
      </c>
      <c r="G1010" s="48">
        <v>0.10435860054564949</v>
      </c>
      <c r="H1010" s="48">
        <f>+CCB_CISS__2[[#This Row],[Indikator]]-SUM(CCB_CISS__2[[#This Row],[Pengemarkedet]:[Banksektoren]])</f>
        <v>-0.19818213692272002</v>
      </c>
    </row>
    <row r="1011" spans="1:8" x14ac:dyDescent="0.25">
      <c r="A1011" s="6">
        <v>44668</v>
      </c>
      <c r="B1011" s="48">
        <v>0.18011569119564591</v>
      </c>
      <c r="C1011" s="48">
        <v>5.2340344527890242E-2</v>
      </c>
      <c r="D1011" s="48">
        <v>6.8929593506816128E-2</v>
      </c>
      <c r="E1011" s="48">
        <v>9.7988215398911324E-2</v>
      </c>
      <c r="F1011" s="48">
        <v>4.8409266882403441E-2</v>
      </c>
      <c r="G1011" s="48">
        <v>9.7403710228241069E-2</v>
      </c>
      <c r="H1011" s="48">
        <f>+CCB_CISS__2[[#This Row],[Indikator]]-SUM(CCB_CISS__2[[#This Row],[Pengemarkedet]:[Banksektoren]])</f>
        <v>-0.1849554393486163</v>
      </c>
    </row>
    <row r="1012" spans="1:8" x14ac:dyDescent="0.25">
      <c r="A1012" s="6">
        <v>44675</v>
      </c>
      <c r="B1012" s="48">
        <v>0.18927148937124566</v>
      </c>
      <c r="C1012" s="48">
        <v>5.6374743672222886E-2</v>
      </c>
      <c r="D1012" s="48">
        <v>6.7291656365022545E-2</v>
      </c>
      <c r="E1012" s="48">
        <v>0.10012407139642635</v>
      </c>
      <c r="F1012" s="48">
        <v>5.5614023708755102E-2</v>
      </c>
      <c r="G1012" s="48">
        <v>0.10080467686418315</v>
      </c>
      <c r="H1012" s="48">
        <f>+CCB_CISS__2[[#This Row],[Indikator]]-SUM(CCB_CISS__2[[#This Row],[Pengemarkedet]:[Banksektoren]])</f>
        <v>-0.19093768263536437</v>
      </c>
    </row>
    <row r="1013" spans="1:8" x14ac:dyDescent="0.25">
      <c r="A1013" s="6">
        <v>44682</v>
      </c>
      <c r="B1013" s="48">
        <v>0.19769324860024809</v>
      </c>
      <c r="C1013" s="48">
        <v>5.7863111566546027E-2</v>
      </c>
      <c r="D1013" s="48">
        <v>6.7842350852690955E-2</v>
      </c>
      <c r="E1013" s="48">
        <v>9.9087301269378328E-2</v>
      </c>
      <c r="F1013" s="48">
        <v>5.4707174029635194E-2</v>
      </c>
      <c r="G1013" s="48">
        <v>0.10512958774333896</v>
      </c>
      <c r="H1013" s="48">
        <f>+CCB_CISS__2[[#This Row],[Indikator]]-SUM(CCB_CISS__2[[#This Row],[Pengemarkedet]:[Banksektoren]])</f>
        <v>-0.18693627686134137</v>
      </c>
    </row>
    <row r="1014" spans="1:8" x14ac:dyDescent="0.25">
      <c r="A1014" s="6">
        <v>44689</v>
      </c>
      <c r="B1014" s="48">
        <v>0.21488479915089007</v>
      </c>
      <c r="C1014" s="48">
        <v>5.9881731641220397E-2</v>
      </c>
      <c r="D1014" s="48">
        <v>7.0190148114575482E-2</v>
      </c>
      <c r="E1014" s="48">
        <v>9.6324333957966843E-2</v>
      </c>
      <c r="F1014" s="48">
        <v>6.253553233457386E-2</v>
      </c>
      <c r="G1014" s="48">
        <v>0.11475129011660082</v>
      </c>
      <c r="H1014" s="48">
        <f>+CCB_CISS__2[[#This Row],[Indikator]]-SUM(CCB_CISS__2[[#This Row],[Pengemarkedet]:[Banksektoren]])</f>
        <v>-0.18879823701404733</v>
      </c>
    </row>
    <row r="1015" spans="1:8" x14ac:dyDescent="0.25">
      <c r="A1015" s="6">
        <v>44696</v>
      </c>
      <c r="B1015" s="48">
        <v>0.24523983180086065</v>
      </c>
      <c r="C1015" s="48">
        <v>6.2249254548694843E-2</v>
      </c>
      <c r="D1015" s="48">
        <v>7.3101872268994852E-2</v>
      </c>
      <c r="E1015" s="48">
        <v>0.101225658945227</v>
      </c>
      <c r="F1015" s="48">
        <v>6.9599995640108173E-2</v>
      </c>
      <c r="G1015" s="48">
        <v>0.13283372024699669</v>
      </c>
      <c r="H1015" s="48">
        <f>+CCB_CISS__2[[#This Row],[Indikator]]-SUM(CCB_CISS__2[[#This Row],[Pengemarkedet]:[Banksektoren]])</f>
        <v>-0.19377066984916089</v>
      </c>
    </row>
    <row r="1016" spans="1:8" x14ac:dyDescent="0.25">
      <c r="A1016" s="6">
        <v>44703</v>
      </c>
      <c r="B1016" s="48">
        <v>0.27658030665538713</v>
      </c>
      <c r="C1016" s="48">
        <v>6.9118455053714903E-2</v>
      </c>
      <c r="D1016" s="48">
        <v>8.1810657778773943E-2</v>
      </c>
      <c r="E1016" s="48">
        <v>0.10509963722613734</v>
      </c>
      <c r="F1016" s="48">
        <v>7.1065394308067645E-2</v>
      </c>
      <c r="G1016" s="48">
        <v>0.13922437129786369</v>
      </c>
      <c r="H1016" s="48">
        <f>+CCB_CISS__2[[#This Row],[Indikator]]-SUM(CCB_CISS__2[[#This Row],[Pengemarkedet]:[Banksektoren]])</f>
        <v>-0.18973820900917038</v>
      </c>
    </row>
    <row r="1017" spans="1:8" x14ac:dyDescent="0.25">
      <c r="A1017" s="6">
        <v>44710</v>
      </c>
      <c r="B1017" s="48">
        <v>0.26400273099757565</v>
      </c>
      <c r="C1017" s="48">
        <v>6.8386654967866306E-2</v>
      </c>
      <c r="D1017" s="48">
        <v>7.5628472298616731E-2</v>
      </c>
      <c r="E1017" s="48">
        <v>9.3358091467350565E-2</v>
      </c>
      <c r="F1017" s="48">
        <v>6.6512516864305787E-2</v>
      </c>
      <c r="G1017" s="48">
        <v>0.12835966433351897</v>
      </c>
      <c r="H1017" s="48">
        <f>+CCB_CISS__2[[#This Row],[Indikator]]-SUM(CCB_CISS__2[[#This Row],[Pengemarkedet]:[Banksektoren]])</f>
        <v>-0.16824266893408268</v>
      </c>
    </row>
    <row r="1018" spans="1:8" x14ac:dyDescent="0.25">
      <c r="A1018" s="6">
        <v>44717</v>
      </c>
      <c r="B1018" s="48">
        <v>0.2811015759974948</v>
      </c>
      <c r="C1018" s="48">
        <v>7.2466418085402176E-2</v>
      </c>
      <c r="D1018" s="48">
        <v>8.0672709926395039E-2</v>
      </c>
      <c r="E1018" s="48">
        <v>0.10449203524609539</v>
      </c>
      <c r="F1018" s="48">
        <v>6.1889481107295918E-2</v>
      </c>
      <c r="G1018" s="48">
        <v>0.12827251794418995</v>
      </c>
      <c r="H1018" s="48">
        <f>+CCB_CISS__2[[#This Row],[Indikator]]-SUM(CCB_CISS__2[[#This Row],[Pengemarkedet]:[Banksektoren]])</f>
        <v>-0.16669158631188369</v>
      </c>
    </row>
    <row r="1019" spans="1:8" x14ac:dyDescent="0.25">
      <c r="A1019" s="6">
        <v>44724</v>
      </c>
      <c r="B1019" s="48">
        <v>0.28864137803226242</v>
      </c>
      <c r="C1019" s="48">
        <v>7.4753642225444186E-2</v>
      </c>
      <c r="D1019" s="48">
        <v>8.0869950336195928E-2</v>
      </c>
      <c r="E1019" s="48">
        <v>0.11198946945765442</v>
      </c>
      <c r="F1019" s="48">
        <v>5.7609131787595386E-2</v>
      </c>
      <c r="G1019" s="48">
        <v>0.12517021174903772</v>
      </c>
      <c r="H1019" s="48">
        <f>+CCB_CISS__2[[#This Row],[Indikator]]-SUM(CCB_CISS__2[[#This Row],[Pengemarkedet]:[Banksektoren]])</f>
        <v>-0.16175102752366521</v>
      </c>
    </row>
    <row r="1020" spans="1:8" x14ac:dyDescent="0.25">
      <c r="A1020" s="6">
        <v>44731</v>
      </c>
      <c r="B1020" s="48">
        <v>0.31632382647477275</v>
      </c>
      <c r="C1020" s="48">
        <v>7.9671159826937177E-2</v>
      </c>
      <c r="D1020" s="48">
        <v>8.4762796471762825E-2</v>
      </c>
      <c r="E1020" s="48">
        <v>0.11655129596617865</v>
      </c>
      <c r="F1020" s="48">
        <v>6.5861575960397684E-2</v>
      </c>
      <c r="G1020" s="48">
        <v>0.13141858886616492</v>
      </c>
      <c r="H1020" s="48">
        <f>+CCB_CISS__2[[#This Row],[Indikator]]-SUM(CCB_CISS__2[[#This Row],[Pengemarkedet]:[Banksektoren]])</f>
        <v>-0.16194159061666852</v>
      </c>
    </row>
    <row r="1021" spans="1:8" x14ac:dyDescent="0.25">
      <c r="A1021" s="6">
        <v>44738</v>
      </c>
      <c r="B1021" s="48">
        <v>0.34931609293890664</v>
      </c>
      <c r="C1021" s="48">
        <v>8.5185336022581423E-2</v>
      </c>
      <c r="D1021" s="48">
        <v>9.5063865039421339E-2</v>
      </c>
      <c r="E1021" s="48">
        <v>0.12633943279006213</v>
      </c>
      <c r="F1021" s="48">
        <v>5.7527269726084532E-2</v>
      </c>
      <c r="G1021" s="48">
        <v>0.14673095636078626</v>
      </c>
      <c r="H1021" s="48">
        <f>+CCB_CISS__2[[#This Row],[Indikator]]-SUM(CCB_CISS__2[[#This Row],[Pengemarkedet]:[Banksektoren]])</f>
        <v>-0.16153076700002911</v>
      </c>
    </row>
    <row r="1022" spans="1:8" x14ac:dyDescent="0.25">
      <c r="A1022" s="6">
        <v>44745</v>
      </c>
      <c r="B1022" s="48">
        <v>0.35675935195102221</v>
      </c>
      <c r="C1022" s="48">
        <v>8.7376954727504216E-2</v>
      </c>
      <c r="D1022" s="48">
        <v>9.5556801143924675E-2</v>
      </c>
      <c r="E1022" s="48">
        <v>0.11667718439543261</v>
      </c>
      <c r="F1022" s="48">
        <v>5.3938753170179994E-2</v>
      </c>
      <c r="G1022" s="48">
        <v>0.15581377509821626</v>
      </c>
      <c r="H1022" s="48">
        <f>+CCB_CISS__2[[#This Row],[Indikator]]-SUM(CCB_CISS__2[[#This Row],[Pengemarkedet]:[Banksektoren]])</f>
        <v>-0.15260411658423551</v>
      </c>
    </row>
    <row r="1023" spans="1:8" x14ac:dyDescent="0.25">
      <c r="A1023" s="6">
        <v>44752</v>
      </c>
      <c r="B1023" s="48">
        <v>0.35655295548858884</v>
      </c>
      <c r="C1023" s="48">
        <v>8.9794261700047187E-2</v>
      </c>
      <c r="D1023" s="48">
        <v>0.10248125093896536</v>
      </c>
      <c r="E1023" s="48">
        <v>0.10200968394415473</v>
      </c>
      <c r="F1023" s="48">
        <v>5.4033240199055449E-2</v>
      </c>
      <c r="G1023" s="48">
        <v>0.15651252138042757</v>
      </c>
      <c r="H1023" s="48">
        <f>+CCB_CISS__2[[#This Row],[Indikator]]-SUM(CCB_CISS__2[[#This Row],[Pengemarkedet]:[Banksektoren]])</f>
        <v>-0.14827800267406149</v>
      </c>
    </row>
    <row r="1024" spans="1:8" x14ac:dyDescent="0.25">
      <c r="A1024" s="6">
        <v>44759</v>
      </c>
      <c r="B1024" s="48">
        <v>0.32923708206534896</v>
      </c>
      <c r="C1024" s="48">
        <v>8.6859125238470211E-2</v>
      </c>
      <c r="D1024" s="48">
        <v>9.8629340402662052E-2</v>
      </c>
      <c r="E1024" s="48">
        <v>9.5931977777508809E-2</v>
      </c>
      <c r="F1024" s="48">
        <v>4.1748317381687959E-2</v>
      </c>
      <c r="G1024" s="48">
        <v>0.14633349473748714</v>
      </c>
      <c r="H1024" s="48">
        <f>+CCB_CISS__2[[#This Row],[Indikator]]-SUM(CCB_CISS__2[[#This Row],[Pengemarkedet]:[Banksektoren]])</f>
        <v>-0.14026517347246714</v>
      </c>
    </row>
    <row r="1025" spans="1:8" x14ac:dyDescent="0.25">
      <c r="A1025" s="6">
        <v>44766</v>
      </c>
      <c r="B1025" s="48">
        <v>0.33486532699833654</v>
      </c>
      <c r="C1025" s="48">
        <v>9.0716112767894916E-2</v>
      </c>
      <c r="D1025" s="48">
        <v>0.10006703646979689</v>
      </c>
      <c r="E1025" s="48">
        <v>9.4943660395326201E-2</v>
      </c>
      <c r="F1025" s="48">
        <v>5.0405687145618668E-2</v>
      </c>
      <c r="G1025" s="48">
        <v>0.15025341835016875</v>
      </c>
      <c r="H1025" s="48">
        <f>+CCB_CISS__2[[#This Row],[Indikator]]-SUM(CCB_CISS__2[[#This Row],[Pengemarkedet]:[Banksektoren]])</f>
        <v>-0.15152058813046887</v>
      </c>
    </row>
    <row r="1026" spans="1:8" x14ac:dyDescent="0.25">
      <c r="A1026" s="6">
        <v>44773</v>
      </c>
      <c r="B1026" s="48">
        <v>0.32164020744385213</v>
      </c>
      <c r="C1026" s="48">
        <v>9.1208162231555312E-2</v>
      </c>
      <c r="D1026" s="48">
        <v>9.824160445534634E-2</v>
      </c>
      <c r="E1026" s="48">
        <v>9.2823342578533363E-2</v>
      </c>
      <c r="F1026" s="48">
        <v>5.2903846377661504E-2</v>
      </c>
      <c r="G1026" s="48">
        <v>0.13905526397115109</v>
      </c>
      <c r="H1026" s="48">
        <f>+CCB_CISS__2[[#This Row],[Indikator]]-SUM(CCB_CISS__2[[#This Row],[Pengemarkedet]:[Banksektoren]])</f>
        <v>-0.15259201217039547</v>
      </c>
    </row>
    <row r="1027" spans="1:8" x14ac:dyDescent="0.25">
      <c r="A1027" s="6">
        <v>44780</v>
      </c>
      <c r="B1027" s="48">
        <v>0.32620759793803494</v>
      </c>
      <c r="C1027" s="48">
        <v>9.2675779748771059E-2</v>
      </c>
      <c r="D1027" s="48">
        <v>9.900288717321705E-2</v>
      </c>
      <c r="E1027" s="48">
        <v>0.10078082547113894</v>
      </c>
      <c r="F1027" s="48">
        <v>5.2040550867602342E-2</v>
      </c>
      <c r="G1027" s="48">
        <v>0.13702822887093605</v>
      </c>
      <c r="H1027" s="48">
        <f>+CCB_CISS__2[[#This Row],[Indikator]]-SUM(CCB_CISS__2[[#This Row],[Pengemarkedet]:[Banksektoren]])</f>
        <v>-0.15532067419363044</v>
      </c>
    </row>
    <row r="1028" spans="1:8" x14ac:dyDescent="0.25">
      <c r="A1028" s="6">
        <v>44787</v>
      </c>
      <c r="B1028" s="48">
        <v>0.31333518480201122</v>
      </c>
      <c r="C1028" s="48">
        <v>8.9722687162738721E-2</v>
      </c>
      <c r="D1028" s="48">
        <v>9.7120209084798126E-2</v>
      </c>
      <c r="E1028" s="48">
        <v>9.709811263542692E-2</v>
      </c>
      <c r="F1028" s="48">
        <v>5.1811445402572001E-2</v>
      </c>
      <c r="G1028" s="48">
        <v>0.12872177859124115</v>
      </c>
      <c r="H1028" s="48">
        <f>+CCB_CISS__2[[#This Row],[Indikator]]-SUM(CCB_CISS__2[[#This Row],[Pengemarkedet]:[Banksektoren]])</f>
        <v>-0.15113904807476569</v>
      </c>
    </row>
    <row r="1029" spans="1:8" x14ac:dyDescent="0.25">
      <c r="A1029" s="6">
        <v>44794</v>
      </c>
      <c r="B1029" s="48">
        <v>0.29838667041623845</v>
      </c>
      <c r="C1029" s="48">
        <v>8.7112828330829395E-2</v>
      </c>
      <c r="D1029" s="48">
        <v>9.5061751498725852E-2</v>
      </c>
      <c r="E1029" s="48">
        <v>9.3119222555618331E-2</v>
      </c>
      <c r="F1029" s="48">
        <v>5.1251299505464615E-2</v>
      </c>
      <c r="G1029" s="48">
        <v>0.11923494891271874</v>
      </c>
      <c r="H1029" s="48">
        <f>+CCB_CISS__2[[#This Row],[Indikator]]-SUM(CCB_CISS__2[[#This Row],[Pengemarkedet]:[Banksektoren]])</f>
        <v>-0.14739338038711852</v>
      </c>
    </row>
    <row r="1030" spans="1:8" x14ac:dyDescent="0.25">
      <c r="A1030" s="6">
        <v>44801</v>
      </c>
      <c r="B1030" s="48">
        <v>0.30733767147364993</v>
      </c>
      <c r="C1030" s="48">
        <v>8.9062980733627409E-2</v>
      </c>
      <c r="D1030" s="48">
        <v>9.5653141727607194E-2</v>
      </c>
      <c r="E1030" s="48">
        <v>9.4325097951753784E-2</v>
      </c>
      <c r="F1030" s="48">
        <v>5.1928728805890917E-2</v>
      </c>
      <c r="G1030" s="48">
        <v>0.12683919387213899</v>
      </c>
      <c r="H1030" s="48">
        <f>+CCB_CISS__2[[#This Row],[Indikator]]-SUM(CCB_CISS__2[[#This Row],[Pengemarkedet]:[Banksektoren]])</f>
        <v>-0.1504714716173684</v>
      </c>
    </row>
    <row r="1031" spans="1:8" x14ac:dyDescent="0.25">
      <c r="A1031" s="6">
        <v>44808</v>
      </c>
      <c r="B1031" s="48">
        <v>0.31704318666891484</v>
      </c>
      <c r="C1031" s="48">
        <v>9.2281878862634698E-2</v>
      </c>
      <c r="D1031" s="48">
        <v>9.6263499305809422E-2</v>
      </c>
      <c r="E1031" s="48">
        <v>9.6026361205669833E-2</v>
      </c>
      <c r="F1031" s="48">
        <v>5.3732717501446987E-2</v>
      </c>
      <c r="G1031" s="48">
        <v>0.13211546441399311</v>
      </c>
      <c r="H1031" s="48">
        <f>+CCB_CISS__2[[#This Row],[Indikator]]-SUM(CCB_CISS__2[[#This Row],[Pengemarkedet]:[Banksektoren]])</f>
        <v>-0.15337673462063917</v>
      </c>
    </row>
    <row r="1032" spans="1:8" x14ac:dyDescent="0.25">
      <c r="A1032" s="6">
        <v>44815</v>
      </c>
      <c r="B1032" s="48">
        <v>0.32742253358826012</v>
      </c>
      <c r="C1032" s="48">
        <v>9.6161012319521566E-2</v>
      </c>
      <c r="D1032" s="48">
        <v>9.7529932679860015E-2</v>
      </c>
      <c r="E1032" s="48">
        <v>9.4001582108565601E-2</v>
      </c>
      <c r="F1032" s="48">
        <v>5.3817659106794376E-2</v>
      </c>
      <c r="G1032" s="48">
        <v>0.14004473113718646</v>
      </c>
      <c r="H1032" s="48">
        <f>+CCB_CISS__2[[#This Row],[Indikator]]-SUM(CCB_CISS__2[[#This Row],[Pengemarkedet]:[Banksektoren]])</f>
        <v>-0.15413238376366789</v>
      </c>
    </row>
    <row r="1033" spans="1:8" x14ac:dyDescent="0.25">
      <c r="A1033" s="6">
        <v>44822</v>
      </c>
      <c r="B1033" s="48">
        <v>0.3249665007152151</v>
      </c>
      <c r="C1033" s="48">
        <v>9.625356457243521E-2</v>
      </c>
      <c r="D1033" s="48">
        <v>9.5180240250505019E-2</v>
      </c>
      <c r="E1033" s="48">
        <v>9.9353908572026722E-2</v>
      </c>
      <c r="F1033" s="48">
        <v>5.4805993199430143E-2</v>
      </c>
      <c r="G1033" s="48">
        <v>0.13409411324769505</v>
      </c>
      <c r="H1033" s="48">
        <f>+CCB_CISS__2[[#This Row],[Indikator]]-SUM(CCB_CISS__2[[#This Row],[Pengemarkedet]:[Banksektoren]])</f>
        <v>-0.15472131912687703</v>
      </c>
    </row>
    <row r="1034" spans="1:8" x14ac:dyDescent="0.25">
      <c r="A1034" s="6">
        <v>44829</v>
      </c>
      <c r="B1034" s="48">
        <v>0.3577745802672101</v>
      </c>
      <c r="C1034" s="48">
        <v>0.1004305062328192</v>
      </c>
      <c r="D1034" s="48">
        <v>0.10069147728574672</v>
      </c>
      <c r="E1034" s="48">
        <v>0.10934259195233079</v>
      </c>
      <c r="F1034" s="48">
        <v>6.6506362286870097E-2</v>
      </c>
      <c r="G1034" s="48">
        <v>0.1453525931041077</v>
      </c>
      <c r="H1034" s="48">
        <f>+CCB_CISS__2[[#This Row],[Indikator]]-SUM(CCB_CISS__2[[#This Row],[Pengemarkedet]:[Banksektoren]])</f>
        <v>-0.16454895059466446</v>
      </c>
    </row>
    <row r="1035" spans="1:8" x14ac:dyDescent="0.25">
      <c r="A1035" s="6">
        <v>44836</v>
      </c>
      <c r="B1035" s="48">
        <v>0.35569750689327168</v>
      </c>
      <c r="C1035" s="48">
        <v>9.6332899740407874E-2</v>
      </c>
      <c r="D1035" s="48">
        <v>0.1008897194447327</v>
      </c>
      <c r="E1035" s="48">
        <v>0.1057315053937455</v>
      </c>
      <c r="F1035" s="48">
        <v>6.8775270436868693E-2</v>
      </c>
      <c r="G1035" s="48">
        <v>0.14070176300139123</v>
      </c>
      <c r="H1035" s="48">
        <f>+CCB_CISS__2[[#This Row],[Indikator]]-SUM(CCB_CISS__2[[#This Row],[Pengemarkedet]:[Banksektoren]])</f>
        <v>-0.15673365112387433</v>
      </c>
    </row>
    <row r="1036" spans="1:8" x14ac:dyDescent="0.25">
      <c r="A1036" s="6">
        <v>44843</v>
      </c>
      <c r="B1036" s="48">
        <v>0.39105158567602927</v>
      </c>
      <c r="C1036" s="48">
        <v>9.9469570742256694E-2</v>
      </c>
      <c r="D1036" s="48">
        <v>0.10580499647022718</v>
      </c>
      <c r="E1036" s="48">
        <v>0.11651760953753765</v>
      </c>
      <c r="F1036" s="48">
        <v>8.2915107802491256E-2</v>
      </c>
      <c r="G1036" s="48">
        <v>0.14820601554378809</v>
      </c>
      <c r="H1036" s="48">
        <f>+CCB_CISS__2[[#This Row],[Indikator]]-SUM(CCB_CISS__2[[#This Row],[Pengemarkedet]:[Banksektoren]])</f>
        <v>-0.16186171442027164</v>
      </c>
    </row>
    <row r="1037" spans="1:8" x14ac:dyDescent="0.25">
      <c r="A1037" s="6">
        <v>44850</v>
      </c>
      <c r="B1037" s="48">
        <v>0.42123357252901017</v>
      </c>
      <c r="C1037" s="48">
        <v>0.10005696463417489</v>
      </c>
      <c r="D1037" s="48">
        <v>0.11015585647123122</v>
      </c>
      <c r="E1037" s="48">
        <v>0.11523955401358407</v>
      </c>
      <c r="F1037" s="48">
        <v>8.4193909990960075E-2</v>
      </c>
      <c r="G1037" s="48">
        <v>0.16426872483437463</v>
      </c>
      <c r="H1037" s="48">
        <f>+CCB_CISS__2[[#This Row],[Indikator]]-SUM(CCB_CISS__2[[#This Row],[Pengemarkedet]:[Banksektoren]])</f>
        <v>-0.1526814374153147</v>
      </c>
    </row>
    <row r="1038" spans="1:8" x14ac:dyDescent="0.25">
      <c r="A1038" s="6">
        <v>44857</v>
      </c>
      <c r="B1038" s="48">
        <v>0.40455681927084397</v>
      </c>
      <c r="C1038" s="48">
        <v>9.505640042629937E-2</v>
      </c>
      <c r="D1038" s="48">
        <v>0.10505713379284784</v>
      </c>
      <c r="E1038" s="48">
        <v>0.10810818060403955</v>
      </c>
      <c r="F1038" s="48">
        <v>7.4286421308373984E-2</v>
      </c>
      <c r="G1038" s="48">
        <v>0.15452566506987608</v>
      </c>
      <c r="H1038" s="48">
        <f>+CCB_CISS__2[[#This Row],[Indikator]]-SUM(CCB_CISS__2[[#This Row],[Pengemarkedet]:[Banksektoren]])</f>
        <v>-0.13247698193059287</v>
      </c>
    </row>
    <row r="1039" spans="1:8" x14ac:dyDescent="0.25">
      <c r="A1039" s="6">
        <v>44864</v>
      </c>
      <c r="B1039" s="48">
        <v>0.42874657464263255</v>
      </c>
      <c r="C1039" s="48">
        <v>9.9737178249863445E-2</v>
      </c>
      <c r="D1039" s="48">
        <v>0.1069223216715505</v>
      </c>
      <c r="E1039" s="48">
        <v>0.11129700000784888</v>
      </c>
      <c r="F1039" s="48">
        <v>7.8444377953944294E-2</v>
      </c>
      <c r="G1039" s="48">
        <v>0.16202061753856262</v>
      </c>
      <c r="H1039" s="48">
        <f>+CCB_CISS__2[[#This Row],[Indikator]]-SUM(CCB_CISS__2[[#This Row],[Pengemarkedet]:[Banksektoren]])</f>
        <v>-0.12967492077913712</v>
      </c>
    </row>
    <row r="1040" spans="1:8" x14ac:dyDescent="0.25">
      <c r="A1040" s="6">
        <v>44871</v>
      </c>
      <c r="B1040" s="48">
        <v>0.41565204789228427</v>
      </c>
      <c r="C1040" s="48">
        <v>9.5270799047854099E-2</v>
      </c>
      <c r="D1040" s="48">
        <v>0.10211328016225719</v>
      </c>
      <c r="E1040" s="48">
        <v>0.10557602975027845</v>
      </c>
      <c r="F1040" s="48">
        <v>7.0301511002717143E-2</v>
      </c>
      <c r="G1040" s="48">
        <v>0.15830536554769492</v>
      </c>
      <c r="H1040" s="48">
        <f>+CCB_CISS__2[[#This Row],[Indikator]]-SUM(CCB_CISS__2[[#This Row],[Pengemarkedet]:[Banksektoren]])</f>
        <v>-0.11591493761851757</v>
      </c>
    </row>
    <row r="1041" spans="1:8" x14ac:dyDescent="0.25">
      <c r="A1041" s="6">
        <v>44878</v>
      </c>
      <c r="B1041" s="48">
        <v>0.42396763231621859</v>
      </c>
      <c r="C1041" s="48">
        <v>9.8335818205352865E-2</v>
      </c>
      <c r="D1041" s="48">
        <v>0.1029217805220788</v>
      </c>
      <c r="E1041" s="48">
        <v>0.10679216633697312</v>
      </c>
      <c r="F1041" s="48">
        <v>7.8847003766636906E-2</v>
      </c>
      <c r="G1041" s="48">
        <v>0.15135786475687857</v>
      </c>
      <c r="H1041" s="48">
        <f>+CCB_CISS__2[[#This Row],[Indikator]]-SUM(CCB_CISS__2[[#This Row],[Pengemarkedet]:[Banksektoren]])</f>
        <v>-0.11428700127170166</v>
      </c>
    </row>
    <row r="1042" spans="1:8" x14ac:dyDescent="0.25">
      <c r="A1042" s="6">
        <v>44885</v>
      </c>
      <c r="B1042" s="48">
        <v>0.40170978917021227</v>
      </c>
      <c r="C1042" s="48">
        <v>9.5389406648236322E-2</v>
      </c>
      <c r="D1042" s="48">
        <v>9.7191404767081407E-2</v>
      </c>
      <c r="E1042" s="48">
        <v>9.6911414186274331E-2</v>
      </c>
      <c r="F1042" s="48">
        <v>7.7691421712666603E-2</v>
      </c>
      <c r="G1042" s="48">
        <v>0.14058861351767107</v>
      </c>
      <c r="H1042" s="48">
        <f>+CCB_CISS__2[[#This Row],[Indikator]]-SUM(CCB_CISS__2[[#This Row],[Pengemarkedet]:[Banksektoren]])</f>
        <v>-0.10606247166171745</v>
      </c>
    </row>
    <row r="1043" spans="1:8" x14ac:dyDescent="0.25">
      <c r="A1043" s="6">
        <v>44892</v>
      </c>
      <c r="B1043" s="48">
        <v>0.35695555285867697</v>
      </c>
      <c r="C1043" s="48">
        <v>8.8115600848094472E-2</v>
      </c>
      <c r="D1043" s="48">
        <v>8.9813036911988095E-2</v>
      </c>
      <c r="E1043" s="48">
        <v>8.4176594328044543E-2</v>
      </c>
      <c r="F1043" s="48">
        <v>6.7394393275104464E-2</v>
      </c>
      <c r="G1043" s="48">
        <v>0.12235569580111387</v>
      </c>
      <c r="H1043" s="48">
        <f>+CCB_CISS__2[[#This Row],[Indikator]]-SUM(CCB_CISS__2[[#This Row],[Pengemarkedet]:[Banksektoren]])</f>
        <v>-9.489976830566843E-2</v>
      </c>
    </row>
    <row r="1044" spans="1:8" x14ac:dyDescent="0.25">
      <c r="A1044" s="6">
        <v>44899</v>
      </c>
      <c r="B1044" s="48">
        <v>0.31815551873070713</v>
      </c>
      <c r="C1044" s="48">
        <v>8.2983678697655133E-2</v>
      </c>
      <c r="D1044" s="48">
        <v>8.5729264206264297E-2</v>
      </c>
      <c r="E1044" s="48">
        <v>7.298629454607343E-2</v>
      </c>
      <c r="F1044" s="48">
        <v>6.3217105494329046E-2</v>
      </c>
      <c r="G1044" s="48">
        <v>0.10459651414037831</v>
      </c>
      <c r="H1044" s="48">
        <f>+CCB_CISS__2[[#This Row],[Indikator]]-SUM(CCB_CISS__2[[#This Row],[Pengemarkedet]:[Banksektoren]])</f>
        <v>-9.1357338353993067E-2</v>
      </c>
    </row>
    <row r="1045" spans="1:8" x14ac:dyDescent="0.25">
      <c r="A1045" s="6">
        <v>44906</v>
      </c>
      <c r="B1045" s="48">
        <v>0.24607168057827133</v>
      </c>
      <c r="C1045" s="48">
        <v>6.9334039432408803E-2</v>
      </c>
      <c r="D1045" s="48">
        <v>7.547696350580306E-2</v>
      </c>
      <c r="E1045" s="48">
        <v>5.6155647129647254E-2</v>
      </c>
      <c r="F1045" s="48">
        <v>4.0708525863681948E-2</v>
      </c>
      <c r="G1045" s="48">
        <v>8.2414959911115818E-2</v>
      </c>
      <c r="H1045" s="48">
        <f>+CCB_CISS__2[[#This Row],[Indikator]]-SUM(CCB_CISS__2[[#This Row],[Pengemarkedet]:[Banksektoren]])</f>
        <v>-7.8018455264385556E-2</v>
      </c>
    </row>
    <row r="1046" spans="1:8" x14ac:dyDescent="0.25">
      <c r="A1046" s="6">
        <v>44913</v>
      </c>
      <c r="B1046" s="48">
        <v>0.2472035960736953</v>
      </c>
      <c r="C1046" s="48">
        <v>6.8034593931278226E-2</v>
      </c>
      <c r="D1046" s="48">
        <v>8.0326975509097939E-2</v>
      </c>
      <c r="E1046" s="48">
        <v>6.350159649751197E-2</v>
      </c>
      <c r="F1046" s="48">
        <v>4.2286205935165487E-2</v>
      </c>
      <c r="G1046" s="48">
        <v>8.5267315726178128E-2</v>
      </c>
      <c r="H1046" s="48">
        <f>+CCB_CISS__2[[#This Row],[Indikator]]-SUM(CCB_CISS__2[[#This Row],[Pengemarkedet]:[Banksektoren]])</f>
        <v>-9.2213091525536417E-2</v>
      </c>
    </row>
    <row r="1047" spans="1:8" x14ac:dyDescent="0.25">
      <c r="A1047" s="6">
        <v>44920</v>
      </c>
      <c r="B1047" s="48">
        <v>0.22432460003607968</v>
      </c>
      <c r="C1047" s="48">
        <v>5.9749723785993761E-2</v>
      </c>
      <c r="D1047" s="48">
        <v>7.6484598998195277E-2</v>
      </c>
      <c r="E1047" s="48">
        <v>5.5879833780542239E-2</v>
      </c>
      <c r="F1047" s="48">
        <v>3.8500119133390263E-2</v>
      </c>
      <c r="G1047" s="48">
        <v>8.4513167570294964E-2</v>
      </c>
      <c r="H1047" s="48">
        <f>+CCB_CISS__2[[#This Row],[Indikator]]-SUM(CCB_CISS__2[[#This Row],[Pengemarkedet]:[Banksektoren]])</f>
        <v>-9.0802843232336838E-2</v>
      </c>
    </row>
    <row r="1048" spans="1:8" x14ac:dyDescent="0.25">
      <c r="A1048" s="6">
        <v>44927</v>
      </c>
      <c r="B1048" s="48">
        <v>0.19212009873441954</v>
      </c>
      <c r="C1048" s="48">
        <v>5.1663897425140409E-2</v>
      </c>
      <c r="D1048" s="48">
        <v>6.6877235626328399E-2</v>
      </c>
      <c r="E1048" s="48">
        <v>4.643374064083064E-2</v>
      </c>
      <c r="F1048" s="48">
        <v>2.8120996440050793E-2</v>
      </c>
      <c r="G1048" s="48">
        <v>8.0090071164621413E-2</v>
      </c>
      <c r="H1048" s="48">
        <f>+CCB_CISS__2[[#This Row],[Indikator]]-SUM(CCB_CISS__2[[#This Row],[Pengemarkedet]:[Banksektoren]])</f>
        <v>-8.1065842562552115E-2</v>
      </c>
    </row>
    <row r="1049" spans="1:8" x14ac:dyDescent="0.25">
      <c r="A1049" s="6">
        <v>44934</v>
      </c>
      <c r="B1049" s="48">
        <v>0.20087612040128619</v>
      </c>
      <c r="C1049" s="48">
        <v>5.5637159457948226E-2</v>
      </c>
      <c r="D1049" s="48">
        <v>6.9220932557091497E-2</v>
      </c>
      <c r="E1049" s="48">
        <v>4.8619129178713374E-2</v>
      </c>
      <c r="F1049" s="48">
        <v>3.7513081573853455E-2</v>
      </c>
      <c r="G1049" s="48">
        <v>8.6697622446892317E-2</v>
      </c>
      <c r="H1049" s="48">
        <f>+CCB_CISS__2[[#This Row],[Indikator]]-SUM(CCB_CISS__2[[#This Row],[Pengemarkedet]:[Banksektoren]])</f>
        <v>-9.6811804813212693E-2</v>
      </c>
    </row>
    <row r="1050" spans="1:8" x14ac:dyDescent="0.25">
      <c r="A1050" s="6">
        <v>44941</v>
      </c>
      <c r="B1050" s="48">
        <v>0.17412191368834212</v>
      </c>
      <c r="C1050" s="48">
        <v>5.1419434839723943E-2</v>
      </c>
      <c r="D1050" s="48">
        <v>6.3601256287466962E-2</v>
      </c>
      <c r="E1050" s="48">
        <v>4.0753783189817143E-2</v>
      </c>
      <c r="F1050" s="48">
        <v>3.4952183017435065E-2</v>
      </c>
      <c r="G1050" s="48">
        <v>8.0074685931317752E-2</v>
      </c>
      <c r="H1050" s="48">
        <f>+CCB_CISS__2[[#This Row],[Indikator]]-SUM(CCB_CISS__2[[#This Row],[Pengemarkedet]:[Banksektoren]])</f>
        <v>-9.6679429577418763E-2</v>
      </c>
    </row>
    <row r="1051" spans="1:8" x14ac:dyDescent="0.25">
      <c r="A1051" s="6">
        <v>44948</v>
      </c>
      <c r="B1051" s="48">
        <v>0.1678499071935316</v>
      </c>
      <c r="C1051" s="48">
        <v>5.5176881250450199E-2</v>
      </c>
      <c r="D1051" s="48">
        <v>6.305681719059518E-2</v>
      </c>
      <c r="E1051" s="48">
        <v>4.4039517435581078E-2</v>
      </c>
      <c r="F1051" s="48">
        <v>3.6721859417262095E-2</v>
      </c>
      <c r="G1051" s="48">
        <v>7.412252401861455E-2</v>
      </c>
      <c r="H1051" s="48">
        <f>+CCB_CISS__2[[#This Row],[Indikator]]-SUM(CCB_CISS__2[[#This Row],[Pengemarkedet]:[Banksektoren]])</f>
        <v>-0.10526769211897152</v>
      </c>
    </row>
    <row r="1052" spans="1:8" x14ac:dyDescent="0.25">
      <c r="A1052" s="6">
        <v>44955</v>
      </c>
      <c r="B1052" s="48">
        <v>0.17513874541315808</v>
      </c>
      <c r="C1052" s="48">
        <v>5.944671129090421E-2</v>
      </c>
      <c r="D1052" s="48">
        <v>6.8193215824401493E-2</v>
      </c>
      <c r="E1052" s="48">
        <v>4.8803102021292545E-2</v>
      </c>
      <c r="F1052" s="48">
        <v>3.9832845710229499E-2</v>
      </c>
      <c r="G1052" s="48">
        <v>7.8165554729278483E-2</v>
      </c>
      <c r="H1052" s="48">
        <f>+CCB_CISS__2[[#This Row],[Indikator]]-SUM(CCB_CISS__2[[#This Row],[Pengemarkedet]:[Banksektoren]])</f>
        <v>-0.11930268416294812</v>
      </c>
    </row>
    <row r="1053" spans="1:8" x14ac:dyDescent="0.25">
      <c r="A1053" s="6">
        <v>44962</v>
      </c>
      <c r="B1053" s="48">
        <v>0.18140302218813525</v>
      </c>
      <c r="C1053" s="48">
        <v>6.2237349698308561E-2</v>
      </c>
      <c r="D1053" s="48">
        <v>6.9927012620335169E-2</v>
      </c>
      <c r="E1053" s="48">
        <v>5.9721285346059527E-2</v>
      </c>
      <c r="F1053" s="48">
        <v>4.5212309950763307E-2</v>
      </c>
      <c r="G1053" s="48">
        <v>8.2101891981089442E-2</v>
      </c>
      <c r="H1053" s="48">
        <f>+CCB_CISS__2[[#This Row],[Indikator]]-SUM(CCB_CISS__2[[#This Row],[Pengemarkedet]:[Banksektoren]])</f>
        <v>-0.13779682740842075</v>
      </c>
    </row>
    <row r="1054" spans="1:8" x14ac:dyDescent="0.25">
      <c r="A1054" s="6">
        <v>44969</v>
      </c>
      <c r="B1054" s="48">
        <v>0.17464611866219085</v>
      </c>
      <c r="C1054" s="48">
        <v>6.3204392868310019E-2</v>
      </c>
      <c r="D1054" s="48">
        <v>6.9417219629170093E-2</v>
      </c>
      <c r="E1054" s="48">
        <v>5.9308698356180134E-2</v>
      </c>
      <c r="F1054" s="48">
        <v>4.3268435179758896E-2</v>
      </c>
      <c r="G1054" s="48">
        <v>7.9748784756711294E-2</v>
      </c>
      <c r="H1054" s="48">
        <f>+CCB_CISS__2[[#This Row],[Indikator]]-SUM(CCB_CISS__2[[#This Row],[Pengemarkedet]:[Banksektoren]])</f>
        <v>-0.14030141212793959</v>
      </c>
    </row>
    <row r="1055" spans="1:8" x14ac:dyDescent="0.25">
      <c r="A1055" s="6">
        <v>44976</v>
      </c>
      <c r="B1055" s="48">
        <v>0.1690290742568806</v>
      </c>
      <c r="C1055" s="48">
        <v>6.0202539856931331E-2</v>
      </c>
      <c r="D1055" s="48">
        <v>6.9014157702631904E-2</v>
      </c>
      <c r="E1055" s="48">
        <v>6.4446561131406774E-2</v>
      </c>
      <c r="F1055" s="48">
        <v>4.0751910893735074E-2</v>
      </c>
      <c r="G1055" s="48">
        <v>7.9766847091693821E-2</v>
      </c>
      <c r="H1055" s="48">
        <f>+CCB_CISS__2[[#This Row],[Indikator]]-SUM(CCB_CISS__2[[#This Row],[Pengemarkedet]:[Banksektoren]])</f>
        <v>-0.14515294241951829</v>
      </c>
    </row>
    <row r="1056" spans="1:8" x14ac:dyDescent="0.25">
      <c r="A1056" s="6">
        <v>44983</v>
      </c>
      <c r="B1056" s="48">
        <v>0.16754236179857229</v>
      </c>
      <c r="C1056" s="48">
        <v>6.0849358077938537E-2</v>
      </c>
      <c r="D1056" s="48">
        <v>6.913339301641061E-2</v>
      </c>
      <c r="E1056" s="48">
        <v>6.8489928426956739E-2</v>
      </c>
      <c r="F1056" s="48">
        <v>4.3141560444322206E-2</v>
      </c>
      <c r="G1056" s="48">
        <v>7.8941859298816974E-2</v>
      </c>
      <c r="H1056" s="48">
        <f>+CCB_CISS__2[[#This Row],[Indikator]]-SUM(CCB_CISS__2[[#This Row],[Pengemarkedet]:[Banksektoren]])</f>
        <v>-0.15301373746587277</v>
      </c>
    </row>
    <row r="1057" spans="1:8" x14ac:dyDescent="0.25">
      <c r="A1057" s="6">
        <v>44990</v>
      </c>
      <c r="B1057" s="48">
        <v>0.14110157415745683</v>
      </c>
      <c r="C1057" s="48">
        <v>5.6114243980046538E-2</v>
      </c>
      <c r="D1057" s="48">
        <v>6.3886006162672732E-2</v>
      </c>
      <c r="E1057" s="48">
        <v>5.750662098161842E-2</v>
      </c>
      <c r="F1057" s="48">
        <v>3.7190596182213209E-2</v>
      </c>
      <c r="G1057" s="48">
        <v>6.5795322269912568E-2</v>
      </c>
      <c r="H1057" s="48">
        <f>+CCB_CISS__2[[#This Row],[Indikator]]-SUM(CCB_CISS__2[[#This Row],[Pengemarkedet]:[Banksektoren]])</f>
        <v>-0.13939121541900662</v>
      </c>
    </row>
    <row r="1058" spans="1:8" x14ac:dyDescent="0.25">
      <c r="A1058" s="6">
        <v>44997</v>
      </c>
      <c r="B1058" s="48">
        <v>0.13817256688367169</v>
      </c>
      <c r="C1058" s="48">
        <v>5.6990251707803835E-2</v>
      </c>
      <c r="D1058" s="48">
        <v>6.483714296811946E-2</v>
      </c>
      <c r="E1058" s="48">
        <v>6.0453214729370944E-2</v>
      </c>
      <c r="F1058" s="48">
        <v>4.2970402888368883E-2</v>
      </c>
      <c r="G1058" s="48">
        <v>6.5213030740456313E-2</v>
      </c>
      <c r="H1058" s="48">
        <f>+CCB_CISS__2[[#This Row],[Indikator]]-SUM(CCB_CISS__2[[#This Row],[Pengemarkedet]:[Banksektoren]])</f>
        <v>-0.15229147615044775</v>
      </c>
    </row>
    <row r="1059" spans="1:8" x14ac:dyDescent="0.25">
      <c r="A1059" s="6">
        <v>45004</v>
      </c>
      <c r="B1059" s="48">
        <v>0.17583565145450339</v>
      </c>
      <c r="C1059" s="48">
        <v>7.0519934878730914E-2</v>
      </c>
      <c r="D1059" s="48">
        <v>7.5844551892155415E-2</v>
      </c>
      <c r="E1059" s="48">
        <v>7.6333120725478848E-2</v>
      </c>
      <c r="F1059" s="48">
        <v>5.6267155842553707E-2</v>
      </c>
      <c r="G1059" s="48">
        <v>8.595785972930331E-2</v>
      </c>
      <c r="H1059" s="48">
        <f>+CCB_CISS__2[[#This Row],[Indikator]]-SUM(CCB_CISS__2[[#This Row],[Pengemarkedet]:[Banksektoren]])</f>
        <v>-0.18908697161371876</v>
      </c>
    </row>
    <row r="1060" spans="1:8" x14ac:dyDescent="0.25">
      <c r="A1060" s="6">
        <v>45011</v>
      </c>
      <c r="B1060" s="48">
        <v>0.21765833361926021</v>
      </c>
      <c r="C1060" s="48">
        <v>7.9660073101461101E-2</v>
      </c>
      <c r="D1060" s="48">
        <v>8.6431680322353932E-2</v>
      </c>
      <c r="E1060" s="48">
        <v>9.2164085259961254E-2</v>
      </c>
      <c r="F1060" s="48">
        <v>6.8080225610950756E-2</v>
      </c>
      <c r="G1060" s="48">
        <v>0.10710926651527458</v>
      </c>
      <c r="H1060" s="48">
        <f>+CCB_CISS__2[[#This Row],[Indikator]]-SUM(CCB_CISS__2[[#This Row],[Pengemarkedet]:[Banksektoren]])</f>
        <v>-0.21578699719074143</v>
      </c>
    </row>
    <row r="1061" spans="1:8" x14ac:dyDescent="0.25">
      <c r="A1061" s="6">
        <v>45018</v>
      </c>
      <c r="B1061" s="48">
        <v>0.23966656635679592</v>
      </c>
      <c r="C1061" s="48">
        <v>8.3656616579155851E-2</v>
      </c>
      <c r="D1061" s="48">
        <v>9.1465559550336223E-2</v>
      </c>
      <c r="E1061" s="48">
        <v>0.10064988504309311</v>
      </c>
      <c r="F1061" s="48">
        <v>6.2588575758698528E-2</v>
      </c>
      <c r="G1061" s="48">
        <v>0.12135665954024429</v>
      </c>
      <c r="H1061" s="48">
        <f>+CCB_CISS__2[[#This Row],[Indikator]]-SUM(CCB_CISS__2[[#This Row],[Pengemarkedet]:[Banksektoren]])</f>
        <v>-0.22005073011473206</v>
      </c>
    </row>
    <row r="1062" spans="1:8" x14ac:dyDescent="0.25">
      <c r="A1062" s="6">
        <v>45025</v>
      </c>
      <c r="B1062" s="48">
        <v>0.24069995369839603</v>
      </c>
      <c r="C1062" s="48">
        <v>8.332242507469409E-2</v>
      </c>
      <c r="D1062" s="48">
        <v>8.6877556574670722E-2</v>
      </c>
      <c r="E1062" s="48">
        <v>9.5724412140839196E-2</v>
      </c>
      <c r="F1062" s="48">
        <v>5.5851495773332899E-2</v>
      </c>
      <c r="G1062" s="48">
        <v>0.12301271389217282</v>
      </c>
      <c r="H1062" s="48">
        <f>+CCB_CISS__2[[#This Row],[Indikator]]-SUM(CCB_CISS__2[[#This Row],[Pengemarkedet]:[Banksektoren]])</f>
        <v>-0.20408864975731367</v>
      </c>
    </row>
    <row r="1063" spans="1:8" x14ac:dyDescent="0.25">
      <c r="A1063" s="6">
        <v>45032</v>
      </c>
      <c r="B1063" s="48">
        <v>0.23702412058312167</v>
      </c>
      <c r="C1063" s="48">
        <v>7.6665037687064466E-2</v>
      </c>
      <c r="D1063" s="48">
        <v>8.1838501971017635E-2</v>
      </c>
      <c r="E1063" s="48">
        <v>9.0177775870626697E-2</v>
      </c>
      <c r="F1063" s="48">
        <v>5.1648884491144922E-2</v>
      </c>
      <c r="G1063" s="48">
        <v>0.12288121117848932</v>
      </c>
      <c r="H1063" s="48">
        <f>+CCB_CISS__2[[#This Row],[Indikator]]-SUM(CCB_CISS__2[[#This Row],[Pengemarkedet]:[Banksektoren]])</f>
        <v>-0.18618729061522138</v>
      </c>
    </row>
    <row r="1064" spans="1:8" x14ac:dyDescent="0.25">
      <c r="A1064" s="6">
        <v>45039</v>
      </c>
      <c r="B1064" s="48">
        <v>0.20184264400836119</v>
      </c>
      <c r="C1064" s="48">
        <v>6.8900461426324264E-2</v>
      </c>
      <c r="D1064" s="48">
        <v>7.2131681772718795E-2</v>
      </c>
      <c r="E1064" s="48">
        <v>8.4482226173693817E-2</v>
      </c>
      <c r="F1064" s="48">
        <v>3.8967003312343616E-2</v>
      </c>
      <c r="G1064" s="48">
        <v>0.1003774891637231</v>
      </c>
      <c r="H1064" s="48">
        <f>+CCB_CISS__2[[#This Row],[Indikator]]-SUM(CCB_CISS__2[[#This Row],[Pengemarkedet]:[Banksektoren]])</f>
        <v>-0.16301621784044237</v>
      </c>
    </row>
    <row r="1065" spans="1:8" x14ac:dyDescent="0.25">
      <c r="A1065" s="6">
        <v>45046</v>
      </c>
      <c r="B1065" s="48">
        <v>0.20618124150736444</v>
      </c>
      <c r="C1065" s="48">
        <v>6.817158020176764E-2</v>
      </c>
      <c r="D1065" s="48">
        <v>7.2362062084826484E-2</v>
      </c>
      <c r="E1065" s="48">
        <v>9.0127483426112834E-2</v>
      </c>
      <c r="F1065" s="48">
        <v>4.2379406291868656E-2</v>
      </c>
      <c r="G1065" s="48">
        <v>0.10264790431776974</v>
      </c>
      <c r="H1065" s="48">
        <f>+CCB_CISS__2[[#This Row],[Indikator]]-SUM(CCB_CISS__2[[#This Row],[Pengemarkedet]:[Banksektoren]])</f>
        <v>-0.16950719481498094</v>
      </c>
    </row>
    <row r="1066" spans="1:8" x14ac:dyDescent="0.25">
      <c r="A1066" s="6">
        <v>45053</v>
      </c>
      <c r="B1066" s="48">
        <v>0.22302993417708272</v>
      </c>
      <c r="C1066" s="48">
        <v>7.0702843294289108E-2</v>
      </c>
      <c r="D1066" s="48">
        <v>7.4838664782959113E-2</v>
      </c>
      <c r="E1066" s="48">
        <v>9.9471783440816086E-2</v>
      </c>
      <c r="F1066" s="48">
        <v>4.4499078927910246E-2</v>
      </c>
      <c r="G1066" s="48">
        <v>0.11510138340633116</v>
      </c>
      <c r="H1066" s="48">
        <f>+CCB_CISS__2[[#This Row],[Indikator]]-SUM(CCB_CISS__2[[#This Row],[Pengemarkedet]:[Banksektoren]])</f>
        <v>-0.18158381967522297</v>
      </c>
    </row>
    <row r="1067" spans="1:8" x14ac:dyDescent="0.25">
      <c r="A1067" s="6">
        <v>45060</v>
      </c>
      <c r="B1067" s="48">
        <v>0.21760741346459717</v>
      </c>
      <c r="C1067" s="48">
        <v>6.8330478877753259E-2</v>
      </c>
      <c r="D1067" s="48">
        <v>7.5336145864608475E-2</v>
      </c>
      <c r="E1067" s="48">
        <v>0.10050770654087678</v>
      </c>
      <c r="F1067" s="48">
        <v>3.6422631713489001E-2</v>
      </c>
      <c r="G1067" s="48">
        <v>0.11166486064201489</v>
      </c>
      <c r="H1067" s="48">
        <f>+CCB_CISS__2[[#This Row],[Indikator]]-SUM(CCB_CISS__2[[#This Row],[Pengemarkedet]:[Banksektoren]])</f>
        <v>-0.17465441017414524</v>
      </c>
    </row>
    <row r="1068" spans="1:8" x14ac:dyDescent="0.25">
      <c r="A1068" s="6">
        <v>45067</v>
      </c>
      <c r="B1068" s="48">
        <v>0.20369266458511504</v>
      </c>
      <c r="C1068" s="48">
        <v>6.18703066895612E-2</v>
      </c>
      <c r="D1068" s="48">
        <v>7.025917239851176E-2</v>
      </c>
      <c r="E1068" s="48">
        <v>8.7196686052409308E-2</v>
      </c>
      <c r="F1068" s="48">
        <v>3.5629922698948352E-2</v>
      </c>
      <c r="G1068" s="48">
        <v>0.10887600444795584</v>
      </c>
      <c r="H1068" s="48">
        <f>+CCB_CISS__2[[#This Row],[Indikator]]-SUM(CCB_CISS__2[[#This Row],[Pengemarkedet]:[Banksektoren]])</f>
        <v>-0.16013942770227141</v>
      </c>
    </row>
    <row r="1069" spans="1:8" x14ac:dyDescent="0.25">
      <c r="A1069" s="6">
        <v>45074</v>
      </c>
      <c r="B1069" s="48">
        <v>0.19532618791319772</v>
      </c>
      <c r="C1069" s="48">
        <v>5.7679410667041853E-2</v>
      </c>
      <c r="D1069" s="48">
        <v>6.9447813175295692E-2</v>
      </c>
      <c r="E1069" s="48">
        <v>8.8619927604887946E-2</v>
      </c>
      <c r="F1069" s="48">
        <v>3.1967281632807383E-2</v>
      </c>
      <c r="G1069" s="48">
        <v>0.10174736490553324</v>
      </c>
      <c r="H1069" s="48">
        <f>+CCB_CISS__2[[#This Row],[Indikator]]-SUM(CCB_CISS__2[[#This Row],[Pengemarkedet]:[Banksektoren]])</f>
        <v>-0.15413561007236837</v>
      </c>
    </row>
    <row r="1070" spans="1:8" x14ac:dyDescent="0.25">
      <c r="A1070" s="6">
        <v>45081</v>
      </c>
      <c r="B1070" s="48">
        <v>0.18141201019379732</v>
      </c>
      <c r="C1070" s="48">
        <v>5.491173217425227E-2</v>
      </c>
      <c r="D1070" s="48">
        <v>6.8075446514002144E-2</v>
      </c>
      <c r="E1070" s="48">
        <v>8.7703773388656633E-2</v>
      </c>
      <c r="F1070" s="48">
        <v>3.2045533481084701E-2</v>
      </c>
      <c r="G1070" s="48">
        <v>8.9793290242778684E-2</v>
      </c>
      <c r="H1070" s="48">
        <f>+CCB_CISS__2[[#This Row],[Indikator]]-SUM(CCB_CISS__2[[#This Row],[Pengemarkedet]:[Banksektoren]])</f>
        <v>-0.15111776560697715</v>
      </c>
    </row>
    <row r="1071" spans="1:8" x14ac:dyDescent="0.25">
      <c r="A1071" s="6">
        <v>45088</v>
      </c>
      <c r="B1071" s="48">
        <v>0.17674508783136142</v>
      </c>
      <c r="C1071" s="48">
        <v>5.522613064769144E-2</v>
      </c>
      <c r="D1071" s="48">
        <v>6.2043381211193918E-2</v>
      </c>
      <c r="E1071" s="48">
        <v>8.9680549457548026E-2</v>
      </c>
      <c r="F1071" s="48">
        <v>3.0901923479052254E-2</v>
      </c>
      <c r="G1071" s="48">
        <v>8.8304286070212873E-2</v>
      </c>
      <c r="H1071" s="48">
        <f>+CCB_CISS__2[[#This Row],[Indikator]]-SUM(CCB_CISS__2[[#This Row],[Pengemarkedet]:[Banksektoren]])</f>
        <v>-0.14941118303433712</v>
      </c>
    </row>
    <row r="1072" spans="1:8" x14ac:dyDescent="0.25">
      <c r="A1072" s="6">
        <v>45095</v>
      </c>
      <c r="B1072" s="48">
        <v>0.18952102411135197</v>
      </c>
      <c r="C1072" s="48">
        <v>5.9811098809801629E-2</v>
      </c>
      <c r="D1072" s="48">
        <v>6.6496021632339558E-2</v>
      </c>
      <c r="E1072" s="48">
        <v>9.6287793542126507E-2</v>
      </c>
      <c r="F1072" s="48">
        <v>3.658710048991598E-2</v>
      </c>
      <c r="G1072" s="48">
        <v>9.7500872047632123E-2</v>
      </c>
      <c r="H1072" s="48">
        <f>+CCB_CISS__2[[#This Row],[Indikator]]-SUM(CCB_CISS__2[[#This Row],[Pengemarkedet]:[Banksektoren]])</f>
        <v>-0.16716186241046382</v>
      </c>
    </row>
    <row r="1073" spans="1:8" x14ac:dyDescent="0.25">
      <c r="A1073" s="6">
        <v>45102</v>
      </c>
      <c r="B1073" s="48">
        <v>0.19482051461348868</v>
      </c>
      <c r="C1073" s="48">
        <v>6.1463456247359341E-2</v>
      </c>
      <c r="D1073" s="48">
        <v>6.7349178308524563E-2</v>
      </c>
      <c r="E1073" s="48">
        <v>9.0411953137688614E-2</v>
      </c>
      <c r="F1073" s="48">
        <v>4.069720183678658E-2</v>
      </c>
      <c r="G1073" s="48">
        <v>0.10757785211149049</v>
      </c>
      <c r="H1073" s="48">
        <f>+CCB_CISS__2[[#This Row],[Indikator]]-SUM(CCB_CISS__2[[#This Row],[Pengemarkedet]:[Banksektoren]])</f>
        <v>-0.17267912702836088</v>
      </c>
    </row>
    <row r="1074" spans="1:8" x14ac:dyDescent="0.25">
      <c r="A1074" s="6">
        <v>45109</v>
      </c>
      <c r="B1074" s="48">
        <v>0.1976392247071305</v>
      </c>
      <c r="C1074" s="48">
        <v>5.9608969678510981E-2</v>
      </c>
      <c r="D1074" s="48">
        <v>6.8125541422580191E-2</v>
      </c>
      <c r="E1074" s="48">
        <v>9.281733255087482E-2</v>
      </c>
      <c r="F1074" s="48">
        <v>3.8216616198700704E-2</v>
      </c>
      <c r="G1074" s="48">
        <v>0.10972136575964297</v>
      </c>
      <c r="H1074" s="48">
        <f>+CCB_CISS__2[[#This Row],[Indikator]]-SUM(CCB_CISS__2[[#This Row],[Pengemarkedet]:[Banksektoren]])</f>
        <v>-0.17085060090317919</v>
      </c>
    </row>
    <row r="1075" spans="1:8" x14ac:dyDescent="0.25">
      <c r="A1075" s="6">
        <v>45116</v>
      </c>
      <c r="B1075" s="48">
        <v>0.17648124350594147</v>
      </c>
      <c r="C1075" s="48">
        <v>5.544627191665772E-2</v>
      </c>
      <c r="D1075" s="48">
        <v>6.9587657886220872E-2</v>
      </c>
      <c r="E1075" s="48">
        <v>7.7398917842662632E-2</v>
      </c>
      <c r="F1075" s="48">
        <v>4.010716878377267E-2</v>
      </c>
      <c r="G1075" s="48">
        <v>9.6159133828751547E-2</v>
      </c>
      <c r="H1075" s="48">
        <f>+CCB_CISS__2[[#This Row],[Indikator]]-SUM(CCB_CISS__2[[#This Row],[Pengemarkedet]:[Banksektoren]])</f>
        <v>-0.16221790675212394</v>
      </c>
    </row>
    <row r="1076" spans="1:8" x14ac:dyDescent="0.25">
      <c r="A1076" s="6">
        <v>45123</v>
      </c>
      <c r="B1076" s="48">
        <v>0.17846295901280862</v>
      </c>
      <c r="C1076" s="48">
        <v>5.6143992069188894E-2</v>
      </c>
      <c r="D1076" s="48">
        <v>7.3941470387433261E-2</v>
      </c>
      <c r="E1076" s="48">
        <v>7.8591678600954271E-2</v>
      </c>
      <c r="F1076" s="48">
        <v>4.5100367509020141E-2</v>
      </c>
      <c r="G1076" s="48">
        <v>9.5933536923246548E-2</v>
      </c>
      <c r="H1076" s="48">
        <f>+CCB_CISS__2[[#This Row],[Indikator]]-SUM(CCB_CISS__2[[#This Row],[Pengemarkedet]:[Banksektoren]])</f>
        <v>-0.17124808647703449</v>
      </c>
    </row>
    <row r="1077" spans="1:8" x14ac:dyDescent="0.25">
      <c r="A1077" s="6">
        <v>45130</v>
      </c>
      <c r="B1077" s="48">
        <v>0.16142724420088028</v>
      </c>
      <c r="C1077" s="48">
        <v>5.2432362594195842E-2</v>
      </c>
      <c r="D1077" s="48">
        <v>6.9947162551721495E-2</v>
      </c>
      <c r="E1077" s="48">
        <v>6.8162613889419771E-2</v>
      </c>
      <c r="F1077" s="48">
        <v>3.8819600440433331E-2</v>
      </c>
      <c r="G1077" s="48">
        <v>8.7964879654796713E-2</v>
      </c>
      <c r="H1077" s="48">
        <f>+CCB_CISS__2[[#This Row],[Indikator]]-SUM(CCB_CISS__2[[#This Row],[Pengemarkedet]:[Banksektoren]])</f>
        <v>-0.15589937492968686</v>
      </c>
    </row>
    <row r="1078" spans="1:8" x14ac:dyDescent="0.25">
      <c r="A1078" s="6">
        <v>45137</v>
      </c>
      <c r="B1078" s="48">
        <v>0.1594889131789862</v>
      </c>
      <c r="C1078" s="48">
        <v>5.4194134036213225E-2</v>
      </c>
      <c r="D1078" s="48">
        <v>7.3640375073622366E-2</v>
      </c>
      <c r="E1078" s="48">
        <v>6.325656837364263E-2</v>
      </c>
      <c r="F1078" s="48">
        <v>4.3351271767521203E-2</v>
      </c>
      <c r="G1078" s="48">
        <v>9.0641842271905124E-2</v>
      </c>
      <c r="H1078" s="48">
        <f>+CCB_CISS__2[[#This Row],[Indikator]]-SUM(CCB_CISS__2[[#This Row],[Pengemarkedet]:[Banksektoren]])</f>
        <v>-0.16559527834391838</v>
      </c>
    </row>
    <row r="1079" spans="1:8" x14ac:dyDescent="0.25">
      <c r="A1079" s="6">
        <v>45144</v>
      </c>
      <c r="B1079" s="48">
        <v>0.16265138864872902</v>
      </c>
      <c r="C1079" s="48">
        <v>5.484456359366334E-2</v>
      </c>
      <c r="D1079" s="48">
        <v>7.1825299230485515E-2</v>
      </c>
      <c r="E1079" s="48">
        <v>6.8368996942680713E-2</v>
      </c>
      <c r="F1079" s="48">
        <v>4.2985490474729063E-2</v>
      </c>
      <c r="G1079" s="48">
        <v>9.5109420027968669E-2</v>
      </c>
      <c r="H1079" s="48">
        <f>+CCB_CISS__2[[#This Row],[Indikator]]-SUM(CCB_CISS__2[[#This Row],[Pengemarkedet]:[Banksektoren]])</f>
        <v>-0.17048238162079826</v>
      </c>
    </row>
    <row r="1080" spans="1:8" x14ac:dyDescent="0.25">
      <c r="A1080" s="6">
        <v>45151</v>
      </c>
      <c r="B1080" s="48">
        <v>0.16588945841815841</v>
      </c>
      <c r="C1080" s="48">
        <v>5.6511804662041018E-2</v>
      </c>
      <c r="D1080" s="48">
        <v>7.1021864251659156E-2</v>
      </c>
      <c r="E1080" s="48">
        <v>7.2870653138453825E-2</v>
      </c>
      <c r="F1080" s="48">
        <v>3.7588643524948825E-2</v>
      </c>
      <c r="G1080" s="48">
        <v>9.6725932797294939E-2</v>
      </c>
      <c r="H1080" s="48">
        <f>+CCB_CISS__2[[#This Row],[Indikator]]-SUM(CCB_CISS__2[[#This Row],[Pengemarkedet]:[Banksektoren]])</f>
        <v>-0.16882943995623931</v>
      </c>
    </row>
    <row r="1081" spans="1:8" x14ac:dyDescent="0.25">
      <c r="A1081" s="6">
        <v>45158</v>
      </c>
      <c r="B1081" s="48">
        <v>0.15240386541824258</v>
      </c>
      <c r="C1081" s="48">
        <v>5.6292489672091078E-2</v>
      </c>
      <c r="D1081" s="48">
        <v>6.6394143288255172E-2</v>
      </c>
      <c r="E1081" s="48">
        <v>6.8109997979095199E-2</v>
      </c>
      <c r="F1081" s="48">
        <v>3.8162001295966558E-2</v>
      </c>
      <c r="G1081" s="48">
        <v>8.5810149521915027E-2</v>
      </c>
      <c r="H1081" s="48">
        <f>+CCB_CISS__2[[#This Row],[Indikator]]-SUM(CCB_CISS__2[[#This Row],[Pengemarkedet]:[Banksektoren]])</f>
        <v>-0.16236491633908046</v>
      </c>
    </row>
    <row r="1082" spans="1:8" x14ac:dyDescent="0.25">
      <c r="A1082" s="6">
        <v>45165</v>
      </c>
      <c r="B1082" s="48">
        <v>0.14238554961942212</v>
      </c>
      <c r="C1082" s="48">
        <v>5.4998105508983527E-2</v>
      </c>
      <c r="D1082" s="48">
        <v>6.3801376787929534E-2</v>
      </c>
      <c r="E1082" s="48">
        <v>6.0953520706802253E-2</v>
      </c>
      <c r="F1082" s="48">
        <v>3.2271067020345157E-2</v>
      </c>
      <c r="G1082" s="48">
        <v>8.1317685132348896E-2</v>
      </c>
      <c r="H1082" s="48">
        <f>+CCB_CISS__2[[#This Row],[Indikator]]-SUM(CCB_CISS__2[[#This Row],[Pengemarkedet]:[Banksektoren]])</f>
        <v>-0.15095620553698724</v>
      </c>
    </row>
    <row r="1083" spans="1:8" x14ac:dyDescent="0.25">
      <c r="A1083" s="6">
        <v>45172</v>
      </c>
      <c r="B1083" s="48">
        <v>0.14178535321677194</v>
      </c>
      <c r="C1083" s="48">
        <v>5.7938489677021948E-2</v>
      </c>
      <c r="D1083" s="48">
        <v>6.5134211236210299E-2</v>
      </c>
      <c r="E1083" s="48">
        <v>5.8437040125720444E-2</v>
      </c>
      <c r="F1083" s="48">
        <v>3.537488820170815E-2</v>
      </c>
      <c r="G1083" s="48">
        <v>8.4903439683566229E-2</v>
      </c>
      <c r="H1083" s="48">
        <f>+CCB_CISS__2[[#This Row],[Indikator]]-SUM(CCB_CISS__2[[#This Row],[Pengemarkedet]:[Banksektoren]])</f>
        <v>-0.16000271570745511</v>
      </c>
    </row>
    <row r="1084" spans="1:8" x14ac:dyDescent="0.25">
      <c r="A1084" s="6">
        <v>45179</v>
      </c>
      <c r="B1084" s="48">
        <v>0.11406880240016502</v>
      </c>
      <c r="C1084" s="48">
        <v>5.0854435782393195E-2</v>
      </c>
      <c r="D1084" s="48">
        <v>5.4847147879693775E-2</v>
      </c>
      <c r="E1084" s="48">
        <v>3.8296852869006276E-2</v>
      </c>
      <c r="F1084" s="48">
        <v>2.628342833440972E-2</v>
      </c>
      <c r="G1084" s="48">
        <v>7.1017430893497574E-2</v>
      </c>
      <c r="H1084" s="48">
        <f>+CCB_CISS__2[[#This Row],[Indikator]]-SUM(CCB_CISS__2[[#This Row],[Pengemarkedet]:[Banksektoren]])</f>
        <v>-0.12723049335883552</v>
      </c>
    </row>
    <row r="1085" spans="1:8" x14ac:dyDescent="0.25">
      <c r="A1085" s="6">
        <v>45186</v>
      </c>
      <c r="B1085" s="48">
        <v>0.11407284224668102</v>
      </c>
      <c r="C1085" s="48">
        <v>5.3080652366682218E-2</v>
      </c>
      <c r="D1085" s="48">
        <v>5.3673125592292058E-2</v>
      </c>
      <c r="E1085" s="48">
        <v>4.2207778516266364E-2</v>
      </c>
      <c r="F1085" s="48">
        <v>2.3838892370214651E-2</v>
      </c>
      <c r="G1085" s="48">
        <v>7.3197473041629893E-2</v>
      </c>
      <c r="H1085" s="48">
        <f>+CCB_CISS__2[[#This Row],[Indikator]]-SUM(CCB_CISS__2[[#This Row],[Pengemarkedet]:[Banksektoren]])</f>
        <v>-0.13192507964040417</v>
      </c>
    </row>
    <row r="1086" spans="1:8" x14ac:dyDescent="0.25">
      <c r="A1086" s="6">
        <v>45193</v>
      </c>
      <c r="B1086" s="48">
        <v>0.11079459192881097</v>
      </c>
      <c r="C1086" s="48">
        <v>5.2436923166993915E-2</v>
      </c>
      <c r="D1086" s="48">
        <v>4.9710558383993381E-2</v>
      </c>
      <c r="E1086" s="48">
        <v>4.7918095296153096E-2</v>
      </c>
      <c r="F1086" s="48">
        <v>2.2810099479208749E-2</v>
      </c>
      <c r="G1086" s="48">
        <v>7.2863595449529958E-2</v>
      </c>
      <c r="H1086" s="48">
        <f>+CCB_CISS__2[[#This Row],[Indikator]]-SUM(CCB_CISS__2[[#This Row],[Pengemarkedet]:[Banksektoren]])</f>
        <v>-0.13494467984706815</v>
      </c>
    </row>
    <row r="1087" spans="1:8" x14ac:dyDescent="0.25">
      <c r="A1087" s="6">
        <v>45200</v>
      </c>
      <c r="B1087" s="48">
        <v>9.595160587919499E-2</v>
      </c>
      <c r="C1087" s="48">
        <v>4.8315141912117124E-2</v>
      </c>
      <c r="D1087" s="48">
        <v>4.8147128266058346E-2</v>
      </c>
      <c r="E1087" s="48">
        <v>4.3636936122446929E-2</v>
      </c>
      <c r="F1087" s="48">
        <v>2.2706510050881958E-2</v>
      </c>
      <c r="G1087" s="48">
        <v>6.2321474171060362E-2</v>
      </c>
      <c r="H1087" s="48">
        <f>+CCB_CISS__2[[#This Row],[Indikator]]-SUM(CCB_CISS__2[[#This Row],[Pengemarkedet]:[Banksektoren]])</f>
        <v>-0.1291755846433697</v>
      </c>
    </row>
    <row r="1088" spans="1:8" x14ac:dyDescent="0.25">
      <c r="A1088" s="6">
        <v>45207</v>
      </c>
      <c r="B1088" s="48">
        <v>0.10120914663980554</v>
      </c>
      <c r="C1088" s="48">
        <v>4.9384151745244492E-2</v>
      </c>
      <c r="D1088" s="48">
        <v>5.3287740568631392E-2</v>
      </c>
      <c r="E1088" s="48">
        <v>5.7231937671577943E-2</v>
      </c>
      <c r="F1088" s="48">
        <v>2.4817868524595246E-2</v>
      </c>
      <c r="G1088" s="48">
        <v>6.7331995766817879E-2</v>
      </c>
      <c r="H1088" s="48">
        <f>+CCB_CISS__2[[#This Row],[Indikator]]-SUM(CCB_CISS__2[[#This Row],[Pengemarkedet]:[Banksektoren]])</f>
        <v>-0.15084454763706143</v>
      </c>
    </row>
    <row r="1089" spans="1:8" x14ac:dyDescent="0.25">
      <c r="A1089" s="6">
        <v>45214</v>
      </c>
      <c r="B1089" s="48">
        <v>0.10011223852616745</v>
      </c>
      <c r="C1089" s="48">
        <v>4.7347961077828571E-2</v>
      </c>
      <c r="D1089" s="48">
        <v>5.6340543240264537E-2</v>
      </c>
      <c r="E1089" s="48">
        <v>6.3089052112129118E-2</v>
      </c>
      <c r="F1089" s="48">
        <v>2.5186272872015695E-2</v>
      </c>
      <c r="G1089" s="48">
        <v>6.7631333891720713E-2</v>
      </c>
      <c r="H1089" s="48">
        <f>+CCB_CISS__2[[#This Row],[Indikator]]-SUM(CCB_CISS__2[[#This Row],[Pengemarkedet]:[Banksektoren]])</f>
        <v>-0.15948292466779118</v>
      </c>
    </row>
    <row r="1090" spans="1:8" x14ac:dyDescent="0.25">
      <c r="A1090" s="6">
        <v>45221</v>
      </c>
      <c r="B1090" s="48">
        <v>9.6465442177906896E-2</v>
      </c>
      <c r="C1090" s="48">
        <v>4.7785810036874585E-2</v>
      </c>
      <c r="D1090" s="48">
        <v>5.9117865278360944E-2</v>
      </c>
      <c r="E1090" s="48">
        <v>6.3475065033824829E-2</v>
      </c>
      <c r="F1090" s="48">
        <v>2.5654684423758088E-2</v>
      </c>
      <c r="G1090" s="48">
        <v>6.6656867117845214E-2</v>
      </c>
      <c r="H1090" s="48">
        <f>+CCB_CISS__2[[#This Row],[Indikator]]-SUM(CCB_CISS__2[[#This Row],[Pengemarkedet]:[Banksektoren]])</f>
        <v>-0.16622484971275678</v>
      </c>
    </row>
    <row r="1091" spans="1:8" x14ac:dyDescent="0.25">
      <c r="A1091" s="6">
        <v>45228</v>
      </c>
      <c r="B1091" s="48">
        <v>0.10280343438210743</v>
      </c>
      <c r="C1091" s="48">
        <v>4.9995860541668213E-2</v>
      </c>
      <c r="D1091" s="48">
        <v>5.7713835656977991E-2</v>
      </c>
      <c r="E1091" s="48">
        <v>6.5909866558302957E-2</v>
      </c>
      <c r="F1091" s="48">
        <v>2.2297655254755078E-2</v>
      </c>
      <c r="G1091" s="48">
        <v>8.0075251553767823E-2</v>
      </c>
      <c r="H1091" s="48">
        <f>+CCB_CISS__2[[#This Row],[Indikator]]-SUM(CCB_CISS__2[[#This Row],[Pengemarkedet]:[Banksektoren]])</f>
        <v>-0.17318903518336465</v>
      </c>
    </row>
    <row r="1092" spans="1:8" x14ac:dyDescent="0.25">
      <c r="A1092" s="6">
        <v>45235</v>
      </c>
      <c r="B1092" s="48">
        <v>0.10793227703449784</v>
      </c>
      <c r="C1092" s="48">
        <v>5.4324477554046569E-2</v>
      </c>
      <c r="D1092" s="48">
        <v>5.935829118247421E-2</v>
      </c>
      <c r="E1092" s="48">
        <v>7.4853686635505137E-2</v>
      </c>
      <c r="F1092" s="48">
        <v>2.7786636593911063E-2</v>
      </c>
      <c r="G1092" s="48">
        <v>8.5445346812596024E-2</v>
      </c>
      <c r="H1092" s="48">
        <f>+CCB_CISS__2[[#This Row],[Indikator]]-SUM(CCB_CISS__2[[#This Row],[Pengemarkedet]:[Banksektoren]])</f>
        <v>-0.19383616174403515</v>
      </c>
    </row>
    <row r="1093" spans="1:8" x14ac:dyDescent="0.25">
      <c r="A1093" s="6">
        <v>45242</v>
      </c>
      <c r="B1093" s="48">
        <v>0.10841303779199574</v>
      </c>
      <c r="C1093" s="48">
        <v>5.5413299169099331E-2</v>
      </c>
      <c r="D1093" s="48">
        <v>5.8481396912962086E-2</v>
      </c>
      <c r="E1093" s="48">
        <v>7.681528127174575E-2</v>
      </c>
      <c r="F1093" s="48">
        <v>2.5151620935078667E-2</v>
      </c>
      <c r="G1093" s="48">
        <v>8.4925874497779233E-2</v>
      </c>
      <c r="H1093" s="48">
        <f>+CCB_CISS__2[[#This Row],[Indikator]]-SUM(CCB_CISS__2[[#This Row],[Pengemarkedet]:[Banksektoren]])</f>
        <v>-0.19237443499466933</v>
      </c>
    </row>
    <row r="1094" spans="1:8" x14ac:dyDescent="0.25">
      <c r="A1094" s="6">
        <v>45249</v>
      </c>
      <c r="B1094" s="48">
        <v>0.10214483089168641</v>
      </c>
      <c r="C1094" s="48">
        <v>5.8488655794750724E-2</v>
      </c>
      <c r="D1094" s="48">
        <v>5.7971290034162876E-2</v>
      </c>
      <c r="E1094" s="48">
        <v>7.7316590417590439E-2</v>
      </c>
      <c r="F1094" s="48">
        <v>2.9902545146283859E-2</v>
      </c>
      <c r="G1094" s="48">
        <v>7.9888939469307155E-2</v>
      </c>
      <c r="H1094" s="48">
        <f>+CCB_CISS__2[[#This Row],[Indikator]]-SUM(CCB_CISS__2[[#This Row],[Pengemarkedet]:[Banksektoren]])</f>
        <v>-0.20142318997040864</v>
      </c>
    </row>
    <row r="1095" spans="1:8" x14ac:dyDescent="0.25">
      <c r="A1095" s="6">
        <v>45256</v>
      </c>
      <c r="B1095" s="48">
        <v>9.2198062714347301E-2</v>
      </c>
      <c r="C1095" s="48">
        <v>5.8101913672023539E-2</v>
      </c>
      <c r="D1095" s="48">
        <v>5.6383925436338959E-2</v>
      </c>
      <c r="E1095" s="48">
        <v>7.6878881948546599E-2</v>
      </c>
      <c r="F1095" s="48">
        <v>2.4953252713276121E-2</v>
      </c>
      <c r="G1095" s="48">
        <v>6.7188717262581632E-2</v>
      </c>
      <c r="H1095" s="48">
        <f>+CCB_CISS__2[[#This Row],[Indikator]]-SUM(CCB_CISS__2[[#This Row],[Pengemarkedet]:[Banksektoren]])</f>
        <v>-0.19130862831841952</v>
      </c>
    </row>
    <row r="1096" spans="1:8" x14ac:dyDescent="0.25">
      <c r="A1096" s="6">
        <v>45263</v>
      </c>
      <c r="B1096" s="48">
        <v>8.6746772957307816E-2</v>
      </c>
      <c r="C1096" s="48">
        <v>6.1885603590268415E-2</v>
      </c>
      <c r="D1096" s="48">
        <v>5.7529013025797132E-2</v>
      </c>
      <c r="E1096" s="48">
        <v>7.5039291337293562E-2</v>
      </c>
      <c r="F1096" s="48">
        <v>2.6708115092379484E-2</v>
      </c>
      <c r="G1096" s="48">
        <v>6.3768229312818822E-2</v>
      </c>
      <c r="H1096" s="48">
        <f>+CCB_CISS__2[[#This Row],[Indikator]]-SUM(CCB_CISS__2[[#This Row],[Pengemarkedet]:[Banksektoren]])</f>
        <v>-0.19818347940124958</v>
      </c>
    </row>
    <row r="1097" spans="1:8" x14ac:dyDescent="0.25">
      <c r="A1097" s="6">
        <v>45270</v>
      </c>
      <c r="B1097" s="48">
        <v>8.4946510732179889E-2</v>
      </c>
      <c r="C1097" s="48">
        <v>6.6329708527029352E-2</v>
      </c>
      <c r="D1097" s="48">
        <v>5.9062150065079679E-2</v>
      </c>
      <c r="E1097" s="48">
        <v>7.4745320830587186E-2</v>
      </c>
      <c r="F1097" s="48">
        <v>3.2670364247156219E-2</v>
      </c>
      <c r="G1097" s="48">
        <v>6.9715770804041496E-2</v>
      </c>
      <c r="H1097" s="48">
        <f>+CCB_CISS__2[[#This Row],[Indikator]]-SUM(CCB_CISS__2[[#This Row],[Pengemarkedet]:[Banksektoren]])</f>
        <v>-0.21757680374171401</v>
      </c>
    </row>
    <row r="1098" spans="1:8" x14ac:dyDescent="0.25">
      <c r="A1098" s="6">
        <v>45277</v>
      </c>
      <c r="B1098" s="48">
        <v>8.5519161279107969E-2</v>
      </c>
      <c r="C1098" s="48">
        <v>6.6597329231401881E-2</v>
      </c>
      <c r="D1098" s="48">
        <v>6.0141204084399255E-2</v>
      </c>
      <c r="E1098" s="48">
        <v>7.732702470777518E-2</v>
      </c>
      <c r="F1098" s="48">
        <v>3.1807931948974397E-2</v>
      </c>
      <c r="G1098" s="48">
        <v>7.2005813243053926E-2</v>
      </c>
      <c r="H1098" s="48">
        <f>+CCB_CISS__2[[#This Row],[Indikator]]-SUM(CCB_CISS__2[[#This Row],[Pengemarkedet]:[Banksektoren]])</f>
        <v>-0.22236014193649672</v>
      </c>
    </row>
    <row r="1099" spans="1:8" x14ac:dyDescent="0.25">
      <c r="A1099" s="6">
        <v>45284</v>
      </c>
      <c r="B1099" s="48">
        <v>8.5450708953391685E-2</v>
      </c>
      <c r="C1099" s="48">
        <v>6.9535165311132185E-2</v>
      </c>
      <c r="D1099" s="48">
        <v>6.1517048486677564E-2</v>
      </c>
      <c r="E1099" s="48">
        <v>8.2790629544379518E-2</v>
      </c>
      <c r="F1099" s="48">
        <v>3.9410882566334592E-2</v>
      </c>
      <c r="G1099" s="48">
        <v>7.3116318245162834E-2</v>
      </c>
      <c r="H1099" s="48">
        <f>+CCB_CISS__2[[#This Row],[Indikator]]-SUM(CCB_CISS__2[[#This Row],[Pengemarkedet]:[Banksektoren]])</f>
        <v>-0.24091933520029502</v>
      </c>
    </row>
    <row r="1100" spans="1:8" x14ac:dyDescent="0.25">
      <c r="A1100" s="6">
        <v>45291</v>
      </c>
      <c r="B1100" s="48">
        <v>7.3707287873031324E-2</v>
      </c>
      <c r="C1100" s="48">
        <v>6.3152066276552565E-2</v>
      </c>
      <c r="D1100" s="48">
        <v>5.6628355144373366E-2</v>
      </c>
      <c r="E1100" s="48">
        <v>6.7122612542249105E-2</v>
      </c>
      <c r="F1100" s="48">
        <v>3.4690122608632641E-2</v>
      </c>
      <c r="G1100" s="48">
        <v>6.7944157804874158E-2</v>
      </c>
      <c r="H1100" s="48">
        <f>+CCB_CISS__2[[#This Row],[Indikator]]-SUM(CCB_CISS__2[[#This Row],[Pengemarkedet]:[Banksektoren]])</f>
        <v>-0.21583002650365052</v>
      </c>
    </row>
    <row r="1101" spans="1:8" x14ac:dyDescent="0.25">
      <c r="A1101" s="6">
        <v>45298</v>
      </c>
      <c r="B1101" s="48">
        <v>6.9058315225807826E-2</v>
      </c>
      <c r="C1101" s="48">
        <v>6.2312370694488126E-2</v>
      </c>
      <c r="D1101" s="48">
        <v>5.435640448146855E-2</v>
      </c>
      <c r="E1101" s="48">
        <v>6.2505296437723401E-2</v>
      </c>
      <c r="F1101" s="48">
        <v>3.4730623391364179E-2</v>
      </c>
      <c r="G1101" s="48">
        <v>7.1002850114954164E-2</v>
      </c>
      <c r="H1101" s="48">
        <f>+CCB_CISS__2[[#This Row],[Indikator]]-SUM(CCB_CISS__2[[#This Row],[Pengemarkedet]:[Banksektoren]])</f>
        <v>-0.21584922989419056</v>
      </c>
    </row>
    <row r="1102" spans="1:8" x14ac:dyDescent="0.25">
      <c r="A1102" s="6">
        <v>45305</v>
      </c>
      <c r="B1102" s="48">
        <v>6.1806283407255469E-2</v>
      </c>
      <c r="C1102" s="48">
        <v>5.7492171188835636E-2</v>
      </c>
      <c r="D1102" s="48">
        <v>4.6874238710292115E-2</v>
      </c>
      <c r="E1102" s="48">
        <v>5.3927689418389844E-2</v>
      </c>
      <c r="F1102" s="48">
        <v>2.4672861850617275E-2</v>
      </c>
      <c r="G1102" s="48">
        <v>6.9240397824792466E-2</v>
      </c>
      <c r="H1102" s="48">
        <f>+CCB_CISS__2[[#This Row],[Indikator]]-SUM(CCB_CISS__2[[#This Row],[Pengemarkedet]:[Banksektoren]])</f>
        <v>-0.19040107558567188</v>
      </c>
    </row>
    <row r="1103" spans="1:8" x14ac:dyDescent="0.25">
      <c r="A1103" s="6">
        <v>45312</v>
      </c>
      <c r="B1103" s="48">
        <v>5.5919030094118118E-2</v>
      </c>
      <c r="C1103" s="48">
        <v>5.4735507552625393E-2</v>
      </c>
      <c r="D1103" s="48">
        <v>4.4905483165493407E-2</v>
      </c>
      <c r="E1103" s="48">
        <v>4.5737126898832241E-2</v>
      </c>
      <c r="F1103" s="48">
        <v>1.8531317184693329E-2</v>
      </c>
      <c r="G1103" s="48">
        <v>6.5963825794984207E-2</v>
      </c>
      <c r="H1103" s="48">
        <f>+CCB_CISS__2[[#This Row],[Indikator]]-SUM(CCB_CISS__2[[#This Row],[Pengemarkedet]:[Banksektoren]])</f>
        <v>-0.17395423050251049</v>
      </c>
    </row>
    <row r="1104" spans="1:8" x14ac:dyDescent="0.25">
      <c r="A1104" s="6">
        <v>45319</v>
      </c>
      <c r="B1104" s="48">
        <v>5.8113318325298015E-2</v>
      </c>
      <c r="C1104" s="48">
        <v>5.7121801828232177E-2</v>
      </c>
      <c r="D1104" s="48">
        <v>4.4991825749825458E-2</v>
      </c>
      <c r="E1104" s="48">
        <v>4.9807698758026792E-2</v>
      </c>
      <c r="F1104" s="48">
        <v>1.3260095533587486E-2</v>
      </c>
      <c r="G1104" s="48">
        <v>6.9217658424595735E-2</v>
      </c>
      <c r="H1104" s="48">
        <f>+CCB_CISS__2[[#This Row],[Indikator]]-SUM(CCB_CISS__2[[#This Row],[Pengemarkedet]:[Banksektoren]])</f>
        <v>-0.17628576196896964</v>
      </c>
    </row>
    <row r="1105" spans="1:8" x14ac:dyDescent="0.25">
      <c r="A1105" s="6">
        <v>45326</v>
      </c>
      <c r="B1105" s="48">
        <v>5.3734663021406628E-2</v>
      </c>
      <c r="C1105" s="48">
        <v>5.6528721183692468E-2</v>
      </c>
      <c r="D1105" s="48">
        <v>4.5364936454147554E-2</v>
      </c>
      <c r="E1105" s="48">
        <v>4.673917058993203E-2</v>
      </c>
      <c r="F1105" s="48">
        <v>1.3274191257391427E-2</v>
      </c>
      <c r="G1105" s="48">
        <v>6.5574977417592648E-2</v>
      </c>
      <c r="H1105" s="48">
        <f>+CCB_CISS__2[[#This Row],[Indikator]]-SUM(CCB_CISS__2[[#This Row],[Pengemarkedet]:[Banksektoren]])</f>
        <v>-0.17374733388134955</v>
      </c>
    </row>
    <row r="1106" spans="1:8" x14ac:dyDescent="0.25">
      <c r="A1106" s="6">
        <v>45333</v>
      </c>
      <c r="B1106" s="48">
        <v>5.3177776395404081E-2</v>
      </c>
      <c r="C1106" s="48">
        <v>5.7597903693286961E-2</v>
      </c>
      <c r="D1106" s="48">
        <v>4.9572477829337845E-2</v>
      </c>
      <c r="E1106" s="48">
        <v>4.743304043073239E-2</v>
      </c>
      <c r="F1106" s="48">
        <v>1.7781473281771459E-2</v>
      </c>
      <c r="G1106" s="48">
        <v>7.0453437010870854E-2</v>
      </c>
      <c r="H1106" s="48">
        <f>+CCB_CISS__2[[#This Row],[Indikator]]-SUM(CCB_CISS__2[[#This Row],[Pengemarkedet]:[Banksektoren]])</f>
        <v>-0.18966055585059541</v>
      </c>
    </row>
    <row r="1107" spans="1:8" x14ac:dyDescent="0.25">
      <c r="A1107" s="6">
        <v>45340</v>
      </c>
      <c r="B1107" s="48">
        <v>4.8818966288559258E-2</v>
      </c>
      <c r="C1107" s="48">
        <v>5.4878207175610087E-2</v>
      </c>
      <c r="D1107" s="48">
        <v>4.7592015770844973E-2</v>
      </c>
      <c r="E1107" s="48">
        <v>4.1252664422575622E-2</v>
      </c>
      <c r="F1107" s="48">
        <v>2.0048160232741363E-2</v>
      </c>
      <c r="G1107" s="48">
        <v>7.0532849325146668E-2</v>
      </c>
      <c r="H1107" s="48">
        <f>+CCB_CISS__2[[#This Row],[Indikator]]-SUM(CCB_CISS__2[[#This Row],[Pengemarkedet]:[Banksektoren]])</f>
        <v>-0.18548493063835944</v>
      </c>
    </row>
    <row r="1108" spans="1:8" x14ac:dyDescent="0.25">
      <c r="A1108" s="6">
        <v>45347</v>
      </c>
      <c r="B1108" s="48">
        <v>4.54492597970865E-2</v>
      </c>
      <c r="C1108" s="48">
        <v>5.1930246504555827E-2</v>
      </c>
      <c r="D1108" s="48">
        <v>4.2333259616500231E-2</v>
      </c>
      <c r="E1108" s="48">
        <v>4.0110715460500629E-2</v>
      </c>
      <c r="F1108" s="48">
        <v>1.9820306007459636E-2</v>
      </c>
      <c r="G1108" s="48">
        <v>7.0399281975767836E-2</v>
      </c>
      <c r="H1108" s="48">
        <f>+CCB_CISS__2[[#This Row],[Indikator]]-SUM(CCB_CISS__2[[#This Row],[Pengemarkedet]:[Banksektoren]])</f>
        <v>-0.17914454976769764</v>
      </c>
    </row>
    <row r="1109" spans="1:8" x14ac:dyDescent="0.25">
      <c r="A1109" s="6">
        <v>45354</v>
      </c>
      <c r="B1109" s="48">
        <v>4.0371270576911387E-2</v>
      </c>
      <c r="C1109" s="48">
        <v>4.6091303486335257E-2</v>
      </c>
      <c r="D1109" s="48">
        <v>3.5760050756459827E-2</v>
      </c>
      <c r="E1109" s="48">
        <v>3.934353940425056E-2</v>
      </c>
      <c r="F1109" s="48">
        <v>1.3883058480631981E-2</v>
      </c>
      <c r="G1109" s="48">
        <v>5.957792835610079E-2</v>
      </c>
      <c r="H1109" s="48">
        <f>+CCB_CISS__2[[#This Row],[Indikator]]-SUM(CCB_CISS__2[[#This Row],[Pengemarkedet]:[Banksektoren]])</f>
        <v>-0.15428460990686702</v>
      </c>
    </row>
    <row r="1110" spans="1:8" x14ac:dyDescent="0.25">
      <c r="A1110" s="6">
        <v>45361</v>
      </c>
      <c r="B1110" s="48">
        <v>3.7561626332015409E-2</v>
      </c>
      <c r="C1110" s="48">
        <v>4.3502664910998856E-2</v>
      </c>
      <c r="D1110" s="48">
        <v>3.3685306331478412E-2</v>
      </c>
      <c r="E1110" s="48">
        <v>4.4698486341584284E-2</v>
      </c>
      <c r="F1110" s="48">
        <v>1.3714896788597161E-2</v>
      </c>
      <c r="G1110" s="48">
        <v>4.7797507590997226E-2</v>
      </c>
      <c r="H1110" s="48">
        <f>+CCB_CISS__2[[#This Row],[Indikator]]-SUM(CCB_CISS__2[[#This Row],[Pengemarkedet]:[Banksektoren]])</f>
        <v>-0.14583723563164055</v>
      </c>
    </row>
    <row r="1111" spans="1:8" x14ac:dyDescent="0.25">
      <c r="A1111" s="6">
        <v>45368</v>
      </c>
      <c r="B1111" s="48">
        <v>4.2922645094967876E-2</v>
      </c>
      <c r="C1111" s="48">
        <v>4.529971711174164E-2</v>
      </c>
      <c r="D1111" s="48">
        <v>3.5017513093817579E-2</v>
      </c>
      <c r="E1111" s="48">
        <v>5.8969105008567835E-2</v>
      </c>
      <c r="F1111" s="48">
        <v>1.0623737343888712E-2</v>
      </c>
      <c r="G1111" s="48">
        <v>5.5412731843493157E-2</v>
      </c>
      <c r="H1111" s="48">
        <f>+CCB_CISS__2[[#This Row],[Indikator]]-SUM(CCB_CISS__2[[#This Row],[Pengemarkedet]:[Banksektoren]])</f>
        <v>-0.16240015930654106</v>
      </c>
    </row>
    <row r="1112" spans="1:8" x14ac:dyDescent="0.25">
      <c r="A1112" s="6">
        <v>45375</v>
      </c>
      <c r="B1112" s="48">
        <v>4.6076703459049295E-2</v>
      </c>
      <c r="C1112" s="48">
        <v>4.5187767957541571E-2</v>
      </c>
      <c r="D1112" s="48">
        <v>3.8063150083634131E-2</v>
      </c>
      <c r="E1112" s="48">
        <v>6.3092464097137257E-2</v>
      </c>
      <c r="F1112" s="48">
        <v>1.4932744164616171E-2</v>
      </c>
      <c r="G1112" s="48">
        <v>6.3509565492862921E-2</v>
      </c>
      <c r="H1112" s="48">
        <f>+CCB_CISS__2[[#This Row],[Indikator]]-SUM(CCB_CISS__2[[#This Row],[Pengemarkedet]:[Banksektoren]])</f>
        <v>-0.17870898833674276</v>
      </c>
    </row>
    <row r="1113" spans="1:8" x14ac:dyDescent="0.25">
      <c r="A1113" s="6">
        <v>45382</v>
      </c>
      <c r="B1113" s="48">
        <v>4.7857073957675092E-2</v>
      </c>
      <c r="C1113" s="48">
        <v>4.5594604396475558E-2</v>
      </c>
      <c r="D1113" s="48">
        <v>4.2656577312237737E-2</v>
      </c>
      <c r="E1113" s="48">
        <v>6.3835063458578103E-2</v>
      </c>
      <c r="F1113" s="48">
        <v>1.6896723994528032E-2</v>
      </c>
      <c r="G1113" s="48">
        <v>6.948801015447903E-2</v>
      </c>
      <c r="H1113" s="48">
        <f>+CCB_CISS__2[[#This Row],[Indikator]]-SUM(CCB_CISS__2[[#This Row],[Pengemarkedet]:[Banksektoren]])</f>
        <v>-0.19061390535862338</v>
      </c>
    </row>
    <row r="1114" spans="1:8" x14ac:dyDescent="0.25">
      <c r="A1114" s="6">
        <v>45389</v>
      </c>
      <c r="B1114" s="48">
        <v>4.8707070219326687E-2</v>
      </c>
      <c r="C1114" s="48">
        <v>4.4781326512801409E-2</v>
      </c>
      <c r="D1114" s="48">
        <v>3.8854209042978066E-2</v>
      </c>
      <c r="E1114" s="48">
        <v>6.2021141925404061E-2</v>
      </c>
      <c r="F1114" s="48">
        <v>1.6276720176699212E-2</v>
      </c>
      <c r="G1114" s="48">
        <v>7.8878556099006944E-2</v>
      </c>
      <c r="H1114" s="48">
        <f>+CCB_CISS__2[[#This Row],[Indikator]]-SUM(CCB_CISS__2[[#This Row],[Pengemarkedet]:[Banksektoren]])</f>
        <v>-0.192104883537563</v>
      </c>
    </row>
    <row r="1115" spans="1:8" x14ac:dyDescent="0.25">
      <c r="A1115" s="6">
        <v>45396</v>
      </c>
      <c r="B1115" s="48">
        <v>4.5343251871754864E-2</v>
      </c>
      <c r="C1115" s="48">
        <v>4.385094775511475E-2</v>
      </c>
      <c r="D1115" s="48">
        <v>3.7370515957344481E-2</v>
      </c>
      <c r="E1115" s="48">
        <v>6.0184736799603095E-2</v>
      </c>
      <c r="F1115" s="48">
        <v>2.166929908474409E-2</v>
      </c>
      <c r="G1115" s="48">
        <v>7.3703753018485654E-2</v>
      </c>
      <c r="H1115" s="48">
        <f>+CCB_CISS__2[[#This Row],[Indikator]]-SUM(CCB_CISS__2[[#This Row],[Pengemarkedet]:[Banksektoren]])</f>
        <v>-0.19143600074353717</v>
      </c>
    </row>
    <row r="1116" spans="1:8" x14ac:dyDescent="0.25">
      <c r="A1116" s="6">
        <v>45403</v>
      </c>
      <c r="B1116" s="48">
        <v>4.0139713129487012E-2</v>
      </c>
      <c r="C1116" s="48">
        <v>4.144568561653212E-2</v>
      </c>
      <c r="D1116" s="48">
        <v>3.5463497353467148E-2</v>
      </c>
      <c r="E1116" s="48">
        <v>5.7815515432633809E-2</v>
      </c>
      <c r="F1116" s="48">
        <v>2.1306803577962215E-2</v>
      </c>
      <c r="G1116" s="48">
        <v>6.2069086306921178E-2</v>
      </c>
      <c r="H1116" s="48">
        <f>+CCB_CISS__2[[#This Row],[Indikator]]-SUM(CCB_CISS__2[[#This Row],[Pengemarkedet]:[Banksektoren]])</f>
        <v>-0.17796087515802944</v>
      </c>
    </row>
    <row r="1117" spans="1:8" x14ac:dyDescent="0.25">
      <c r="A1117" s="6">
        <v>45410</v>
      </c>
      <c r="B1117" s="48">
        <v>4.1718495210364095E-2</v>
      </c>
      <c r="C1117" s="48">
        <v>4.2966412620084549E-2</v>
      </c>
      <c r="D1117" s="48">
        <v>3.3473512845394411E-2</v>
      </c>
      <c r="E1117" s="48">
        <v>6.3757587133273952E-2</v>
      </c>
      <c r="F1117" s="48">
        <v>2.3540868419996828E-2</v>
      </c>
      <c r="G1117" s="48">
        <v>6.4799727680839692E-2</v>
      </c>
      <c r="H1117" s="48">
        <f>+CCB_CISS__2[[#This Row],[Indikator]]-SUM(CCB_CISS__2[[#This Row],[Pengemarkedet]:[Banksektoren]])</f>
        <v>-0.18681961348922532</v>
      </c>
    </row>
    <row r="1118" spans="1:8" x14ac:dyDescent="0.25">
      <c r="A1118" s="6">
        <v>45417</v>
      </c>
      <c r="B1118" s="48">
        <v>4.0283132705705368E-2</v>
      </c>
      <c r="C1118" s="48">
        <v>4.3343715435585982E-2</v>
      </c>
      <c r="D1118" s="48">
        <v>3.3029922370705102E-2</v>
      </c>
      <c r="E1118" s="48">
        <v>6.1589222985184863E-2</v>
      </c>
      <c r="F1118" s="48">
        <v>2.4699787869225536E-2</v>
      </c>
      <c r="G1118" s="48">
        <v>6.2975112975024061E-2</v>
      </c>
      <c r="H1118" s="48">
        <f>+CCB_CISS__2[[#This Row],[Indikator]]-SUM(CCB_CISS__2[[#This Row],[Pengemarkedet]:[Banksektoren]])</f>
        <v>-0.18535462893002019</v>
      </c>
    </row>
    <row r="1119" spans="1:8" x14ac:dyDescent="0.25">
      <c r="A1119" s="6">
        <v>45424</v>
      </c>
      <c r="B1119" s="48">
        <v>4.2246743029786003E-2</v>
      </c>
      <c r="C1119" s="48">
        <v>4.062020849735673E-2</v>
      </c>
      <c r="D1119" s="48">
        <v>3.5488821438538931E-2</v>
      </c>
      <c r="E1119" s="48">
        <v>5.5961490183696228E-2</v>
      </c>
      <c r="F1119" s="48">
        <v>1.8197768004118754E-2</v>
      </c>
      <c r="G1119" s="48">
        <v>6.9560368360711888E-2</v>
      </c>
      <c r="H1119" s="48">
        <f>+CCB_CISS__2[[#This Row],[Indikator]]-SUM(CCB_CISS__2[[#This Row],[Pengemarkedet]:[Banksektoren]])</f>
        <v>-0.17758191345463653</v>
      </c>
    </row>
    <row r="1120" spans="1:8" x14ac:dyDescent="0.25">
      <c r="A1120" s="6">
        <v>45431</v>
      </c>
      <c r="B1120" s="48">
        <v>4.2524057239152334E-2</v>
      </c>
      <c r="C1120" s="48">
        <v>3.9514665501652869E-2</v>
      </c>
      <c r="D1120" s="48">
        <v>3.514859786553539E-2</v>
      </c>
      <c r="E1120" s="48">
        <v>5.1535461504383193E-2</v>
      </c>
      <c r="F1120" s="48">
        <v>1.5887844832183994E-2</v>
      </c>
      <c r="G1120" s="48">
        <v>7.4134511417724827E-2</v>
      </c>
      <c r="H1120" s="48">
        <f>+CCB_CISS__2[[#This Row],[Indikator]]-SUM(CCB_CISS__2[[#This Row],[Pengemarkedet]:[Banksektoren]])</f>
        <v>-0.17369702388232797</v>
      </c>
    </row>
    <row r="1121" spans="1:8" x14ac:dyDescent="0.25">
      <c r="A1121" s="6">
        <v>45438</v>
      </c>
      <c r="B1121" s="48">
        <v>3.7260015610793437E-2</v>
      </c>
      <c r="C1121" s="48">
        <v>3.2391163666470234E-2</v>
      </c>
      <c r="D1121" s="48">
        <v>3.0756190652566608E-2</v>
      </c>
      <c r="E1121" s="48">
        <v>3.9849203320312235E-2</v>
      </c>
      <c r="F1121" s="48">
        <v>1.1349713544294064E-2</v>
      </c>
      <c r="G1121" s="48">
        <v>6.3249313659240844E-2</v>
      </c>
      <c r="H1121" s="48">
        <f>+CCB_CISS__2[[#This Row],[Indikator]]-SUM(CCB_CISS__2[[#This Row],[Pengemarkedet]:[Banksektoren]])</f>
        <v>-0.14033556923209056</v>
      </c>
    </row>
    <row r="1122" spans="1:8" x14ac:dyDescent="0.25">
      <c r="A1122" s="6">
        <v>45445</v>
      </c>
      <c r="B1122" s="48">
        <v>3.7703631180113842E-2</v>
      </c>
      <c r="C1122" s="48">
        <v>3.0972731404414734E-2</v>
      </c>
      <c r="D1122" s="48">
        <v>3.0794458251449105E-2</v>
      </c>
      <c r="E1122" s="48">
        <v>3.5042311855707407E-2</v>
      </c>
      <c r="F1122" s="48">
        <v>1.0175756226996827E-2</v>
      </c>
      <c r="G1122" s="48">
        <v>5.84369475641646E-2</v>
      </c>
      <c r="H1122" s="48">
        <f>+CCB_CISS__2[[#This Row],[Indikator]]-SUM(CCB_CISS__2[[#This Row],[Pengemarkedet]:[Banksektoren]])</f>
        <v>-0.12771857412261883</v>
      </c>
    </row>
    <row r="1123" spans="1:8" x14ac:dyDescent="0.25">
      <c r="A1123" s="6">
        <v>45452</v>
      </c>
      <c r="B1123" s="48">
        <v>3.8605384041602735E-2</v>
      </c>
      <c r="C1123" s="48">
        <v>3.0975657141294702E-2</v>
      </c>
      <c r="D1123" s="48">
        <v>2.6409951093845061E-2</v>
      </c>
      <c r="E1123" s="48">
        <v>3.4103609425671977E-2</v>
      </c>
      <c r="F1123" s="48">
        <v>1.4897314231871184E-2</v>
      </c>
      <c r="G1123" s="48">
        <v>5.2269915330693924E-2</v>
      </c>
      <c r="H1123" s="48">
        <f>+CCB_CISS__2[[#This Row],[Indikator]]-SUM(CCB_CISS__2[[#This Row],[Pengemarkedet]:[Banksektoren]])</f>
        <v>-0.12005106318177411</v>
      </c>
    </row>
    <row r="1124" spans="1:8" x14ac:dyDescent="0.25">
      <c r="A1124" s="6">
        <v>45459</v>
      </c>
      <c r="B1124" s="48">
        <v>4.7033723742803943E-2</v>
      </c>
      <c r="C1124" s="48">
        <v>3.3508398738129851E-2</v>
      </c>
      <c r="D1124" s="48">
        <v>2.7150500010664678E-2</v>
      </c>
      <c r="E1124" s="48">
        <v>3.6814388838708648E-2</v>
      </c>
      <c r="F1124" s="48">
        <v>2.3777905141759287E-2</v>
      </c>
      <c r="G1124" s="48">
        <v>5.7815831808904587E-2</v>
      </c>
      <c r="H1124" s="48">
        <f>+CCB_CISS__2[[#This Row],[Indikator]]-SUM(CCB_CISS__2[[#This Row],[Pengemarkedet]:[Banksektoren]])</f>
        <v>-0.13203330079536313</v>
      </c>
    </row>
    <row r="1125" spans="1:8" x14ac:dyDescent="0.25">
      <c r="A1125" s="6">
        <v>45466</v>
      </c>
      <c r="B1125" s="48">
        <v>4.8837352962891496E-2</v>
      </c>
      <c r="C1125" s="48">
        <v>3.7320198113815074E-2</v>
      </c>
      <c r="D1125" s="48">
        <v>2.583600865315093E-2</v>
      </c>
      <c r="E1125" s="48">
        <v>3.9801110698877498E-2</v>
      </c>
      <c r="F1125" s="48">
        <v>2.373158312895695E-2</v>
      </c>
      <c r="G1125" s="48">
        <v>6.0541710155304185E-2</v>
      </c>
      <c r="H1125" s="48">
        <f>+CCB_CISS__2[[#This Row],[Indikator]]-SUM(CCB_CISS__2[[#This Row],[Pengemarkedet]:[Banksektoren]])</f>
        <v>-0.13839325778721315</v>
      </c>
    </row>
    <row r="1126" spans="1:8" x14ac:dyDescent="0.25">
      <c r="A1126" s="6">
        <v>45473</v>
      </c>
      <c r="B1126" s="48">
        <v>5.0793882570257978E-2</v>
      </c>
      <c r="C1126" s="48">
        <v>3.6925549487032236E-2</v>
      </c>
      <c r="D1126" s="48">
        <v>2.3337722233909418E-2</v>
      </c>
      <c r="E1126" s="48">
        <v>4.3770001841134547E-2</v>
      </c>
      <c r="F1126" s="48">
        <v>2.2755187988654745E-2</v>
      </c>
      <c r="G1126" s="48">
        <v>6.3124305082836035E-2</v>
      </c>
      <c r="H1126" s="48">
        <f>+CCB_CISS__2[[#This Row],[Indikator]]-SUM(CCB_CISS__2[[#This Row],[Pengemarkedet]:[Banksektoren]])</f>
        <v>-0.13911888406330902</v>
      </c>
    </row>
    <row r="1127" spans="1:8" x14ac:dyDescent="0.25">
      <c r="A1127" s="6">
        <v>45480</v>
      </c>
      <c r="B1127" s="48">
        <v>5.1680776532436704E-2</v>
      </c>
      <c r="C1127" s="48">
        <v>3.6480995819826612E-2</v>
      </c>
      <c r="D1127" s="48">
        <v>2.2370463460196895E-2</v>
      </c>
      <c r="E1127" s="48">
        <v>4.7139390220868785E-2</v>
      </c>
      <c r="F1127" s="48">
        <v>2.0620182445707423E-2</v>
      </c>
      <c r="G1127" s="48">
        <v>6.3167288915392444E-2</v>
      </c>
      <c r="H1127" s="48">
        <f>+CCB_CISS__2[[#This Row],[Indikator]]-SUM(CCB_CISS__2[[#This Row],[Pengemarkedet]:[Banksektoren]])</f>
        <v>-0.13809754432955546</v>
      </c>
    </row>
    <row r="1128" spans="1:8" x14ac:dyDescent="0.25">
      <c r="A1128" s="6">
        <v>45487</v>
      </c>
      <c r="B1128" s="48">
        <v>4.6963445747245113E-2</v>
      </c>
      <c r="C1128" s="48">
        <v>3.4394549528583958E-2</v>
      </c>
      <c r="D1128" s="48">
        <v>2.005513434535049E-2</v>
      </c>
      <c r="E1128" s="48">
        <v>4.8164361892583482E-2</v>
      </c>
      <c r="F1128" s="48">
        <v>1.4450094239634842E-2</v>
      </c>
      <c r="G1128" s="48">
        <v>5.2603276343426507E-2</v>
      </c>
      <c r="H1128" s="48">
        <f>+CCB_CISS__2[[#This Row],[Indikator]]-SUM(CCB_CISS__2[[#This Row],[Pengemarkedet]:[Banksektoren]])</f>
        <v>-0.12270397060233415</v>
      </c>
    </row>
    <row r="1129" spans="1:8" x14ac:dyDescent="0.25">
      <c r="A1129" s="6">
        <v>45494</v>
      </c>
      <c r="B1129" s="48">
        <v>6.4141149924292706E-2</v>
      </c>
      <c r="C1129" s="48">
        <v>3.7428663782614245E-2</v>
      </c>
      <c r="D1129" s="48">
        <v>2.2299128224339146E-2</v>
      </c>
      <c r="E1129" s="48">
        <v>6.5897680727211957E-2</v>
      </c>
      <c r="F1129" s="48">
        <v>1.8470083343729977E-2</v>
      </c>
      <c r="G1129" s="48">
        <v>6.7570955293038096E-2</v>
      </c>
      <c r="H1129" s="48">
        <f>+CCB_CISS__2[[#This Row],[Indikator]]-SUM(CCB_CISS__2[[#This Row],[Pengemarkedet]:[Banksektoren]])</f>
        <v>-0.14752536144664075</v>
      </c>
    </row>
    <row r="1130" spans="1:8" x14ac:dyDescent="0.25">
      <c r="A1130" s="6">
        <v>45501</v>
      </c>
      <c r="B1130" s="48">
        <v>6.3536787658193483E-2</v>
      </c>
      <c r="C1130" s="48">
        <v>3.5738234738903862E-2</v>
      </c>
      <c r="D1130" s="48">
        <v>2.2060637053018955E-2</v>
      </c>
      <c r="E1130" s="48">
        <v>7.0580746303291433E-2</v>
      </c>
      <c r="F1130" s="48">
        <v>1.7243402195652801E-2</v>
      </c>
      <c r="G1130" s="48">
        <v>6.3093886384369052E-2</v>
      </c>
      <c r="H1130" s="48">
        <f>+CCB_CISS__2[[#This Row],[Indikator]]-SUM(CCB_CISS__2[[#This Row],[Pengemarkedet]:[Banksektoren]])</f>
        <v>-0.14518011901704261</v>
      </c>
    </row>
    <row r="1131" spans="1:8" x14ac:dyDescent="0.25">
      <c r="A1131" s="6">
        <v>45508</v>
      </c>
      <c r="B1131" s="48">
        <v>7.1835820104928366E-2</v>
      </c>
      <c r="C1131" s="48">
        <v>4.0058258717687562E-2</v>
      </c>
      <c r="D1131" s="48">
        <v>2.4940878967785483E-2</v>
      </c>
      <c r="E1131" s="48">
        <v>8.4535066576389373E-2</v>
      </c>
      <c r="F1131" s="48">
        <v>2.5551386642099286E-2</v>
      </c>
      <c r="G1131" s="48">
        <v>6.9155840169282431E-2</v>
      </c>
      <c r="H1131" s="48">
        <f>+CCB_CISS__2[[#This Row],[Indikator]]-SUM(CCB_CISS__2[[#This Row],[Pengemarkedet]:[Banksektoren]])</f>
        <v>-0.17240561096831578</v>
      </c>
    </row>
    <row r="1132" spans="1:8" x14ac:dyDescent="0.25">
      <c r="A1132" s="6">
        <v>45515</v>
      </c>
      <c r="B1132" s="48">
        <v>7.6407183933730458E-2</v>
      </c>
      <c r="C1132" s="48">
        <v>4.3473996331699065E-2</v>
      </c>
      <c r="D1132" s="48">
        <v>2.5653304379360066E-2</v>
      </c>
      <c r="E1132" s="48">
        <v>9.994367986245474E-2</v>
      </c>
      <c r="F1132" s="48">
        <v>2.7517286437755886E-2</v>
      </c>
      <c r="G1132" s="48">
        <v>7.3274302429210736E-2</v>
      </c>
      <c r="H1132" s="48">
        <f>+CCB_CISS__2[[#This Row],[Indikator]]-SUM(CCB_CISS__2[[#This Row],[Pengemarkedet]:[Banksektoren]])</f>
        <v>-0.19345538550675001</v>
      </c>
    </row>
    <row r="1133" spans="1:8" x14ac:dyDescent="0.25">
      <c r="A1133" s="6">
        <v>45522</v>
      </c>
      <c r="B1133" s="48">
        <v>6.2102339833825917E-2</v>
      </c>
      <c r="C1133" s="48">
        <v>4.1953082248128312E-2</v>
      </c>
      <c r="D1133" s="48">
        <v>2.520359986648835E-2</v>
      </c>
      <c r="E1133" s="48">
        <v>9.0681383906959206E-2</v>
      </c>
      <c r="F1133" s="48">
        <v>2.8619417701377204E-2</v>
      </c>
      <c r="G1133" s="48">
        <v>6.1302962867998648E-2</v>
      </c>
      <c r="H1133" s="48">
        <f>+CCB_CISS__2[[#This Row],[Indikator]]-SUM(CCB_CISS__2[[#This Row],[Pengemarkedet]:[Banksektoren]])</f>
        <v>-0.1856581067571258</v>
      </c>
    </row>
    <row r="1134" spans="1:8" x14ac:dyDescent="0.25">
      <c r="A1134" s="6">
        <v>45529</v>
      </c>
      <c r="B1134" s="48">
        <v>6.1001659274268413E-2</v>
      </c>
      <c r="C1134" s="48">
        <v>4.5006335863519722E-2</v>
      </c>
      <c r="D1134" s="48">
        <v>2.7207636073796088E-2</v>
      </c>
      <c r="E1134" s="48">
        <v>8.934889897121473E-2</v>
      </c>
      <c r="F1134" s="48">
        <v>3.4966446230256146E-2</v>
      </c>
      <c r="G1134" s="48">
        <v>6.3676292374526086E-2</v>
      </c>
      <c r="H1134" s="48">
        <f>+CCB_CISS__2[[#This Row],[Indikator]]-SUM(CCB_CISS__2[[#This Row],[Pengemarkedet]:[Banksektoren]])</f>
        <v>-0.19920395023904436</v>
      </c>
    </row>
    <row r="1135" spans="1:8" x14ac:dyDescent="0.25">
      <c r="A1135" s="6">
        <v>45536</v>
      </c>
      <c r="B1135" s="48">
        <v>4.7401237443671369E-2</v>
      </c>
      <c r="C1135" s="48">
        <v>4.0694309684921638E-2</v>
      </c>
      <c r="D1135" s="48">
        <v>2.1863606353413993E-2</v>
      </c>
      <c r="E1135" s="48">
        <v>7.6764879896974239E-2</v>
      </c>
      <c r="F1135" s="48">
        <v>2.5252143604930478E-2</v>
      </c>
      <c r="G1135" s="48">
        <v>5.2755609537624995E-2</v>
      </c>
      <c r="H1135" s="48">
        <f>+CCB_CISS__2[[#This Row],[Indikator]]-SUM(CCB_CISS__2[[#This Row],[Pengemarkedet]:[Banksektoren]])</f>
        <v>-0.169929311634194</v>
      </c>
    </row>
    <row r="1136" spans="1:8" x14ac:dyDescent="0.25">
      <c r="A1136" s="6">
        <v>45543</v>
      </c>
      <c r="B1136" s="48">
        <v>4.0318217380232918E-2</v>
      </c>
      <c r="C1136" s="48">
        <v>3.970854065911799E-2</v>
      </c>
      <c r="D1136" s="48">
        <v>2.2365287475140553E-2</v>
      </c>
      <c r="E1136" s="48">
        <v>6.7864975789816095E-2</v>
      </c>
      <c r="F1136" s="48">
        <v>1.9061146171456152E-2</v>
      </c>
      <c r="G1136" s="48">
        <v>4.9758638452165993E-2</v>
      </c>
      <c r="H1136" s="48">
        <f>+CCB_CISS__2[[#This Row],[Indikator]]-SUM(CCB_CISS__2[[#This Row],[Pengemarkedet]:[Banksektoren]])</f>
        <v>-0.15844037116746387</v>
      </c>
    </row>
    <row r="1137" spans="1:8" x14ac:dyDescent="0.25">
      <c r="A1137" s="6">
        <v>45550</v>
      </c>
      <c r="B1137" s="48">
        <v>4.4338138721260814E-2</v>
      </c>
      <c r="C1137" s="48">
        <v>4.3969678399043893E-2</v>
      </c>
      <c r="D1137" s="48">
        <v>2.3783931198709543E-2</v>
      </c>
      <c r="E1137" s="48">
        <v>7.8488356150448024E-2</v>
      </c>
      <c r="F1137" s="48">
        <v>1.8731166714768075E-2</v>
      </c>
      <c r="G1137" s="48">
        <v>5.5392620027632233E-2</v>
      </c>
      <c r="H1137" s="48">
        <f>+CCB_CISS__2[[#This Row],[Indikator]]-SUM(CCB_CISS__2[[#This Row],[Pengemarkedet]:[Banksektoren]])</f>
        <v>-0.17602761376934095</v>
      </c>
    </row>
    <row r="1138" spans="1:8" x14ac:dyDescent="0.25">
      <c r="A1138" s="6">
        <v>45557</v>
      </c>
      <c r="B1138" s="48">
        <v>4.4606921375673507E-2</v>
      </c>
      <c r="C1138" s="48">
        <v>4.3083028188121715E-2</v>
      </c>
      <c r="D1138" s="48">
        <v>2.1589569608969839E-2</v>
      </c>
      <c r="E1138" s="48">
        <v>8.4571857141241547E-2</v>
      </c>
      <c r="F1138" s="48">
        <v>1.3007697128628409E-2</v>
      </c>
      <c r="G1138" s="48">
        <v>5.5019401741657273E-2</v>
      </c>
      <c r="H1138" s="48">
        <f>+CCB_CISS__2[[#This Row],[Indikator]]-SUM(CCB_CISS__2[[#This Row],[Pengemarkedet]:[Banksektoren]])</f>
        <v>-0.17266463243294528</v>
      </c>
    </row>
    <row r="1139" spans="1:8" x14ac:dyDescent="0.25">
      <c r="A1139" s="6">
        <v>45564</v>
      </c>
      <c r="B1139" s="48">
        <v>4.9314819276468455E-2</v>
      </c>
      <c r="C1139" s="48">
        <v>4.8264163336797554E-2</v>
      </c>
      <c r="D1139" s="48">
        <v>2.4532311997425355E-2</v>
      </c>
      <c r="E1139" s="48">
        <v>9.5928089152951923E-2</v>
      </c>
      <c r="F1139" s="48">
        <v>2.0196926081831289E-2</v>
      </c>
      <c r="G1139" s="48">
        <v>6.4093797077309153E-2</v>
      </c>
      <c r="H1139" s="48">
        <f>+CCB_CISS__2[[#This Row],[Indikator]]-SUM(CCB_CISS__2[[#This Row],[Pengemarkedet]:[Banksektoren]])</f>
        <v>-0.20370046836984679</v>
      </c>
    </row>
    <row r="1140" spans="1:8" x14ac:dyDescent="0.25">
      <c r="A1140" s="6">
        <v>45571</v>
      </c>
      <c r="B1140" s="48">
        <v>5.2377246848320021E-2</v>
      </c>
      <c r="C1140" s="48">
        <v>4.9936848020298533E-2</v>
      </c>
      <c r="D1140" s="48">
        <v>2.595291342201211E-2</v>
      </c>
      <c r="E1140" s="48">
        <v>9.6789594982618327E-2</v>
      </c>
      <c r="F1140" s="48">
        <v>2.9683420730315446E-2</v>
      </c>
      <c r="G1140" s="48">
        <v>7.214928142547708E-2</v>
      </c>
      <c r="H1140" s="48">
        <f>+CCB_CISS__2[[#This Row],[Indikator]]-SUM(CCB_CISS__2[[#This Row],[Pengemarkedet]:[Banksektoren]])</f>
        <v>-0.22213481173240146</v>
      </c>
    </row>
    <row r="1141" spans="1:8" x14ac:dyDescent="0.25">
      <c r="A1141" s="6">
        <v>45578</v>
      </c>
      <c r="B1141" s="48">
        <v>4.9280890670286209E-2</v>
      </c>
      <c r="C1141" s="48">
        <v>4.6427559949944311E-2</v>
      </c>
      <c r="D1141" s="48">
        <v>2.2455532083376372E-2</v>
      </c>
      <c r="E1141" s="48">
        <v>8.9835834227420475E-2</v>
      </c>
      <c r="F1141" s="48">
        <v>2.6141144258942157E-2</v>
      </c>
      <c r="G1141" s="48">
        <v>7.131968854562451E-2</v>
      </c>
      <c r="H1141" s="48">
        <f>+CCB_CISS__2[[#This Row],[Indikator]]-SUM(CCB_CISS__2[[#This Row],[Pengemarkedet]:[Banksektoren]])</f>
        <v>-0.20689886839502161</v>
      </c>
    </row>
    <row r="1142" spans="1:8" x14ac:dyDescent="0.25">
      <c r="A1142" s="6">
        <v>45585</v>
      </c>
      <c r="B1142" s="48">
        <v>4.9725687631516365E-2</v>
      </c>
      <c r="C1142" s="48">
        <v>4.6783676795029983E-2</v>
      </c>
      <c r="D1142" s="48">
        <v>2.6299695557591259E-2</v>
      </c>
      <c r="E1142" s="48">
        <v>8.9033444369989334E-2</v>
      </c>
      <c r="F1142" s="48">
        <v>2.9961547226840274E-2</v>
      </c>
      <c r="G1142" s="48">
        <v>7.920524022036958E-2</v>
      </c>
      <c r="H1142" s="48">
        <f>+CCB_CISS__2[[#This Row],[Indikator]]-SUM(CCB_CISS__2[[#This Row],[Pengemarkedet]:[Banksektoren]])</f>
        <v>-0.22155791653830409</v>
      </c>
    </row>
    <row r="1143" spans="1:8" x14ac:dyDescent="0.25">
      <c r="A1143" s="6">
        <v>45592</v>
      </c>
      <c r="B1143" s="48">
        <v>4.4784458784186701E-2</v>
      </c>
      <c r="C1143" s="48">
        <v>4.2231984094194201E-2</v>
      </c>
      <c r="D1143" s="48">
        <v>2.5988773524607114E-2</v>
      </c>
      <c r="E1143" s="48">
        <v>7.9493602180214798E-2</v>
      </c>
      <c r="F1143" s="48">
        <v>2.3167215317738001E-2</v>
      </c>
      <c r="G1143" s="48">
        <v>7.3645402450556105E-2</v>
      </c>
      <c r="H1143" s="48">
        <f>+CCB_CISS__2[[#This Row],[Indikator]]-SUM(CCB_CISS__2[[#This Row],[Pengemarkedet]:[Banksektoren]])</f>
        <v>-0.19974251878312349</v>
      </c>
    </row>
    <row r="1144" spans="1:8" x14ac:dyDescent="0.25">
      <c r="A1144" s="6">
        <v>45599</v>
      </c>
      <c r="B1144" s="48">
        <v>4.7627702303399244E-2</v>
      </c>
      <c r="C1144" s="48">
        <v>3.7892803520612021E-2</v>
      </c>
      <c r="D1144" s="48">
        <v>2.4964886674527176E-2</v>
      </c>
      <c r="E1144" s="48">
        <v>8.6351013889552145E-2</v>
      </c>
      <c r="F1144" s="48">
        <v>2.4128121761536184E-2</v>
      </c>
      <c r="G1144" s="48">
        <v>7.8043063580991445E-2</v>
      </c>
      <c r="H1144" s="48">
        <f>+CCB_CISS__2[[#This Row],[Indikator]]-SUM(CCB_CISS__2[[#This Row],[Pengemarkedet]:[Banksektoren]])</f>
        <v>-0.20375218712381971</v>
      </c>
    </row>
    <row r="1145" spans="1:8" x14ac:dyDescent="0.25">
      <c r="A1145" s="6">
        <v>45606</v>
      </c>
      <c r="B1145" s="48">
        <v>5.173259012751788E-2</v>
      </c>
      <c r="C1145" s="48">
        <v>3.379983704384551E-2</v>
      </c>
      <c r="D1145" s="48">
        <v>2.8848545018127919E-2</v>
      </c>
      <c r="E1145" s="48">
        <v>9.486533899452132E-2</v>
      </c>
      <c r="F1145" s="48">
        <v>3.7543115557995506E-2</v>
      </c>
      <c r="G1145" s="48">
        <v>8.1428756599405322E-2</v>
      </c>
      <c r="H1145" s="48">
        <f>+CCB_CISS__2[[#This Row],[Indikator]]-SUM(CCB_CISS__2[[#This Row],[Pengemarkedet]:[Banksektoren]])</f>
        <v>-0.22475300308637766</v>
      </c>
    </row>
    <row r="1146" spans="1:8" x14ac:dyDescent="0.25">
      <c r="A1146" s="6">
        <v>45613</v>
      </c>
      <c r="B1146" s="48">
        <v>5.096275628163785E-2</v>
      </c>
      <c r="C1146" s="48">
        <v>4.0372968266702121E-2</v>
      </c>
      <c r="D1146" s="48">
        <v>2.9714211525509869E-2</v>
      </c>
      <c r="E1146" s="48">
        <v>9.5991351424541627E-2</v>
      </c>
      <c r="F1146" s="48">
        <v>3.8398287651408194E-2</v>
      </c>
      <c r="G1146" s="48">
        <v>7.9444159425070035E-2</v>
      </c>
      <c r="H1146" s="48">
        <f>+CCB_CISS__2[[#This Row],[Indikator]]-SUM(CCB_CISS__2[[#This Row],[Pengemarkedet]:[Banksektoren]])</f>
        <v>-0.23295822201159402</v>
      </c>
    </row>
    <row r="1147" spans="1:8" x14ac:dyDescent="0.25">
      <c r="A1147" s="6">
        <v>45620</v>
      </c>
      <c r="B1147" s="48">
        <v>5.212029019513649E-2</v>
      </c>
      <c r="C1147" s="48">
        <v>4.4884278363804916E-2</v>
      </c>
      <c r="D1147" s="48">
        <v>3.0564585638364023E-2</v>
      </c>
      <c r="E1147" s="48">
        <v>0.10142143193495287</v>
      </c>
      <c r="F1147" s="48">
        <v>4.3475107613127589E-2</v>
      </c>
      <c r="G1147" s="48">
        <v>8.1021301691117126E-2</v>
      </c>
      <c r="H1147" s="48">
        <f>+CCB_CISS__2[[#This Row],[Indikator]]-SUM(CCB_CISS__2[[#This Row],[Pengemarkedet]:[Banksektoren]])</f>
        <v>-0.24924641504623007</v>
      </c>
    </row>
    <row r="1148" spans="1:8" x14ac:dyDescent="0.25">
      <c r="A1148" s="6">
        <v>45627</v>
      </c>
      <c r="B1148" s="48">
        <v>4.2424777174100134E-2</v>
      </c>
      <c r="C1148" s="48">
        <v>4.9520568145844782E-2</v>
      </c>
      <c r="D1148" s="48">
        <v>3.2110184835723032E-2</v>
      </c>
      <c r="E1148" s="48">
        <v>9.1263287980030791E-2</v>
      </c>
      <c r="F1148" s="48">
        <v>3.5466568246075476E-2</v>
      </c>
      <c r="G1148" s="48">
        <v>6.7900829760940529E-2</v>
      </c>
      <c r="H1148" s="48">
        <f>+CCB_CISS__2[[#This Row],[Indikator]]-SUM(CCB_CISS__2[[#This Row],[Pengemarkedet]:[Banksektoren]])</f>
        <v>-0.23383666179451446</v>
      </c>
    </row>
    <row r="1149" spans="1:8" x14ac:dyDescent="0.25">
      <c r="A1149" s="6">
        <v>45634</v>
      </c>
      <c r="B1149" s="48">
        <v>3.2658376738522316E-2</v>
      </c>
      <c r="C1149" s="48">
        <v>5.6847012042312052E-2</v>
      </c>
      <c r="D1149" s="48">
        <v>3.3133623375240971E-2</v>
      </c>
      <c r="E1149" s="48">
        <v>7.9957083908864787E-2</v>
      </c>
      <c r="F1149" s="48">
        <v>2.6919916897989497E-2</v>
      </c>
      <c r="G1149" s="48">
        <v>5.9318502146588389E-2</v>
      </c>
      <c r="H1149" s="48">
        <f>+CCB_CISS__2[[#This Row],[Indikator]]-SUM(CCB_CISS__2[[#This Row],[Pengemarkedet]:[Banksektoren]])</f>
        <v>-0.22351776163247342</v>
      </c>
    </row>
    <row r="1150" spans="1:8" x14ac:dyDescent="0.25">
      <c r="A1150" s="6">
        <v>45641</v>
      </c>
      <c r="B1150" s="48">
        <v>2.9036897442886039E-2</v>
      </c>
      <c r="C1150" s="48">
        <v>5.3648286701850935E-2</v>
      </c>
      <c r="D1150" s="48">
        <v>3.3446421659065168E-2</v>
      </c>
      <c r="E1150" s="48">
        <v>7.394710279519548E-2</v>
      </c>
      <c r="F1150" s="48">
        <v>2.5449544094936733E-2</v>
      </c>
      <c r="G1150" s="48">
        <v>5.941187417670217E-2</v>
      </c>
      <c r="H1150" s="48">
        <f>+CCB_CISS__2[[#This Row],[Indikator]]-SUM(CCB_CISS__2[[#This Row],[Pengemarkedet]:[Banksektoren]])</f>
        <v>-0.21686633198486446</v>
      </c>
    </row>
    <row r="1151" spans="1:8" x14ac:dyDescent="0.25">
      <c r="A1151" s="6">
        <v>45648</v>
      </c>
      <c r="B1151" s="48">
        <v>2.9123224235040011E-2</v>
      </c>
      <c r="C1151" s="48">
        <v>5.2838548471144844E-2</v>
      </c>
      <c r="D1151" s="48">
        <v>3.4901552491643013E-2</v>
      </c>
      <c r="E1151" s="48">
        <v>7.7071809798848284E-2</v>
      </c>
      <c r="F1151" s="48">
        <v>3.1842559244159414E-2</v>
      </c>
      <c r="G1151" s="48">
        <v>5.9493475948836569E-2</v>
      </c>
      <c r="H1151" s="48">
        <f>+CCB_CISS__2[[#This Row],[Indikator]]-SUM(CCB_CISS__2[[#This Row],[Pengemarkedet]:[Banksektoren]])</f>
        <v>-0.22702472171959212</v>
      </c>
    </row>
    <row r="1152" spans="1:8" x14ac:dyDescent="0.25">
      <c r="A1152" s="6">
        <v>45655</v>
      </c>
      <c r="B1152" s="48">
        <v>3.2663168388637538E-2</v>
      </c>
      <c r="C1152" s="48">
        <v>5.5399706376601868E-2</v>
      </c>
      <c r="D1152" s="48">
        <v>3.9343832097314721E-2</v>
      </c>
      <c r="E1152" s="48">
        <v>8.3226759410321455E-2</v>
      </c>
      <c r="F1152" s="48">
        <v>3.1587721149637725E-2</v>
      </c>
      <c r="G1152" s="48">
        <v>6.8508627595531585E-2</v>
      </c>
      <c r="H1152" s="48">
        <f>+CCB_CISS__2[[#This Row],[Indikator]]-SUM(CCB_CISS__2[[#This Row],[Pengemarkedet]:[Banksektoren]])</f>
        <v>-0.24540347824076986</v>
      </c>
    </row>
    <row r="1153" spans="1:8" x14ac:dyDescent="0.25">
      <c r="A1153" s="6">
        <v>45662</v>
      </c>
      <c r="B1153" s="48">
        <v>3.4318816673723343E-2</v>
      </c>
      <c r="C1153" s="48">
        <v>5.2445700779131486E-2</v>
      </c>
      <c r="D1153" s="48">
        <v>4.2842177691447013E-2</v>
      </c>
      <c r="E1153" s="48">
        <v>8.6448392203834712E-2</v>
      </c>
      <c r="F1153" s="48">
        <v>2.7625713967866679E-2</v>
      </c>
      <c r="G1153" s="48">
        <v>6.4868802645219867E-2</v>
      </c>
      <c r="H1153" s="48">
        <f>+CCB_CISS__2[[#This Row],[Indikator]]-SUM(CCB_CISS__2[[#This Row],[Pengemarkedet]:[Banksektoren]])</f>
        <v>-0.23991197061377645</v>
      </c>
    </row>
    <row r="1154" spans="1:8" x14ac:dyDescent="0.25">
      <c r="A1154" s="6">
        <v>45669</v>
      </c>
      <c r="B1154" s="48">
        <v>3.9325842166724322E-2</v>
      </c>
      <c r="C1154" s="48">
        <v>5.5309819279731137E-2</v>
      </c>
      <c r="D1154" s="48">
        <v>4.594064773321932E-2</v>
      </c>
      <c r="E1154" s="48">
        <v>9.9607913609843099E-2</v>
      </c>
      <c r="F1154" s="48">
        <v>2.8642912261115722E-2</v>
      </c>
      <c r="G1154" s="48">
        <v>6.8537355801031832E-2</v>
      </c>
      <c r="H1154" s="48">
        <f>+CCB_CISS__2[[#This Row],[Indikator]]-SUM(CCB_CISS__2[[#This Row],[Pengemarkedet]:[Banksektoren]])</f>
        <v>-0.25871280651821682</v>
      </c>
    </row>
    <row r="1155" spans="1:8" x14ac:dyDescent="0.25">
      <c r="A1155" s="6">
        <v>45676</v>
      </c>
      <c r="B1155" s="48">
        <v>4.6177680737426743E-2</v>
      </c>
      <c r="C1155" s="48">
        <v>5.7754049662691001E-2</v>
      </c>
      <c r="D1155" s="48">
        <v>5.21822812731857E-2</v>
      </c>
      <c r="E1155" s="48">
        <v>0.10793389115941124</v>
      </c>
      <c r="F1155" s="48">
        <v>1.8803735625865667E-2</v>
      </c>
      <c r="G1155" s="48">
        <v>7.3324442379981286E-2</v>
      </c>
      <c r="H1155" s="48">
        <f>+CCB_CISS__2[[#This Row],[Indikator]]-SUM(CCB_CISS__2[[#This Row],[Pengemarkedet]:[Banksektoren]])</f>
        <v>-0.26382071936370816</v>
      </c>
    </row>
    <row r="1156" spans="1:8" x14ac:dyDescent="0.25">
      <c r="A1156" s="6">
        <v>45683</v>
      </c>
      <c r="B1156" s="48">
        <v>4.7942084121939774E-2</v>
      </c>
      <c r="C1156" s="48">
        <v>5.3135800352905736E-2</v>
      </c>
      <c r="D1156" s="48">
        <v>4.5463515222700375E-2</v>
      </c>
      <c r="E1156" s="48">
        <v>0.11057438168921083</v>
      </c>
      <c r="F1156" s="48">
        <v>2.0632612227068192E-2</v>
      </c>
      <c r="G1156" s="48">
        <v>6.0700328001312615E-2</v>
      </c>
      <c r="H1156" s="48">
        <f>+CCB_CISS__2[[#This Row],[Indikator]]-SUM(CCB_CISS__2[[#This Row],[Pengemarkedet]:[Banksektoren]])</f>
        <v>-0.24256455337125793</v>
      </c>
    </row>
    <row r="1157" spans="1:8" x14ac:dyDescent="0.25">
      <c r="A1157" s="6">
        <v>45690</v>
      </c>
      <c r="B1157" s="48">
        <v>4.6308282305598282E-2</v>
      </c>
      <c r="C1157" s="48">
        <v>5.1283761449927627E-2</v>
      </c>
      <c r="D1157" s="48">
        <v>4.090372498283576E-2</v>
      </c>
      <c r="E1157" s="48">
        <v>9.9351195834712663E-2</v>
      </c>
      <c r="F1157" s="48">
        <v>1.8776629727741162E-2</v>
      </c>
      <c r="G1157" s="48">
        <v>5.9190611515264287E-2</v>
      </c>
      <c r="H1157" s="48">
        <f>+CCB_CISS__2[[#This Row],[Indikator]]-SUM(CCB_CISS__2[[#This Row],[Pengemarkedet]:[Banksektoren]])</f>
        <v>-0.22319764120488325</v>
      </c>
    </row>
    <row r="1158" spans="1:8" x14ac:dyDescent="0.25">
      <c r="A1158" s="6">
        <v>45697</v>
      </c>
      <c r="B1158" s="48">
        <v>4.7711953696994644E-2</v>
      </c>
      <c r="C1158" s="48">
        <v>5.0609594651289613E-2</v>
      </c>
      <c r="D1158" s="48">
        <v>4.2717955025378965E-2</v>
      </c>
      <c r="E1158" s="48">
        <v>9.4497081964699622E-2</v>
      </c>
      <c r="F1158" s="48">
        <v>2.1491974425832748E-2</v>
      </c>
      <c r="G1158" s="48">
        <v>6.0735887081225272E-2</v>
      </c>
      <c r="H1158" s="48">
        <f>+CCB_CISS__2[[#This Row],[Indikator]]-SUM(CCB_CISS__2[[#This Row],[Pengemarkedet]:[Banksektoren]])</f>
        <v>-0.22234053945143156</v>
      </c>
    </row>
    <row r="1159" spans="1:8" x14ac:dyDescent="0.25">
      <c r="A1159" s="6">
        <v>45704</v>
      </c>
      <c r="B1159" s="48">
        <v>4.4308622388616714E-2</v>
      </c>
      <c r="C1159" s="48">
        <v>4.7900595634338794E-2</v>
      </c>
      <c r="D1159" s="48">
        <v>3.9166853328798615E-2</v>
      </c>
      <c r="E1159" s="48">
        <v>8.6903203357204917E-2</v>
      </c>
      <c r="F1159" s="48">
        <v>2.4786549763630726E-2</v>
      </c>
      <c r="G1159" s="48">
        <v>4.9799987379423871E-2</v>
      </c>
      <c r="H1159" s="48">
        <f>+CCB_CISS__2[[#This Row],[Indikator]]-SUM(CCB_CISS__2[[#This Row],[Pengemarkedet]:[Banksektoren]])</f>
        <v>-0.2042485670747802</v>
      </c>
    </row>
    <row r="1160" spans="1:8" x14ac:dyDescent="0.25">
      <c r="A1160" s="6">
        <v>45711</v>
      </c>
      <c r="B1160" s="48">
        <v>4.7006161226192153E-2</v>
      </c>
      <c r="C1160" s="48">
        <v>4.7035667132851733E-2</v>
      </c>
      <c r="D1160" s="48">
        <v>4.3284058790923653E-2</v>
      </c>
      <c r="E1160" s="48">
        <v>8.7067220822726402E-2</v>
      </c>
      <c r="F1160" s="48">
        <v>2.3164960164158001E-2</v>
      </c>
      <c r="G1160" s="48">
        <v>4.8201286486161503E-2</v>
      </c>
      <c r="H1160" s="48">
        <f>+CCB_CISS__2[[#This Row],[Indikator]]-SUM(CCB_CISS__2[[#This Row],[Pengemarkedet]:[Banksektoren]])</f>
        <v>-0.20174703217062917</v>
      </c>
    </row>
    <row r="1161" spans="1:8" x14ac:dyDescent="0.25">
      <c r="A1161" s="6">
        <v>45718</v>
      </c>
      <c r="B1161" s="48">
        <v>4.7050412686532719E-2</v>
      </c>
      <c r="C1161" s="48">
        <v>4.4758386677839677E-2</v>
      </c>
      <c r="D1161" s="48">
        <v>4.2043690761603983E-2</v>
      </c>
      <c r="E1161" s="48">
        <v>9.2748934764821045E-2</v>
      </c>
      <c r="F1161" s="48">
        <v>2.5580230345968267E-2</v>
      </c>
      <c r="G1161" s="48">
        <v>5.2032224510764606E-2</v>
      </c>
      <c r="H1161" s="48">
        <f>+CCB_CISS__2[[#This Row],[Indikator]]-SUM(CCB_CISS__2[[#This Row],[Pengemarkedet]:[Banksektoren]])</f>
        <v>-0.21011305437446487</v>
      </c>
    </row>
    <row r="1162" spans="1:8" x14ac:dyDescent="0.25">
      <c r="A1162" s="6">
        <v>45725</v>
      </c>
      <c r="B1162" s="48">
        <v>5.7047335371492001E-2</v>
      </c>
      <c r="C1162" s="48">
        <v>4.8228578377710177E-2</v>
      </c>
      <c r="D1162" s="48">
        <v>4.8939774338568137E-2</v>
      </c>
      <c r="E1162" s="48">
        <v>0.10231375475101356</v>
      </c>
      <c r="F1162" s="48">
        <v>3.6526130424071337E-2</v>
      </c>
      <c r="G1162" s="48">
        <v>5.4093384120254676E-2</v>
      </c>
      <c r="H1162" s="48">
        <f>+CCB_CISS__2[[#This Row],[Indikator]]-SUM(CCB_CISS__2[[#This Row],[Pengemarkedet]:[Banksektoren]])</f>
        <v>-0.23305428664012587</v>
      </c>
    </row>
    <row r="1163" spans="1:8" x14ac:dyDescent="0.25">
      <c r="A1163" s="6">
        <v>45732</v>
      </c>
      <c r="B1163" s="48">
        <v>6.4707343297784214E-2</v>
      </c>
      <c r="C1163" s="48">
        <v>4.7737818615977777E-2</v>
      </c>
      <c r="D1163" s="48">
        <v>5.2438556436217781E-2</v>
      </c>
      <c r="E1163" s="48">
        <v>0.10948801599627851</v>
      </c>
      <c r="F1163" s="48">
        <v>4.0391280974877951E-2</v>
      </c>
      <c r="G1163" s="48">
        <v>5.9114322698934019E-2</v>
      </c>
      <c r="H1163" s="48">
        <f>+CCB_CISS__2[[#This Row],[Indikator]]-SUM(CCB_CISS__2[[#This Row],[Pengemarkedet]:[Banksektoren]])</f>
        <v>-0.2444626514245018</v>
      </c>
    </row>
    <row r="1164" spans="1:8" x14ac:dyDescent="0.25">
      <c r="A1164" s="6">
        <v>45739</v>
      </c>
      <c r="B1164" s="48">
        <v>6.6882755921381237E-2</v>
      </c>
      <c r="C1164" s="48">
        <v>4.7482318470609658E-2</v>
      </c>
      <c r="D1164" s="48">
        <v>5.6823150020597728E-2</v>
      </c>
      <c r="E1164" s="48">
        <v>0.11180212980328305</v>
      </c>
      <c r="F1164" s="48">
        <v>4.1543202379676639E-2</v>
      </c>
      <c r="G1164" s="48">
        <v>7.5076918773157114E-2</v>
      </c>
      <c r="H1164" s="48">
        <f>+CCB_CISS__2[[#This Row],[Indikator]]-SUM(CCB_CISS__2[[#This Row],[Pengemarkedet]:[Banksektoren]])</f>
        <v>-0.26584496352594289</v>
      </c>
    </row>
    <row r="1165" spans="1:8" x14ac:dyDescent="0.25">
      <c r="A1165" s="6">
        <v>45746</v>
      </c>
      <c r="B1165" s="48">
        <v>7.5915062531470553E-2</v>
      </c>
      <c r="C1165" s="48">
        <v>4.905377575058581E-2</v>
      </c>
      <c r="D1165" s="48">
        <v>6.2376851830708624E-2</v>
      </c>
      <c r="E1165" s="48">
        <v>0.1251011997372381</v>
      </c>
      <c r="F1165" s="48">
        <v>4.5021662799884496E-2</v>
      </c>
      <c r="G1165" s="48">
        <v>7.8662574614703065E-2</v>
      </c>
      <c r="H1165" s="48">
        <f>+CCB_CISS__2[[#This Row],[Indikator]]-SUM(CCB_CISS__2[[#This Row],[Pengemarkedet]:[Banksektoren]])</f>
        <v>-0.2843010022016495</v>
      </c>
    </row>
    <row r="1166" spans="1:8" x14ac:dyDescent="0.25">
      <c r="A1166" s="6">
        <v>45753</v>
      </c>
      <c r="B1166" s="48">
        <v>8.34488970053891E-2</v>
      </c>
      <c r="C1166" s="48">
        <v>4.781021637409863E-2</v>
      </c>
      <c r="D1166" s="48">
        <v>6.1744091121122051E-2</v>
      </c>
      <c r="E1166" s="48">
        <v>0.12809793381835088</v>
      </c>
      <c r="F1166" s="48">
        <v>4.7587202957069447E-2</v>
      </c>
      <c r="G1166" s="48">
        <v>8.4598060816461138E-2</v>
      </c>
      <c r="H1166" s="48">
        <f>+CCB_CISS__2[[#This Row],[Indikator]]-SUM(CCB_CISS__2[[#This Row],[Pengemarkedet]:[Banksektoren]])</f>
        <v>-0.28638860808171307</v>
      </c>
    </row>
    <row r="1167" spans="1:8" x14ac:dyDescent="0.25">
      <c r="A1167" s="6">
        <v>45760</v>
      </c>
      <c r="B1167" s="48">
        <v>0.11213764702833753</v>
      </c>
      <c r="C1167" s="48">
        <v>5.3553162279729977E-2</v>
      </c>
      <c r="D1167" s="48">
        <v>7.1277283372122233E-2</v>
      </c>
      <c r="E1167" s="48">
        <v>0.13917980853345976</v>
      </c>
      <c r="F1167" s="48">
        <v>6.1568794631955359E-2</v>
      </c>
      <c r="G1167" s="48">
        <v>0.10518437537326958</v>
      </c>
      <c r="H1167" s="48">
        <f>+CCB_CISS__2[[#This Row],[Indikator]]-SUM(CCB_CISS__2[[#This Row],[Pengemarkedet]:[Banksektoren]])</f>
        <v>-0.31862577716219942</v>
      </c>
    </row>
    <row r="1168" spans="1:8" x14ac:dyDescent="0.25">
      <c r="A1168" s="6">
        <v>45767</v>
      </c>
      <c r="B1168" s="48">
        <v>0.12877671580406375</v>
      </c>
      <c r="C1168" s="48">
        <v>5.5512076514415379E-2</v>
      </c>
      <c r="D1168" s="48">
        <v>7.1034363622021604E-2</v>
      </c>
      <c r="E1168" s="48">
        <v>0.14333075684735402</v>
      </c>
      <c r="F1168" s="48">
        <v>7.5064684882588495E-2</v>
      </c>
      <c r="G1168" s="48">
        <v>9.8746984058458553E-2</v>
      </c>
      <c r="H1168" s="48">
        <f>+CCB_CISS__2[[#This Row],[Indikator]]-SUM(CCB_CISS__2[[#This Row],[Pengemarkedet]:[Banksektoren]])</f>
        <v>-0.31491215012077428</v>
      </c>
    </row>
    <row r="1169" spans="1:8" x14ac:dyDescent="0.25">
      <c r="A1169" s="6">
        <v>45774</v>
      </c>
      <c r="B1169" s="48">
        <v>0.1532614994274312</v>
      </c>
      <c r="C1169" s="48">
        <v>6.2334977665198327E-2</v>
      </c>
      <c r="D1169" s="48">
        <v>7.7445304555865013E-2</v>
      </c>
      <c r="E1169" s="48">
        <v>0.15451138754498145</v>
      </c>
      <c r="F1169" s="48">
        <v>8.4051406693136807E-2</v>
      </c>
      <c r="G1169" s="48">
        <v>0.10507818610713007</v>
      </c>
      <c r="H1169" s="48">
        <f>+CCB_CISS__2[[#This Row],[Indikator]]-SUM(CCB_CISS__2[[#This Row],[Pengemarkedet]:[Banksektoren]])</f>
        <v>-0.33015976313888051</v>
      </c>
    </row>
    <row r="1170" spans="1:8" x14ac:dyDescent="0.25">
      <c r="A1170" s="6">
        <v>45781</v>
      </c>
      <c r="B1170" s="48">
        <v>0.15494644200310473</v>
      </c>
      <c r="C1170" s="48">
        <v>5.6032608194731361E-2</v>
      </c>
      <c r="D1170" s="48">
        <v>7.356717674251434E-2</v>
      </c>
      <c r="E1170" s="48">
        <v>0.15334920657875328</v>
      </c>
      <c r="F1170" s="48">
        <v>7.0171895217698621E-2</v>
      </c>
      <c r="G1170" s="48">
        <v>9.5348933733155797E-2</v>
      </c>
      <c r="H1170" s="48">
        <f>+CCB_CISS__2[[#This Row],[Indikator]]-SUM(CCB_CISS__2[[#This Row],[Pengemarkedet]:[Banksektoren]])</f>
        <v>-0.29352337846374865</v>
      </c>
    </row>
  </sheetData>
  <mergeCells count="4">
    <mergeCell ref="B6:H6"/>
    <mergeCell ref="A1:H1"/>
    <mergeCell ref="B3:H3"/>
    <mergeCell ref="B2:H2"/>
  </mergeCells>
  <hyperlinks>
    <hyperlink ref="H4" location="Indhold!A1" display="Tilbage til Indhold" xr:uid="{00000000-0004-0000-07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K1435"/>
  <sheetViews>
    <sheetView topLeftCell="B1" workbookViewId="0">
      <selection sqref="A1:C1"/>
    </sheetView>
  </sheetViews>
  <sheetFormatPr defaultColWidth="9.140625" defaultRowHeight="13.5" x14ac:dyDescent="0.25"/>
  <cols>
    <col min="1" max="1" width="11" style="8" bestFit="1" customWidth="1"/>
    <col min="2" max="2" width="35.140625" style="8" bestFit="1" customWidth="1"/>
    <col min="3" max="3" width="32.140625" style="8" bestFit="1" customWidth="1"/>
    <col min="4" max="4" width="11" style="8" customWidth="1"/>
    <col min="5" max="5" width="11.140625" style="8" customWidth="1"/>
    <col min="6" max="16384" width="9.140625" style="8"/>
  </cols>
  <sheetData>
    <row r="1" spans="1:11" ht="26.25" customHeight="1" thickBot="1" x14ac:dyDescent="0.3">
      <c r="A1" s="125" t="s">
        <v>122</v>
      </c>
      <c r="B1" s="126"/>
      <c r="C1" s="126"/>
      <c r="D1" s="19"/>
      <c r="E1" s="19"/>
      <c r="F1" s="19"/>
      <c r="G1" s="19"/>
      <c r="H1" s="19"/>
      <c r="I1" s="19"/>
      <c r="J1" s="17"/>
      <c r="K1" s="17"/>
    </row>
    <row r="2" spans="1:11" ht="46.9" customHeight="1" x14ac:dyDescent="0.25">
      <c r="A2" s="11" t="s">
        <v>24</v>
      </c>
      <c r="B2" s="127" t="s">
        <v>123</v>
      </c>
      <c r="C2" s="127"/>
      <c r="D2" s="123"/>
      <c r="E2" s="123"/>
      <c r="F2" s="14"/>
      <c r="G2" s="14"/>
      <c r="H2" s="14"/>
      <c r="I2" s="14"/>
    </row>
    <row r="3" spans="1:11" x14ac:dyDescent="0.25">
      <c r="A3" s="38" t="s">
        <v>25</v>
      </c>
      <c r="B3" s="124" t="s">
        <v>56</v>
      </c>
      <c r="C3" s="124"/>
      <c r="D3" s="119"/>
      <c r="E3" s="119"/>
      <c r="F3" s="38"/>
      <c r="G3" s="38"/>
      <c r="H3" s="38"/>
      <c r="I3" s="38"/>
    </row>
    <row r="4" spans="1:11" x14ac:dyDescent="0.25">
      <c r="C4" s="13" t="s">
        <v>35</v>
      </c>
      <c r="D4" s="16"/>
      <c r="F4" s="16"/>
      <c r="G4" s="16"/>
      <c r="H4" s="16"/>
    </row>
    <row r="5" spans="1:11" x14ac:dyDescent="0.25">
      <c r="E5" s="128"/>
      <c r="F5" s="128"/>
    </row>
    <row r="6" spans="1:11" x14ac:dyDescent="0.25">
      <c r="A6" s="76"/>
      <c r="B6" s="121" t="s">
        <v>64</v>
      </c>
      <c r="C6" s="122"/>
    </row>
    <row r="7" spans="1:11" x14ac:dyDescent="0.25">
      <c r="A7" s="35" t="s">
        <v>33</v>
      </c>
      <c r="B7" s="23" t="s">
        <v>150</v>
      </c>
      <c r="C7" s="44" t="s">
        <v>151</v>
      </c>
    </row>
    <row r="8" spans="1:11" x14ac:dyDescent="0.25">
      <c r="A8" s="6">
        <v>35820</v>
      </c>
      <c r="B8" s="7" t="s">
        <v>167</v>
      </c>
      <c r="C8" s="7" t="s">
        <v>167</v>
      </c>
    </row>
    <row r="9" spans="1:11" x14ac:dyDescent="0.25">
      <c r="A9" s="6">
        <v>35827</v>
      </c>
      <c r="B9" s="7"/>
      <c r="C9" s="7"/>
    </row>
    <row r="10" spans="1:11" x14ac:dyDescent="0.25">
      <c r="A10" s="6">
        <v>35834</v>
      </c>
      <c r="B10" s="7"/>
      <c r="C10" s="7"/>
    </row>
    <row r="11" spans="1:11" x14ac:dyDescent="0.25">
      <c r="A11" s="6">
        <v>35841</v>
      </c>
      <c r="B11" s="7"/>
      <c r="C11" s="7"/>
    </row>
    <row r="12" spans="1:11" x14ac:dyDescent="0.25">
      <c r="A12" s="6">
        <v>35848</v>
      </c>
      <c r="B12" s="7"/>
      <c r="C12" s="7"/>
    </row>
    <row r="13" spans="1:11" x14ac:dyDescent="0.25">
      <c r="A13" s="6">
        <v>35855</v>
      </c>
      <c r="B13" s="7"/>
      <c r="C13" s="7"/>
    </row>
    <row r="14" spans="1:11" x14ac:dyDescent="0.25">
      <c r="A14" s="6">
        <v>35862</v>
      </c>
      <c r="B14" s="7"/>
      <c r="C14" s="7"/>
    </row>
    <row r="15" spans="1:11" x14ac:dyDescent="0.25">
      <c r="A15" s="6">
        <v>35869</v>
      </c>
      <c r="B15" s="7"/>
      <c r="C15" s="7"/>
    </row>
    <row r="16" spans="1:11" x14ac:dyDescent="0.25">
      <c r="A16" s="6">
        <v>35876</v>
      </c>
      <c r="B16" s="7"/>
      <c r="C16" s="7"/>
    </row>
    <row r="17" spans="1:3" x14ac:dyDescent="0.25">
      <c r="A17" s="6">
        <v>35883</v>
      </c>
      <c r="B17" s="7"/>
      <c r="C17" s="7"/>
    </row>
    <row r="18" spans="1:3" x14ac:dyDescent="0.25">
      <c r="A18" s="6">
        <v>35890</v>
      </c>
      <c r="B18" s="7"/>
      <c r="C18" s="7"/>
    </row>
    <row r="19" spans="1:3" x14ac:dyDescent="0.25">
      <c r="A19" s="6">
        <v>35897</v>
      </c>
      <c r="B19" s="7"/>
      <c r="C19" s="7"/>
    </row>
    <row r="20" spans="1:3" x14ac:dyDescent="0.25">
      <c r="A20" s="6">
        <v>35904</v>
      </c>
      <c r="B20" s="7"/>
      <c r="C20" s="7"/>
    </row>
    <row r="21" spans="1:3" x14ac:dyDescent="0.25">
      <c r="A21" s="6">
        <v>35911</v>
      </c>
      <c r="B21" s="7"/>
      <c r="C21" s="7"/>
    </row>
    <row r="22" spans="1:3" x14ac:dyDescent="0.25">
      <c r="A22" s="6">
        <v>35918</v>
      </c>
      <c r="B22" s="7"/>
      <c r="C22" s="7"/>
    </row>
    <row r="23" spans="1:3" x14ac:dyDescent="0.25">
      <c r="A23" s="6">
        <v>35925</v>
      </c>
      <c r="B23" s="7"/>
      <c r="C23" s="7"/>
    </row>
    <row r="24" spans="1:3" x14ac:dyDescent="0.25">
      <c r="A24" s="6">
        <v>35932</v>
      </c>
      <c r="B24" s="7"/>
      <c r="C24" s="7"/>
    </row>
    <row r="25" spans="1:3" x14ac:dyDescent="0.25">
      <c r="A25" s="6">
        <v>35939</v>
      </c>
      <c r="B25" s="7"/>
      <c r="C25" s="7"/>
    </row>
    <row r="26" spans="1:3" x14ac:dyDescent="0.25">
      <c r="A26" s="6">
        <v>35946</v>
      </c>
      <c r="B26" s="7"/>
      <c r="C26" s="7"/>
    </row>
    <row r="27" spans="1:3" x14ac:dyDescent="0.25">
      <c r="A27" s="6">
        <v>35953</v>
      </c>
      <c r="B27" s="7"/>
      <c r="C27" s="7"/>
    </row>
    <row r="28" spans="1:3" x14ac:dyDescent="0.25">
      <c r="A28" s="6">
        <v>35960</v>
      </c>
      <c r="B28" s="7"/>
      <c r="C28" s="7"/>
    </row>
    <row r="29" spans="1:3" x14ac:dyDescent="0.25">
      <c r="A29" s="6">
        <v>35967</v>
      </c>
      <c r="B29" s="7"/>
      <c r="C29" s="7"/>
    </row>
    <row r="30" spans="1:3" x14ac:dyDescent="0.25">
      <c r="A30" s="6">
        <v>35974</v>
      </c>
      <c r="B30" s="7"/>
      <c r="C30" s="7"/>
    </row>
    <row r="31" spans="1:3" x14ac:dyDescent="0.25">
      <c r="A31" s="6">
        <v>35981</v>
      </c>
      <c r="B31" s="7"/>
      <c r="C31" s="7"/>
    </row>
    <row r="32" spans="1:3" x14ac:dyDescent="0.25">
      <c r="A32" s="6">
        <v>35988</v>
      </c>
      <c r="B32" s="7"/>
      <c r="C32" s="7"/>
    </row>
    <row r="33" spans="1:3" x14ac:dyDescent="0.25">
      <c r="A33" s="6">
        <v>35995</v>
      </c>
      <c r="B33" s="7"/>
      <c r="C33" s="7"/>
    </row>
    <row r="34" spans="1:3" x14ac:dyDescent="0.25">
      <c r="A34" s="6">
        <v>36002</v>
      </c>
      <c r="B34" s="7"/>
      <c r="C34" s="7"/>
    </row>
    <row r="35" spans="1:3" x14ac:dyDescent="0.25">
      <c r="A35" s="6">
        <v>36009</v>
      </c>
      <c r="B35" s="7"/>
      <c r="C35" s="7"/>
    </row>
    <row r="36" spans="1:3" x14ac:dyDescent="0.25">
      <c r="A36" s="6">
        <v>36016</v>
      </c>
      <c r="B36" s="7"/>
      <c r="C36" s="7"/>
    </row>
    <row r="37" spans="1:3" x14ac:dyDescent="0.25">
      <c r="A37" s="6">
        <v>36023</v>
      </c>
      <c r="B37" s="7"/>
      <c r="C37" s="7"/>
    </row>
    <row r="38" spans="1:3" x14ac:dyDescent="0.25">
      <c r="A38" s="6">
        <v>36030</v>
      </c>
      <c r="B38" s="7"/>
      <c r="C38" s="7"/>
    </row>
    <row r="39" spans="1:3" x14ac:dyDescent="0.25">
      <c r="A39" s="6">
        <v>36037</v>
      </c>
      <c r="B39" s="7"/>
      <c r="C39" s="7"/>
    </row>
    <row r="40" spans="1:3" x14ac:dyDescent="0.25">
      <c r="A40" s="6">
        <v>36044</v>
      </c>
      <c r="B40" s="7"/>
      <c r="C40" s="7"/>
    </row>
    <row r="41" spans="1:3" x14ac:dyDescent="0.25">
      <c r="A41" s="6">
        <v>36051</v>
      </c>
      <c r="B41" s="7"/>
      <c r="C41" s="7"/>
    </row>
    <row r="42" spans="1:3" x14ac:dyDescent="0.25">
      <c r="A42" s="6">
        <v>36058</v>
      </c>
      <c r="B42" s="7"/>
      <c r="C42" s="7"/>
    </row>
    <row r="43" spans="1:3" x14ac:dyDescent="0.25">
      <c r="A43" s="6">
        <v>36065</v>
      </c>
      <c r="B43" s="7"/>
      <c r="C43" s="7"/>
    </row>
    <row r="44" spans="1:3" x14ac:dyDescent="0.25">
      <c r="A44" s="6">
        <v>36072</v>
      </c>
      <c r="B44" s="7"/>
      <c r="C44" s="7"/>
    </row>
    <row r="45" spans="1:3" x14ac:dyDescent="0.25">
      <c r="A45" s="6">
        <v>36079</v>
      </c>
      <c r="B45" s="7"/>
      <c r="C45" s="7"/>
    </row>
    <row r="46" spans="1:3" x14ac:dyDescent="0.25">
      <c r="A46" s="6">
        <v>36086</v>
      </c>
      <c r="B46" s="7"/>
      <c r="C46" s="7"/>
    </row>
    <row r="47" spans="1:3" x14ac:dyDescent="0.25">
      <c r="A47" s="6">
        <v>36093</v>
      </c>
      <c r="B47" s="7"/>
      <c r="C47" s="7"/>
    </row>
    <row r="48" spans="1:3" x14ac:dyDescent="0.25">
      <c r="A48" s="6">
        <v>36100</v>
      </c>
      <c r="B48" s="7"/>
      <c r="C48" s="7"/>
    </row>
    <row r="49" spans="1:3" x14ac:dyDescent="0.25">
      <c r="A49" s="6">
        <v>36107</v>
      </c>
      <c r="B49" s="7"/>
      <c r="C49" s="7"/>
    </row>
    <row r="50" spans="1:3" x14ac:dyDescent="0.25">
      <c r="A50" s="6">
        <v>36114</v>
      </c>
      <c r="B50" s="7"/>
      <c r="C50" s="7"/>
    </row>
    <row r="51" spans="1:3" x14ac:dyDescent="0.25">
      <c r="A51" s="6">
        <v>36121</v>
      </c>
      <c r="B51" s="7"/>
      <c r="C51" s="7"/>
    </row>
    <row r="52" spans="1:3" x14ac:dyDescent="0.25">
      <c r="A52" s="6">
        <v>36128</v>
      </c>
      <c r="B52" s="7"/>
      <c r="C52" s="7"/>
    </row>
    <row r="53" spans="1:3" x14ac:dyDescent="0.25">
      <c r="A53" s="6">
        <v>36135</v>
      </c>
      <c r="B53" s="7"/>
      <c r="C53" s="7"/>
    </row>
    <row r="54" spans="1:3" x14ac:dyDescent="0.25">
      <c r="A54" s="6">
        <v>36142</v>
      </c>
      <c r="B54" s="7"/>
      <c r="C54" s="7"/>
    </row>
    <row r="55" spans="1:3" x14ac:dyDescent="0.25">
      <c r="A55" s="6">
        <v>36149</v>
      </c>
      <c r="B55" s="7"/>
      <c r="C55" s="7"/>
    </row>
    <row r="56" spans="1:3" x14ac:dyDescent="0.25">
      <c r="A56" s="6">
        <v>36156</v>
      </c>
      <c r="B56" s="7"/>
      <c r="C56" s="7"/>
    </row>
    <row r="57" spans="1:3" x14ac:dyDescent="0.25">
      <c r="A57" s="6">
        <v>36163</v>
      </c>
      <c r="B57" s="7"/>
      <c r="C57" s="7"/>
    </row>
    <row r="58" spans="1:3" x14ac:dyDescent="0.25">
      <c r="A58" s="6">
        <v>36170</v>
      </c>
      <c r="B58" s="7"/>
      <c r="C58" s="7"/>
    </row>
    <row r="59" spans="1:3" x14ac:dyDescent="0.25">
      <c r="A59" s="6">
        <v>36177</v>
      </c>
      <c r="B59" s="7"/>
      <c r="C59" s="7"/>
    </row>
    <row r="60" spans="1:3" x14ac:dyDescent="0.25">
      <c r="A60" s="6">
        <v>36184</v>
      </c>
      <c r="B60" s="7"/>
      <c r="C60" s="7"/>
    </row>
    <row r="61" spans="1:3" x14ac:dyDescent="0.25">
      <c r="A61" s="6">
        <v>36191</v>
      </c>
      <c r="B61" s="7"/>
      <c r="C61" s="7"/>
    </row>
    <row r="62" spans="1:3" x14ac:dyDescent="0.25">
      <c r="A62" s="6">
        <v>36198</v>
      </c>
      <c r="B62" s="7"/>
      <c r="C62" s="7"/>
    </row>
    <row r="63" spans="1:3" x14ac:dyDescent="0.25">
      <c r="A63" s="6">
        <v>36205</v>
      </c>
      <c r="B63" s="7"/>
      <c r="C63" s="7"/>
    </row>
    <row r="64" spans="1:3" x14ac:dyDescent="0.25">
      <c r="A64" s="6">
        <v>36212</v>
      </c>
      <c r="B64" s="7"/>
      <c r="C64" s="7"/>
    </row>
    <row r="65" spans="1:3" x14ac:dyDescent="0.25">
      <c r="A65" s="6">
        <v>36219</v>
      </c>
      <c r="B65" s="7"/>
      <c r="C65" s="7"/>
    </row>
    <row r="66" spans="1:3" x14ac:dyDescent="0.25">
      <c r="A66" s="6">
        <v>36226</v>
      </c>
      <c r="B66" s="7"/>
      <c r="C66" s="7"/>
    </row>
    <row r="67" spans="1:3" x14ac:dyDescent="0.25">
      <c r="A67" s="6">
        <v>36233</v>
      </c>
      <c r="B67" s="7"/>
      <c r="C67" s="7"/>
    </row>
    <row r="68" spans="1:3" x14ac:dyDescent="0.25">
      <c r="A68" s="6">
        <v>36240</v>
      </c>
      <c r="B68" s="7"/>
      <c r="C68" s="7"/>
    </row>
    <row r="69" spans="1:3" x14ac:dyDescent="0.25">
      <c r="A69" s="6">
        <v>36247</v>
      </c>
      <c r="B69" s="7"/>
      <c r="C69" s="7"/>
    </row>
    <row r="70" spans="1:3" x14ac:dyDescent="0.25">
      <c r="A70" s="6">
        <v>36254</v>
      </c>
      <c r="B70" s="7"/>
      <c r="C70" s="7"/>
    </row>
    <row r="71" spans="1:3" x14ac:dyDescent="0.25">
      <c r="A71" s="6">
        <v>36261</v>
      </c>
      <c r="B71" s="7"/>
      <c r="C71" s="7"/>
    </row>
    <row r="72" spans="1:3" x14ac:dyDescent="0.25">
      <c r="A72" s="6">
        <v>36268</v>
      </c>
      <c r="B72" s="7"/>
      <c r="C72" s="7"/>
    </row>
    <row r="73" spans="1:3" x14ac:dyDescent="0.25">
      <c r="A73" s="6">
        <v>36275</v>
      </c>
      <c r="B73" s="7"/>
      <c r="C73" s="7"/>
    </row>
    <row r="74" spans="1:3" x14ac:dyDescent="0.25">
      <c r="A74" s="6">
        <v>36282</v>
      </c>
      <c r="B74" s="7"/>
      <c r="C74" s="7"/>
    </row>
    <row r="75" spans="1:3" x14ac:dyDescent="0.25">
      <c r="A75" s="6">
        <v>36289</v>
      </c>
      <c r="B75" s="7"/>
      <c r="C75" s="7"/>
    </row>
    <row r="76" spans="1:3" x14ac:dyDescent="0.25">
      <c r="A76" s="6">
        <v>36296</v>
      </c>
      <c r="B76" s="7"/>
      <c r="C76" s="7"/>
    </row>
    <row r="77" spans="1:3" x14ac:dyDescent="0.25">
      <c r="A77" s="6">
        <v>36303</v>
      </c>
      <c r="B77" s="7"/>
      <c r="C77" s="7"/>
    </row>
    <row r="78" spans="1:3" x14ac:dyDescent="0.25">
      <c r="A78" s="6">
        <v>36310</v>
      </c>
      <c r="B78" s="7"/>
      <c r="C78" s="7"/>
    </row>
    <row r="79" spans="1:3" x14ac:dyDescent="0.25">
      <c r="A79" s="6">
        <v>36317</v>
      </c>
      <c r="B79" s="7"/>
      <c r="C79" s="7"/>
    </row>
    <row r="80" spans="1:3" x14ac:dyDescent="0.25">
      <c r="A80" s="6">
        <v>36324</v>
      </c>
      <c r="B80" s="7"/>
      <c r="C80" s="7"/>
    </row>
    <row r="81" spans="1:3" x14ac:dyDescent="0.25">
      <c r="A81" s="6">
        <v>36331</v>
      </c>
      <c r="B81" s="7"/>
      <c r="C81" s="7"/>
    </row>
    <row r="82" spans="1:3" x14ac:dyDescent="0.25">
      <c r="A82" s="6">
        <v>36338</v>
      </c>
      <c r="B82" s="7"/>
      <c r="C82" s="7"/>
    </row>
    <row r="83" spans="1:3" x14ac:dyDescent="0.25">
      <c r="A83" s="6">
        <v>36345</v>
      </c>
      <c r="B83" s="7"/>
      <c r="C83" s="7"/>
    </row>
    <row r="84" spans="1:3" x14ac:dyDescent="0.25">
      <c r="A84" s="6">
        <v>36352</v>
      </c>
      <c r="B84" s="7"/>
      <c r="C84" s="7"/>
    </row>
    <row r="85" spans="1:3" x14ac:dyDescent="0.25">
      <c r="A85" s="6">
        <v>36359</v>
      </c>
      <c r="B85" s="7"/>
      <c r="C85" s="7"/>
    </row>
    <row r="86" spans="1:3" x14ac:dyDescent="0.25">
      <c r="A86" s="6">
        <v>36366</v>
      </c>
      <c r="B86" s="7"/>
      <c r="C86" s="7"/>
    </row>
    <row r="87" spans="1:3" x14ac:dyDescent="0.25">
      <c r="A87" s="6">
        <v>36373</v>
      </c>
      <c r="B87" s="7"/>
      <c r="C87" s="7"/>
    </row>
    <row r="88" spans="1:3" x14ac:dyDescent="0.25">
      <c r="A88" s="6">
        <v>36380</v>
      </c>
      <c r="B88" s="7"/>
      <c r="C88" s="7"/>
    </row>
    <row r="89" spans="1:3" x14ac:dyDescent="0.25">
      <c r="A89" s="6">
        <v>36387</v>
      </c>
      <c r="B89" s="7"/>
      <c r="C89" s="7"/>
    </row>
    <row r="90" spans="1:3" x14ac:dyDescent="0.25">
      <c r="A90" s="6">
        <v>36394</v>
      </c>
      <c r="B90" s="7"/>
      <c r="C90" s="7"/>
    </row>
    <row r="91" spans="1:3" x14ac:dyDescent="0.25">
      <c r="A91" s="6">
        <v>36401</v>
      </c>
      <c r="B91" s="7"/>
      <c r="C91" s="7"/>
    </row>
    <row r="92" spans="1:3" x14ac:dyDescent="0.25">
      <c r="A92" s="6">
        <v>36408</v>
      </c>
      <c r="B92" s="7"/>
      <c r="C92" s="7"/>
    </row>
    <row r="93" spans="1:3" x14ac:dyDescent="0.25">
      <c r="A93" s="6">
        <v>36415</v>
      </c>
      <c r="B93" s="7"/>
      <c r="C93" s="7"/>
    </row>
    <row r="94" spans="1:3" x14ac:dyDescent="0.25">
      <c r="A94" s="6">
        <v>36422</v>
      </c>
      <c r="B94" s="7"/>
      <c r="C94" s="7"/>
    </row>
    <row r="95" spans="1:3" x14ac:dyDescent="0.25">
      <c r="A95" s="6">
        <v>36429</v>
      </c>
      <c r="B95" s="7"/>
      <c r="C95" s="7"/>
    </row>
    <row r="96" spans="1:3" x14ac:dyDescent="0.25">
      <c r="A96" s="6">
        <v>36436</v>
      </c>
      <c r="B96" s="7"/>
      <c r="C96" s="7"/>
    </row>
    <row r="97" spans="1:3" x14ac:dyDescent="0.25">
      <c r="A97" s="6">
        <v>36443</v>
      </c>
      <c r="B97" s="7"/>
      <c r="C97" s="7"/>
    </row>
    <row r="98" spans="1:3" x14ac:dyDescent="0.25">
      <c r="A98" s="6">
        <v>36450</v>
      </c>
      <c r="B98" s="7"/>
      <c r="C98" s="7"/>
    </row>
    <row r="99" spans="1:3" x14ac:dyDescent="0.25">
      <c r="A99" s="6">
        <v>36457</v>
      </c>
      <c r="B99" s="7"/>
      <c r="C99" s="7"/>
    </row>
    <row r="100" spans="1:3" x14ac:dyDescent="0.25">
      <c r="A100" s="6">
        <v>36464</v>
      </c>
      <c r="B100" s="7"/>
      <c r="C100" s="7"/>
    </row>
    <row r="101" spans="1:3" x14ac:dyDescent="0.25">
      <c r="A101" s="6">
        <v>36471</v>
      </c>
      <c r="B101" s="7"/>
      <c r="C101" s="7"/>
    </row>
    <row r="102" spans="1:3" x14ac:dyDescent="0.25">
      <c r="A102" s="6">
        <v>36478</v>
      </c>
      <c r="B102" s="7"/>
      <c r="C102" s="7"/>
    </row>
    <row r="103" spans="1:3" x14ac:dyDescent="0.25">
      <c r="A103" s="6">
        <v>36485</v>
      </c>
      <c r="B103" s="7"/>
      <c r="C103" s="7"/>
    </row>
    <row r="104" spans="1:3" x14ac:dyDescent="0.25">
      <c r="A104" s="6">
        <v>36492</v>
      </c>
      <c r="B104" s="7"/>
      <c r="C104" s="7"/>
    </row>
    <row r="105" spans="1:3" x14ac:dyDescent="0.25">
      <c r="A105" s="6">
        <v>36499</v>
      </c>
      <c r="B105" s="7"/>
      <c r="C105" s="7"/>
    </row>
    <row r="106" spans="1:3" x14ac:dyDescent="0.25">
      <c r="A106" s="6">
        <v>36506</v>
      </c>
      <c r="B106" s="7"/>
      <c r="C106" s="7"/>
    </row>
    <row r="107" spans="1:3" x14ac:dyDescent="0.25">
      <c r="A107" s="6">
        <v>36513</v>
      </c>
      <c r="B107" s="7"/>
      <c r="C107" s="7"/>
    </row>
    <row r="108" spans="1:3" x14ac:dyDescent="0.25">
      <c r="A108" s="6">
        <v>36520</v>
      </c>
      <c r="B108" s="7"/>
      <c r="C108" s="7"/>
    </row>
    <row r="109" spans="1:3" x14ac:dyDescent="0.25">
      <c r="A109" s="6">
        <v>36527</v>
      </c>
      <c r="B109" s="7"/>
      <c r="C109" s="7"/>
    </row>
    <row r="110" spans="1:3" x14ac:dyDescent="0.25">
      <c r="A110" s="6">
        <v>36534</v>
      </c>
      <c r="B110" s="7"/>
      <c r="C110" s="7"/>
    </row>
    <row r="111" spans="1:3" x14ac:dyDescent="0.25">
      <c r="A111" s="6">
        <v>36541</v>
      </c>
      <c r="B111" s="7"/>
      <c r="C111" s="7"/>
    </row>
    <row r="112" spans="1:3" x14ac:dyDescent="0.25">
      <c r="A112" s="6">
        <v>36548</v>
      </c>
      <c r="B112" s="7"/>
      <c r="C112" s="7"/>
    </row>
    <row r="113" spans="1:3" x14ac:dyDescent="0.25">
      <c r="A113" s="6">
        <v>36555</v>
      </c>
      <c r="B113" s="7"/>
      <c r="C113" s="7"/>
    </row>
    <row r="114" spans="1:3" x14ac:dyDescent="0.25">
      <c r="A114" s="6">
        <v>36562</v>
      </c>
      <c r="B114" s="7"/>
      <c r="C114" s="7"/>
    </row>
    <row r="115" spans="1:3" x14ac:dyDescent="0.25">
      <c r="A115" s="6">
        <v>36569</v>
      </c>
      <c r="B115" s="7"/>
      <c r="C115" s="7"/>
    </row>
    <row r="116" spans="1:3" x14ac:dyDescent="0.25">
      <c r="A116" s="6">
        <v>36576</v>
      </c>
      <c r="B116" s="7"/>
      <c r="C116" s="7"/>
    </row>
    <row r="117" spans="1:3" x14ac:dyDescent="0.25">
      <c r="A117" s="6">
        <v>36583</v>
      </c>
      <c r="B117" s="7"/>
      <c r="C117" s="7"/>
    </row>
    <row r="118" spans="1:3" x14ac:dyDescent="0.25">
      <c r="A118" s="6">
        <v>36590</v>
      </c>
      <c r="B118" s="7"/>
      <c r="C118" s="7"/>
    </row>
    <row r="119" spans="1:3" x14ac:dyDescent="0.25">
      <c r="A119" s="6">
        <v>36597</v>
      </c>
      <c r="B119" s="7"/>
      <c r="C119" s="7"/>
    </row>
    <row r="120" spans="1:3" x14ac:dyDescent="0.25">
      <c r="A120" s="6">
        <v>36604</v>
      </c>
      <c r="B120" s="7"/>
      <c r="C120" s="7"/>
    </row>
    <row r="121" spans="1:3" x14ac:dyDescent="0.25">
      <c r="A121" s="6">
        <v>36611</v>
      </c>
      <c r="B121" s="7"/>
      <c r="C121" s="7"/>
    </row>
    <row r="122" spans="1:3" x14ac:dyDescent="0.25">
      <c r="A122" s="6">
        <v>36618</v>
      </c>
      <c r="B122" s="7"/>
      <c r="C122" s="7"/>
    </row>
    <row r="123" spans="1:3" x14ac:dyDescent="0.25">
      <c r="A123" s="6">
        <v>36625</v>
      </c>
      <c r="B123" s="7"/>
      <c r="C123" s="7"/>
    </row>
    <row r="124" spans="1:3" x14ac:dyDescent="0.25">
      <c r="A124" s="6">
        <v>36632</v>
      </c>
      <c r="B124" s="7"/>
      <c r="C124" s="7"/>
    </row>
    <row r="125" spans="1:3" x14ac:dyDescent="0.25">
      <c r="A125" s="6">
        <v>36639</v>
      </c>
      <c r="B125" s="7"/>
      <c r="C125" s="7"/>
    </row>
    <row r="126" spans="1:3" x14ac:dyDescent="0.25">
      <c r="A126" s="6">
        <v>36646</v>
      </c>
      <c r="B126" s="7"/>
      <c r="C126" s="7"/>
    </row>
    <row r="127" spans="1:3" x14ac:dyDescent="0.25">
      <c r="A127" s="6">
        <v>36653</v>
      </c>
      <c r="B127" s="7"/>
      <c r="C127" s="7"/>
    </row>
    <row r="128" spans="1:3" x14ac:dyDescent="0.25">
      <c r="A128" s="6">
        <v>36660</v>
      </c>
      <c r="B128" s="7"/>
      <c r="C128" s="7"/>
    </row>
    <row r="129" spans="1:3" x14ac:dyDescent="0.25">
      <c r="A129" s="6">
        <v>36667</v>
      </c>
      <c r="B129" s="7"/>
      <c r="C129" s="7"/>
    </row>
    <row r="130" spans="1:3" x14ac:dyDescent="0.25">
      <c r="A130" s="6">
        <v>36674</v>
      </c>
      <c r="B130" s="7"/>
      <c r="C130" s="7"/>
    </row>
    <row r="131" spans="1:3" x14ac:dyDescent="0.25">
      <c r="A131" s="6">
        <v>36681</v>
      </c>
      <c r="B131" s="7"/>
      <c r="C131" s="7"/>
    </row>
    <row r="132" spans="1:3" x14ac:dyDescent="0.25">
      <c r="A132" s="6">
        <v>36688</v>
      </c>
      <c r="B132" s="7"/>
      <c r="C132" s="7"/>
    </row>
    <row r="133" spans="1:3" x14ac:dyDescent="0.25">
      <c r="A133" s="6">
        <v>36695</v>
      </c>
      <c r="B133" s="7"/>
      <c r="C133" s="7"/>
    </row>
    <row r="134" spans="1:3" x14ac:dyDescent="0.25">
      <c r="A134" s="6">
        <v>36702</v>
      </c>
      <c r="B134" s="7"/>
      <c r="C134" s="7"/>
    </row>
    <row r="135" spans="1:3" x14ac:dyDescent="0.25">
      <c r="A135" s="6">
        <v>36709</v>
      </c>
      <c r="B135" s="7"/>
      <c r="C135" s="7"/>
    </row>
    <row r="136" spans="1:3" x14ac:dyDescent="0.25">
      <c r="A136" s="6">
        <v>36716</v>
      </c>
      <c r="B136" s="7"/>
      <c r="C136" s="7"/>
    </row>
    <row r="137" spans="1:3" x14ac:dyDescent="0.25">
      <c r="A137" s="6">
        <v>36723</v>
      </c>
      <c r="B137" s="7"/>
      <c r="C137" s="7"/>
    </row>
    <row r="138" spans="1:3" x14ac:dyDescent="0.25">
      <c r="A138" s="6">
        <v>36730</v>
      </c>
      <c r="B138" s="7"/>
      <c r="C138" s="7"/>
    </row>
    <row r="139" spans="1:3" x14ac:dyDescent="0.25">
      <c r="A139" s="6">
        <v>36737</v>
      </c>
      <c r="B139" s="7"/>
      <c r="C139" s="7"/>
    </row>
    <row r="140" spans="1:3" x14ac:dyDescent="0.25">
      <c r="A140" s="6">
        <v>36744</v>
      </c>
      <c r="B140" s="7"/>
      <c r="C140" s="7"/>
    </row>
    <row r="141" spans="1:3" x14ac:dyDescent="0.25">
      <c r="A141" s="6">
        <v>36751</v>
      </c>
      <c r="B141" s="7"/>
      <c r="C141" s="7"/>
    </row>
    <row r="142" spans="1:3" x14ac:dyDescent="0.25">
      <c r="A142" s="6">
        <v>36758</v>
      </c>
      <c r="B142" s="7"/>
      <c r="C142" s="7"/>
    </row>
    <row r="143" spans="1:3" x14ac:dyDescent="0.25">
      <c r="A143" s="6">
        <v>36765</v>
      </c>
      <c r="B143" s="7"/>
      <c r="C143" s="7"/>
    </row>
    <row r="144" spans="1:3" x14ac:dyDescent="0.25">
      <c r="A144" s="6">
        <v>36772</v>
      </c>
      <c r="B144" s="7"/>
      <c r="C144" s="7"/>
    </row>
    <row r="145" spans="1:3" x14ac:dyDescent="0.25">
      <c r="A145" s="6">
        <v>36779</v>
      </c>
      <c r="B145" s="7"/>
      <c r="C145" s="7"/>
    </row>
    <row r="146" spans="1:3" x14ac:dyDescent="0.25">
      <c r="A146" s="6">
        <v>36786</v>
      </c>
      <c r="B146" s="7"/>
      <c r="C146" s="7"/>
    </row>
    <row r="147" spans="1:3" x14ac:dyDescent="0.25">
      <c r="A147" s="6">
        <v>36793</v>
      </c>
      <c r="B147" s="7"/>
      <c r="C147" s="7"/>
    </row>
    <row r="148" spans="1:3" x14ac:dyDescent="0.25">
      <c r="A148" s="6">
        <v>36800</v>
      </c>
      <c r="B148" s="7"/>
      <c r="C148" s="7"/>
    </row>
    <row r="149" spans="1:3" x14ac:dyDescent="0.25">
      <c r="A149" s="6">
        <v>36807</v>
      </c>
      <c r="B149" s="7"/>
      <c r="C149" s="7"/>
    </row>
    <row r="150" spans="1:3" x14ac:dyDescent="0.25">
      <c r="A150" s="6">
        <v>36814</v>
      </c>
      <c r="B150" s="7"/>
      <c r="C150" s="7"/>
    </row>
    <row r="151" spans="1:3" x14ac:dyDescent="0.25">
      <c r="A151" s="6">
        <v>36821</v>
      </c>
      <c r="B151" s="7"/>
      <c r="C151" s="7"/>
    </row>
    <row r="152" spans="1:3" x14ac:dyDescent="0.25">
      <c r="A152" s="6">
        <v>36828</v>
      </c>
      <c r="B152" s="7"/>
      <c r="C152" s="7"/>
    </row>
    <row r="153" spans="1:3" x14ac:dyDescent="0.25">
      <c r="A153" s="6">
        <v>36835</v>
      </c>
      <c r="B153" s="7"/>
      <c r="C153" s="7"/>
    </row>
    <row r="154" spans="1:3" x14ac:dyDescent="0.25">
      <c r="A154" s="6">
        <v>36842</v>
      </c>
      <c r="B154" s="7"/>
      <c r="C154" s="7"/>
    </row>
    <row r="155" spans="1:3" x14ac:dyDescent="0.25">
      <c r="A155" s="6">
        <v>36849</v>
      </c>
      <c r="B155" s="7"/>
      <c r="C155" s="7"/>
    </row>
    <row r="156" spans="1:3" x14ac:dyDescent="0.25">
      <c r="A156" s="6">
        <v>36856</v>
      </c>
      <c r="B156" s="7"/>
      <c r="C156" s="7"/>
    </row>
    <row r="157" spans="1:3" x14ac:dyDescent="0.25">
      <c r="A157" s="6">
        <v>36863</v>
      </c>
      <c r="B157" s="7"/>
      <c r="C157" s="7"/>
    </row>
    <row r="158" spans="1:3" x14ac:dyDescent="0.25">
      <c r="A158" s="6">
        <v>36870</v>
      </c>
      <c r="B158" s="7"/>
      <c r="C158" s="7"/>
    </row>
    <row r="159" spans="1:3" x14ac:dyDescent="0.25">
      <c r="A159" s="6">
        <v>36877</v>
      </c>
      <c r="B159" s="7"/>
      <c r="C159" s="7"/>
    </row>
    <row r="160" spans="1:3" x14ac:dyDescent="0.25">
      <c r="A160" s="6">
        <v>36884</v>
      </c>
      <c r="B160" s="7"/>
      <c r="C160" s="7"/>
    </row>
    <row r="161" spans="1:3" x14ac:dyDescent="0.25">
      <c r="A161" s="6">
        <v>36891</v>
      </c>
      <c r="B161" s="7"/>
      <c r="C161" s="7"/>
    </row>
    <row r="162" spans="1:3" x14ac:dyDescent="0.25">
      <c r="A162" s="6">
        <v>36898</v>
      </c>
      <c r="B162" s="7"/>
      <c r="C162" s="7"/>
    </row>
    <row r="163" spans="1:3" x14ac:dyDescent="0.25">
      <c r="A163" s="6">
        <v>36905</v>
      </c>
      <c r="B163" s="7"/>
      <c r="C163" s="7"/>
    </row>
    <row r="164" spans="1:3" x14ac:dyDescent="0.25">
      <c r="A164" s="6">
        <v>36912</v>
      </c>
      <c r="B164" s="7"/>
      <c r="C164" s="7"/>
    </row>
    <row r="165" spans="1:3" x14ac:dyDescent="0.25">
      <c r="A165" s="6">
        <v>36919</v>
      </c>
      <c r="B165" s="7"/>
      <c r="C165" s="7"/>
    </row>
    <row r="166" spans="1:3" x14ac:dyDescent="0.25">
      <c r="A166" s="6">
        <v>36926</v>
      </c>
      <c r="B166" s="7"/>
      <c r="C166" s="7"/>
    </row>
    <row r="167" spans="1:3" x14ac:dyDescent="0.25">
      <c r="A167" s="6">
        <v>36933</v>
      </c>
      <c r="B167" s="7"/>
      <c r="C167" s="7"/>
    </row>
    <row r="168" spans="1:3" x14ac:dyDescent="0.25">
      <c r="A168" s="6">
        <v>36940</v>
      </c>
      <c r="B168" s="7"/>
      <c r="C168" s="7"/>
    </row>
    <row r="169" spans="1:3" x14ac:dyDescent="0.25">
      <c r="A169" s="6">
        <v>36947</v>
      </c>
      <c r="B169" s="7"/>
      <c r="C169" s="7"/>
    </row>
    <row r="170" spans="1:3" x14ac:dyDescent="0.25">
      <c r="A170" s="6">
        <v>36954</v>
      </c>
      <c r="B170" s="7"/>
      <c r="C170" s="7"/>
    </row>
    <row r="171" spans="1:3" x14ac:dyDescent="0.25">
      <c r="A171" s="6">
        <v>36961</v>
      </c>
      <c r="B171" s="7"/>
      <c r="C171" s="7"/>
    </row>
    <row r="172" spans="1:3" x14ac:dyDescent="0.25">
      <c r="A172" s="6">
        <v>36968</v>
      </c>
      <c r="B172" s="7"/>
      <c r="C172" s="7"/>
    </row>
    <row r="173" spans="1:3" x14ac:dyDescent="0.25">
      <c r="A173" s="6">
        <v>36975</v>
      </c>
      <c r="B173" s="7"/>
      <c r="C173" s="7"/>
    </row>
    <row r="174" spans="1:3" x14ac:dyDescent="0.25">
      <c r="A174" s="6">
        <v>36982</v>
      </c>
      <c r="B174" s="7"/>
      <c r="C174" s="7"/>
    </row>
    <row r="175" spans="1:3" x14ac:dyDescent="0.25">
      <c r="A175" s="6">
        <v>36989</v>
      </c>
      <c r="B175" s="7"/>
      <c r="C175" s="7"/>
    </row>
    <row r="176" spans="1:3" x14ac:dyDescent="0.25">
      <c r="A176" s="6">
        <v>36996</v>
      </c>
      <c r="B176" s="7"/>
      <c r="C176" s="7"/>
    </row>
    <row r="177" spans="1:3" x14ac:dyDescent="0.25">
      <c r="A177" s="6">
        <v>37003</v>
      </c>
      <c r="B177" s="7"/>
      <c r="C177" s="7"/>
    </row>
    <row r="178" spans="1:3" x14ac:dyDescent="0.25">
      <c r="A178" s="6">
        <v>37010</v>
      </c>
      <c r="B178" s="7"/>
      <c r="C178" s="7"/>
    </row>
    <row r="179" spans="1:3" x14ac:dyDescent="0.25">
      <c r="A179" s="6">
        <v>37017</v>
      </c>
      <c r="B179" s="7"/>
      <c r="C179" s="7"/>
    </row>
    <row r="180" spans="1:3" x14ac:dyDescent="0.25">
      <c r="A180" s="6">
        <v>37024</v>
      </c>
      <c r="B180" s="7"/>
      <c r="C180" s="7"/>
    </row>
    <row r="181" spans="1:3" x14ac:dyDescent="0.25">
      <c r="A181" s="6">
        <v>37031</v>
      </c>
      <c r="B181" s="7"/>
      <c r="C181" s="7"/>
    </row>
    <row r="182" spans="1:3" x14ac:dyDescent="0.25">
      <c r="A182" s="6">
        <v>37038</v>
      </c>
      <c r="B182" s="7"/>
      <c r="C182" s="7"/>
    </row>
    <row r="183" spans="1:3" x14ac:dyDescent="0.25">
      <c r="A183" s="6">
        <v>37045</v>
      </c>
      <c r="B183" s="7"/>
      <c r="C183" s="7"/>
    </row>
    <row r="184" spans="1:3" x14ac:dyDescent="0.25">
      <c r="A184" s="6">
        <v>37052</v>
      </c>
      <c r="B184" s="7"/>
      <c r="C184" s="7"/>
    </row>
    <row r="185" spans="1:3" x14ac:dyDescent="0.25">
      <c r="A185" s="6">
        <v>37059</v>
      </c>
      <c r="B185" s="7"/>
      <c r="C185" s="7"/>
    </row>
    <row r="186" spans="1:3" x14ac:dyDescent="0.25">
      <c r="A186" s="6">
        <v>37066</v>
      </c>
      <c r="B186" s="7"/>
      <c r="C186" s="7"/>
    </row>
    <row r="187" spans="1:3" x14ac:dyDescent="0.25">
      <c r="A187" s="6">
        <v>37073</v>
      </c>
      <c r="B187" s="7"/>
      <c r="C187" s="7"/>
    </row>
    <row r="188" spans="1:3" x14ac:dyDescent="0.25">
      <c r="A188" s="6">
        <v>37080</v>
      </c>
      <c r="B188" s="7"/>
      <c r="C188" s="7"/>
    </row>
    <row r="189" spans="1:3" x14ac:dyDescent="0.25">
      <c r="A189" s="6">
        <v>37087</v>
      </c>
      <c r="B189" s="7"/>
      <c r="C189" s="7"/>
    </row>
    <row r="190" spans="1:3" x14ac:dyDescent="0.25">
      <c r="A190" s="6">
        <v>37094</v>
      </c>
      <c r="B190" s="7"/>
      <c r="C190" s="7"/>
    </row>
    <row r="191" spans="1:3" x14ac:dyDescent="0.25">
      <c r="A191" s="6">
        <v>37101</v>
      </c>
      <c r="B191" s="7"/>
      <c r="C191" s="7"/>
    </row>
    <row r="192" spans="1:3" x14ac:dyDescent="0.25">
      <c r="A192" s="6">
        <v>37108</v>
      </c>
      <c r="B192" s="7"/>
      <c r="C192" s="7"/>
    </row>
    <row r="193" spans="1:3" x14ac:dyDescent="0.25">
      <c r="A193" s="6">
        <v>37115</v>
      </c>
      <c r="B193" s="7"/>
      <c r="C193" s="7"/>
    </row>
    <row r="194" spans="1:3" x14ac:dyDescent="0.25">
      <c r="A194" s="6">
        <v>37122</v>
      </c>
      <c r="B194" s="7"/>
      <c r="C194" s="7"/>
    </row>
    <row r="195" spans="1:3" x14ac:dyDescent="0.25">
      <c r="A195" s="6">
        <v>37129</v>
      </c>
      <c r="B195" s="7"/>
      <c r="C195" s="7"/>
    </row>
    <row r="196" spans="1:3" x14ac:dyDescent="0.25">
      <c r="A196" s="6">
        <v>37136</v>
      </c>
      <c r="B196" s="7"/>
      <c r="C196" s="7"/>
    </row>
    <row r="197" spans="1:3" x14ac:dyDescent="0.25">
      <c r="A197" s="6">
        <v>37143</v>
      </c>
      <c r="B197" s="7"/>
      <c r="C197" s="7"/>
    </row>
    <row r="198" spans="1:3" x14ac:dyDescent="0.25">
      <c r="A198" s="6">
        <v>37150</v>
      </c>
      <c r="B198" s="7"/>
      <c r="C198" s="7"/>
    </row>
    <row r="199" spans="1:3" x14ac:dyDescent="0.25">
      <c r="A199" s="6">
        <v>37157</v>
      </c>
      <c r="B199" s="7"/>
      <c r="C199" s="7"/>
    </row>
    <row r="200" spans="1:3" x14ac:dyDescent="0.25">
      <c r="A200" s="6">
        <v>37164</v>
      </c>
      <c r="B200" s="7"/>
      <c r="C200" s="7"/>
    </row>
    <row r="201" spans="1:3" x14ac:dyDescent="0.25">
      <c r="A201" s="6">
        <v>37171</v>
      </c>
      <c r="B201" s="7"/>
      <c r="C201" s="7"/>
    </row>
    <row r="202" spans="1:3" x14ac:dyDescent="0.25">
      <c r="A202" s="6">
        <v>37178</v>
      </c>
      <c r="B202" s="7"/>
      <c r="C202" s="7"/>
    </row>
    <row r="203" spans="1:3" x14ac:dyDescent="0.25">
      <c r="A203" s="6">
        <v>37185</v>
      </c>
      <c r="B203" s="7"/>
      <c r="C203" s="7"/>
    </row>
    <row r="204" spans="1:3" x14ac:dyDescent="0.25">
      <c r="A204" s="6">
        <v>37192</v>
      </c>
      <c r="B204" s="7"/>
      <c r="C204" s="7"/>
    </row>
    <row r="205" spans="1:3" x14ac:dyDescent="0.25">
      <c r="A205" s="6">
        <v>37199</v>
      </c>
      <c r="B205" s="7"/>
      <c r="C205" s="7"/>
    </row>
    <row r="206" spans="1:3" x14ac:dyDescent="0.25">
      <c r="A206" s="6">
        <v>37206</v>
      </c>
      <c r="B206" s="7"/>
      <c r="C206" s="7"/>
    </row>
    <row r="207" spans="1:3" x14ac:dyDescent="0.25">
      <c r="A207" s="6">
        <v>37213</v>
      </c>
      <c r="B207" s="7"/>
      <c r="C207" s="7"/>
    </row>
    <row r="208" spans="1:3" x14ac:dyDescent="0.25">
      <c r="A208" s="6">
        <v>37220</v>
      </c>
      <c r="B208" s="7"/>
      <c r="C208" s="7"/>
    </row>
    <row r="209" spans="1:3" x14ac:dyDescent="0.25">
      <c r="A209" s="6">
        <v>37227</v>
      </c>
      <c r="B209" s="7"/>
      <c r="C209" s="7"/>
    </row>
    <row r="210" spans="1:3" x14ac:dyDescent="0.25">
      <c r="A210" s="6">
        <v>37234</v>
      </c>
      <c r="B210" s="7"/>
      <c r="C210" s="7"/>
    </row>
    <row r="211" spans="1:3" x14ac:dyDescent="0.25">
      <c r="A211" s="6">
        <v>37241</v>
      </c>
      <c r="B211" s="7"/>
      <c r="C211" s="7"/>
    </row>
    <row r="212" spans="1:3" x14ac:dyDescent="0.25">
      <c r="A212" s="6">
        <v>37248</v>
      </c>
      <c r="B212" s="7"/>
      <c r="C212" s="7"/>
    </row>
    <row r="213" spans="1:3" x14ac:dyDescent="0.25">
      <c r="A213" s="6">
        <v>37255</v>
      </c>
      <c r="B213" s="7"/>
      <c r="C213" s="7"/>
    </row>
    <row r="214" spans="1:3" x14ac:dyDescent="0.25">
      <c r="A214" s="6">
        <v>37262</v>
      </c>
      <c r="B214" s="7"/>
      <c r="C214" s="7"/>
    </row>
    <row r="215" spans="1:3" x14ac:dyDescent="0.25">
      <c r="A215" s="6">
        <v>37269</v>
      </c>
      <c r="B215" s="7"/>
      <c r="C215" s="7"/>
    </row>
    <row r="216" spans="1:3" x14ac:dyDescent="0.25">
      <c r="A216" s="6">
        <v>37276</v>
      </c>
      <c r="B216" s="7"/>
      <c r="C216" s="7"/>
    </row>
    <row r="217" spans="1:3" x14ac:dyDescent="0.25">
      <c r="A217" s="6">
        <v>37283</v>
      </c>
      <c r="B217" s="7"/>
      <c r="C217" s="7"/>
    </row>
    <row r="218" spans="1:3" x14ac:dyDescent="0.25">
      <c r="A218" s="6">
        <v>37290</v>
      </c>
      <c r="B218" s="7"/>
      <c r="C218" s="7"/>
    </row>
    <row r="219" spans="1:3" x14ac:dyDescent="0.25">
      <c r="A219" s="6">
        <v>37297</v>
      </c>
      <c r="B219" s="7"/>
      <c r="C219" s="7"/>
    </row>
    <row r="220" spans="1:3" x14ac:dyDescent="0.25">
      <c r="A220" s="6">
        <v>37304</v>
      </c>
      <c r="B220" s="7"/>
      <c r="C220" s="7"/>
    </row>
    <row r="221" spans="1:3" x14ac:dyDescent="0.25">
      <c r="A221" s="6">
        <v>37311</v>
      </c>
      <c r="B221" s="7"/>
      <c r="C221" s="7"/>
    </row>
    <row r="222" spans="1:3" x14ac:dyDescent="0.25">
      <c r="A222" s="6">
        <v>37318</v>
      </c>
      <c r="B222" s="7"/>
      <c r="C222" s="7"/>
    </row>
    <row r="223" spans="1:3" x14ac:dyDescent="0.25">
      <c r="A223" s="6">
        <v>37325</v>
      </c>
      <c r="B223" s="7"/>
      <c r="C223" s="7"/>
    </row>
    <row r="224" spans="1:3" x14ac:dyDescent="0.25">
      <c r="A224" s="6">
        <v>37332</v>
      </c>
      <c r="B224" s="7"/>
      <c r="C224" s="7"/>
    </row>
    <row r="225" spans="1:3" x14ac:dyDescent="0.25">
      <c r="A225" s="6">
        <v>37339</v>
      </c>
      <c r="B225" s="7"/>
      <c r="C225" s="7"/>
    </row>
    <row r="226" spans="1:3" x14ac:dyDescent="0.25">
      <c r="A226" s="6">
        <v>37346</v>
      </c>
      <c r="B226" s="7"/>
      <c r="C226" s="7"/>
    </row>
    <row r="227" spans="1:3" x14ac:dyDescent="0.25">
      <c r="A227" s="6">
        <v>37353</v>
      </c>
      <c r="B227" s="7"/>
      <c r="C227" s="7"/>
    </row>
    <row r="228" spans="1:3" x14ac:dyDescent="0.25">
      <c r="A228" s="6">
        <v>37360</v>
      </c>
      <c r="B228" s="7"/>
      <c r="C228" s="7"/>
    </row>
    <row r="229" spans="1:3" x14ac:dyDescent="0.25">
      <c r="A229" s="6">
        <v>37367</v>
      </c>
      <c r="B229" s="7"/>
      <c r="C229" s="7"/>
    </row>
    <row r="230" spans="1:3" x14ac:dyDescent="0.25">
      <c r="A230" s="6">
        <v>37374</v>
      </c>
      <c r="B230" s="7"/>
      <c r="C230" s="7"/>
    </row>
    <row r="231" spans="1:3" x14ac:dyDescent="0.25">
      <c r="A231" s="6">
        <v>37381</v>
      </c>
      <c r="B231" s="7"/>
      <c r="C231" s="7"/>
    </row>
    <row r="232" spans="1:3" x14ac:dyDescent="0.25">
      <c r="A232" s="6">
        <v>37388</v>
      </c>
      <c r="B232" s="7"/>
      <c r="C232" s="7"/>
    </row>
    <row r="233" spans="1:3" x14ac:dyDescent="0.25">
      <c r="A233" s="6">
        <v>37395</v>
      </c>
      <c r="B233" s="7"/>
      <c r="C233" s="7"/>
    </row>
    <row r="234" spans="1:3" x14ac:dyDescent="0.25">
      <c r="A234" s="6">
        <v>37402</v>
      </c>
      <c r="B234" s="7"/>
      <c r="C234" s="7"/>
    </row>
    <row r="235" spans="1:3" x14ac:dyDescent="0.25">
      <c r="A235" s="6">
        <v>37409</v>
      </c>
      <c r="B235" s="7"/>
      <c r="C235" s="7"/>
    </row>
    <row r="236" spans="1:3" x14ac:dyDescent="0.25">
      <c r="A236" s="6">
        <v>37416</v>
      </c>
      <c r="B236" s="7"/>
      <c r="C236" s="7"/>
    </row>
    <row r="237" spans="1:3" x14ac:dyDescent="0.25">
      <c r="A237" s="6">
        <v>37423</v>
      </c>
      <c r="B237" s="7"/>
      <c r="C237" s="7"/>
    </row>
    <row r="238" spans="1:3" x14ac:dyDescent="0.25">
      <c r="A238" s="6">
        <v>37430</v>
      </c>
      <c r="B238" s="7"/>
      <c r="C238" s="7"/>
    </row>
    <row r="239" spans="1:3" x14ac:dyDescent="0.25">
      <c r="A239" s="6">
        <v>37437</v>
      </c>
      <c r="B239" s="7"/>
      <c r="C239" s="7"/>
    </row>
    <row r="240" spans="1:3" x14ac:dyDescent="0.25">
      <c r="A240" s="6">
        <v>37444</v>
      </c>
      <c r="B240" s="7"/>
      <c r="C240" s="7"/>
    </row>
    <row r="241" spans="1:3" x14ac:dyDescent="0.25">
      <c r="A241" s="6">
        <v>37451</v>
      </c>
      <c r="B241" s="7"/>
      <c r="C241" s="7"/>
    </row>
    <row r="242" spans="1:3" x14ac:dyDescent="0.25">
      <c r="A242" s="6">
        <v>37458</v>
      </c>
      <c r="B242" s="7"/>
      <c r="C242" s="7"/>
    </row>
    <row r="243" spans="1:3" x14ac:dyDescent="0.25">
      <c r="A243" s="6">
        <v>37465</v>
      </c>
      <c r="B243" s="7"/>
      <c r="C243" s="7"/>
    </row>
    <row r="244" spans="1:3" x14ac:dyDescent="0.25">
      <c r="A244" s="6">
        <v>37472</v>
      </c>
      <c r="B244" s="7"/>
      <c r="C244" s="7"/>
    </row>
    <row r="245" spans="1:3" x14ac:dyDescent="0.25">
      <c r="A245" s="6">
        <v>37479</v>
      </c>
      <c r="B245" s="7"/>
      <c r="C245" s="7"/>
    </row>
    <row r="246" spans="1:3" x14ac:dyDescent="0.25">
      <c r="A246" s="6">
        <v>37486</v>
      </c>
      <c r="B246" s="7"/>
      <c r="C246" s="7"/>
    </row>
    <row r="247" spans="1:3" x14ac:dyDescent="0.25">
      <c r="A247" s="6">
        <v>37493</v>
      </c>
      <c r="B247" s="7"/>
      <c r="C247" s="7"/>
    </row>
    <row r="248" spans="1:3" x14ac:dyDescent="0.25">
      <c r="A248" s="6">
        <v>37500</v>
      </c>
      <c r="B248" s="7"/>
      <c r="C248" s="7"/>
    </row>
    <row r="249" spans="1:3" x14ac:dyDescent="0.25">
      <c r="A249" s="6">
        <v>37507</v>
      </c>
      <c r="B249" s="7"/>
      <c r="C249" s="7"/>
    </row>
    <row r="250" spans="1:3" x14ac:dyDescent="0.25">
      <c r="A250" s="6">
        <v>37514</v>
      </c>
      <c r="B250" s="7"/>
      <c r="C250" s="7"/>
    </row>
    <row r="251" spans="1:3" x14ac:dyDescent="0.25">
      <c r="A251" s="6">
        <v>37521</v>
      </c>
      <c r="B251" s="7"/>
      <c r="C251" s="7"/>
    </row>
    <row r="252" spans="1:3" x14ac:dyDescent="0.25">
      <c r="A252" s="6">
        <v>37528</v>
      </c>
      <c r="B252" s="7"/>
      <c r="C252" s="7"/>
    </row>
    <row r="253" spans="1:3" x14ac:dyDescent="0.25">
      <c r="A253" s="6">
        <v>37535</v>
      </c>
      <c r="B253" s="7"/>
      <c r="C253" s="7"/>
    </row>
    <row r="254" spans="1:3" x14ac:dyDescent="0.25">
      <c r="A254" s="6">
        <v>37542</v>
      </c>
      <c r="B254" s="7"/>
      <c r="C254" s="7"/>
    </row>
    <row r="255" spans="1:3" x14ac:dyDescent="0.25">
      <c r="A255" s="6">
        <v>37549</v>
      </c>
      <c r="B255" s="7"/>
      <c r="C255" s="7"/>
    </row>
    <row r="256" spans="1:3" x14ac:dyDescent="0.25">
      <c r="A256" s="6">
        <v>37556</v>
      </c>
      <c r="B256" s="7"/>
      <c r="C256" s="7"/>
    </row>
    <row r="257" spans="1:3" x14ac:dyDescent="0.25">
      <c r="A257" s="6">
        <v>37563</v>
      </c>
      <c r="B257" s="7"/>
      <c r="C257" s="7"/>
    </row>
    <row r="258" spans="1:3" x14ac:dyDescent="0.25">
      <c r="A258" s="6">
        <v>37570</v>
      </c>
      <c r="B258" s="7"/>
      <c r="C258" s="7"/>
    </row>
    <row r="259" spans="1:3" x14ac:dyDescent="0.25">
      <c r="A259" s="6">
        <v>37577</v>
      </c>
      <c r="B259" s="7"/>
      <c r="C259" s="7"/>
    </row>
    <row r="260" spans="1:3" x14ac:dyDescent="0.25">
      <c r="A260" s="6">
        <v>37584</v>
      </c>
      <c r="B260" s="7"/>
      <c r="C260" s="7"/>
    </row>
    <row r="261" spans="1:3" x14ac:dyDescent="0.25">
      <c r="A261" s="6">
        <v>37591</v>
      </c>
      <c r="B261" s="7"/>
      <c r="C261" s="7"/>
    </row>
    <row r="262" spans="1:3" x14ac:dyDescent="0.25">
      <c r="A262" s="6">
        <v>37598</v>
      </c>
      <c r="B262" s="7"/>
      <c r="C262" s="7"/>
    </row>
    <row r="263" spans="1:3" x14ac:dyDescent="0.25">
      <c r="A263" s="6">
        <v>37605</v>
      </c>
      <c r="B263" s="7"/>
      <c r="C263" s="7"/>
    </row>
    <row r="264" spans="1:3" x14ac:dyDescent="0.25">
      <c r="A264" s="6">
        <v>37612</v>
      </c>
      <c r="B264" s="7"/>
      <c r="C264" s="7"/>
    </row>
    <row r="265" spans="1:3" x14ac:dyDescent="0.25">
      <c r="A265" s="6">
        <v>37619</v>
      </c>
      <c r="B265" s="7"/>
      <c r="C265" s="7"/>
    </row>
    <row r="266" spans="1:3" x14ac:dyDescent="0.25">
      <c r="A266" s="6">
        <v>37626</v>
      </c>
      <c r="B266" s="7"/>
      <c r="C266" s="7"/>
    </row>
    <row r="267" spans="1:3" x14ac:dyDescent="0.25">
      <c r="A267" s="6">
        <v>37633</v>
      </c>
      <c r="B267" s="7"/>
      <c r="C267" s="7"/>
    </row>
    <row r="268" spans="1:3" x14ac:dyDescent="0.25">
      <c r="A268" s="6">
        <v>37640</v>
      </c>
      <c r="B268" s="7"/>
      <c r="C268" s="7"/>
    </row>
    <row r="269" spans="1:3" x14ac:dyDescent="0.25">
      <c r="A269" s="6">
        <v>37647</v>
      </c>
      <c r="B269" s="7"/>
      <c r="C269" s="7"/>
    </row>
    <row r="270" spans="1:3" x14ac:dyDescent="0.25">
      <c r="A270" s="6">
        <v>37654</v>
      </c>
      <c r="B270" s="7"/>
      <c r="C270" s="7"/>
    </row>
    <row r="271" spans="1:3" x14ac:dyDescent="0.25">
      <c r="A271" s="6">
        <v>37661</v>
      </c>
      <c r="B271" s="7"/>
      <c r="C271" s="7"/>
    </row>
    <row r="272" spans="1:3" x14ac:dyDescent="0.25">
      <c r="A272" s="6">
        <v>37668</v>
      </c>
      <c r="B272" s="7"/>
      <c r="C272" s="7"/>
    </row>
    <row r="273" spans="1:3" x14ac:dyDescent="0.25">
      <c r="A273" s="6">
        <v>37675</v>
      </c>
      <c r="B273" s="7"/>
      <c r="C273" s="7"/>
    </row>
    <row r="274" spans="1:3" x14ac:dyDescent="0.25">
      <c r="A274" s="6">
        <v>37682</v>
      </c>
      <c r="B274" s="7"/>
      <c r="C274" s="7"/>
    </row>
    <row r="275" spans="1:3" x14ac:dyDescent="0.25">
      <c r="A275" s="6">
        <v>37689</v>
      </c>
      <c r="B275" s="7"/>
      <c r="C275" s="7"/>
    </row>
    <row r="276" spans="1:3" x14ac:dyDescent="0.25">
      <c r="A276" s="6">
        <v>37696</v>
      </c>
      <c r="B276" s="7"/>
      <c r="C276" s="7"/>
    </row>
    <row r="277" spans="1:3" x14ac:dyDescent="0.25">
      <c r="A277" s="6">
        <v>37703</v>
      </c>
      <c r="B277" s="7"/>
      <c r="C277" s="7"/>
    </row>
    <row r="278" spans="1:3" x14ac:dyDescent="0.25">
      <c r="A278" s="6">
        <v>37710</v>
      </c>
      <c r="B278" s="7"/>
      <c r="C278" s="7"/>
    </row>
    <row r="279" spans="1:3" x14ac:dyDescent="0.25">
      <c r="A279" s="6">
        <v>37717</v>
      </c>
      <c r="B279" s="7"/>
      <c r="C279" s="7"/>
    </row>
    <row r="280" spans="1:3" x14ac:dyDescent="0.25">
      <c r="A280" s="6">
        <v>37724</v>
      </c>
      <c r="B280" s="7"/>
      <c r="C280" s="7"/>
    </row>
    <row r="281" spans="1:3" x14ac:dyDescent="0.25">
      <c r="A281" s="6">
        <v>37731</v>
      </c>
      <c r="B281" s="7"/>
      <c r="C281" s="7"/>
    </row>
    <row r="282" spans="1:3" x14ac:dyDescent="0.25">
      <c r="A282" s="6">
        <v>37738</v>
      </c>
      <c r="B282" s="7"/>
      <c r="C282" s="7"/>
    </row>
    <row r="283" spans="1:3" x14ac:dyDescent="0.25">
      <c r="A283" s="6">
        <v>37745</v>
      </c>
      <c r="B283" s="7"/>
      <c r="C283" s="7"/>
    </row>
    <row r="284" spans="1:3" x14ac:dyDescent="0.25">
      <c r="A284" s="6">
        <v>37752</v>
      </c>
      <c r="B284" s="7"/>
      <c r="C284" s="7"/>
    </row>
    <row r="285" spans="1:3" x14ac:dyDescent="0.25">
      <c r="A285" s="6">
        <v>37759</v>
      </c>
      <c r="B285" s="7"/>
      <c r="C285" s="7"/>
    </row>
    <row r="286" spans="1:3" x14ac:dyDescent="0.25">
      <c r="A286" s="6">
        <v>37766</v>
      </c>
      <c r="B286" s="7"/>
      <c r="C286" s="7"/>
    </row>
    <row r="287" spans="1:3" x14ac:dyDescent="0.25">
      <c r="A287" s="6">
        <v>37773</v>
      </c>
      <c r="B287" s="7"/>
      <c r="C287" s="7"/>
    </row>
    <row r="288" spans="1:3" x14ac:dyDescent="0.25">
      <c r="A288" s="6">
        <v>37780</v>
      </c>
      <c r="B288" s="7"/>
      <c r="C288" s="7"/>
    </row>
    <row r="289" spans="1:3" x14ac:dyDescent="0.25">
      <c r="A289" s="6">
        <v>37787</v>
      </c>
      <c r="B289" s="7"/>
      <c r="C289" s="7"/>
    </row>
    <row r="290" spans="1:3" x14ac:dyDescent="0.25">
      <c r="A290" s="6">
        <v>37794</v>
      </c>
      <c r="B290" s="7"/>
      <c r="C290" s="7"/>
    </row>
    <row r="291" spans="1:3" x14ac:dyDescent="0.25">
      <c r="A291" s="6">
        <v>37801</v>
      </c>
      <c r="B291" s="7"/>
      <c r="C291" s="7"/>
    </row>
    <row r="292" spans="1:3" x14ac:dyDescent="0.25">
      <c r="A292" s="6">
        <v>37808</v>
      </c>
      <c r="B292" s="7"/>
      <c r="C292" s="7"/>
    </row>
    <row r="293" spans="1:3" x14ac:dyDescent="0.25">
      <c r="A293" s="6">
        <v>37815</v>
      </c>
      <c r="B293" s="7"/>
      <c r="C293" s="7"/>
    </row>
    <row r="294" spans="1:3" x14ac:dyDescent="0.25">
      <c r="A294" s="6">
        <v>37822</v>
      </c>
      <c r="B294" s="7"/>
      <c r="C294" s="7"/>
    </row>
    <row r="295" spans="1:3" x14ac:dyDescent="0.25">
      <c r="A295" s="6">
        <v>37829</v>
      </c>
      <c r="B295" s="7"/>
      <c r="C295" s="7"/>
    </row>
    <row r="296" spans="1:3" x14ac:dyDescent="0.25">
      <c r="A296" s="6">
        <v>37836</v>
      </c>
      <c r="B296" s="7"/>
      <c r="C296" s="7"/>
    </row>
    <row r="297" spans="1:3" x14ac:dyDescent="0.25">
      <c r="A297" s="6">
        <v>37843</v>
      </c>
      <c r="B297" s="7"/>
      <c r="C297" s="7"/>
    </row>
    <row r="298" spans="1:3" x14ac:dyDescent="0.25">
      <c r="A298" s="6">
        <v>37850</v>
      </c>
      <c r="B298" s="7"/>
      <c r="C298" s="7"/>
    </row>
    <row r="299" spans="1:3" x14ac:dyDescent="0.25">
      <c r="A299" s="6">
        <v>37857</v>
      </c>
      <c r="B299" s="7"/>
      <c r="C299" s="7"/>
    </row>
    <row r="300" spans="1:3" x14ac:dyDescent="0.25">
      <c r="A300" s="6">
        <v>37864</v>
      </c>
      <c r="B300" s="7"/>
      <c r="C300" s="7"/>
    </row>
    <row r="301" spans="1:3" x14ac:dyDescent="0.25">
      <c r="A301" s="6">
        <v>37871</v>
      </c>
      <c r="B301" s="7"/>
      <c r="C301" s="7"/>
    </row>
    <row r="302" spans="1:3" x14ac:dyDescent="0.25">
      <c r="A302" s="6">
        <v>37878</v>
      </c>
      <c r="B302" s="7"/>
      <c r="C302" s="7"/>
    </row>
    <row r="303" spans="1:3" x14ac:dyDescent="0.25">
      <c r="A303" s="6">
        <v>37885</v>
      </c>
      <c r="B303" s="7"/>
      <c r="C303" s="7"/>
    </row>
    <row r="304" spans="1:3" x14ac:dyDescent="0.25">
      <c r="A304" s="6">
        <v>37892</v>
      </c>
      <c r="B304" s="7"/>
      <c r="C304" s="7"/>
    </row>
    <row r="305" spans="1:3" x14ac:dyDescent="0.25">
      <c r="A305" s="6">
        <v>37899</v>
      </c>
      <c r="B305" s="7"/>
      <c r="C305" s="7"/>
    </row>
    <row r="306" spans="1:3" x14ac:dyDescent="0.25">
      <c r="A306" s="6">
        <v>37906</v>
      </c>
      <c r="B306" s="7"/>
      <c r="C306" s="7"/>
    </row>
    <row r="307" spans="1:3" x14ac:dyDescent="0.25">
      <c r="A307" s="6">
        <v>37913</v>
      </c>
      <c r="B307" s="7"/>
      <c r="C307" s="7"/>
    </row>
    <row r="308" spans="1:3" x14ac:dyDescent="0.25">
      <c r="A308" s="6">
        <v>37920</v>
      </c>
      <c r="B308" s="7"/>
      <c r="C308" s="7"/>
    </row>
    <row r="309" spans="1:3" x14ac:dyDescent="0.25">
      <c r="A309" s="6">
        <v>37927</v>
      </c>
      <c r="B309" s="7"/>
      <c r="C309" s="7"/>
    </row>
    <row r="310" spans="1:3" x14ac:dyDescent="0.25">
      <c r="A310" s="6">
        <v>37934</v>
      </c>
      <c r="B310" s="7"/>
      <c r="C310" s="7"/>
    </row>
    <row r="311" spans="1:3" x14ac:dyDescent="0.25">
      <c r="A311" s="6">
        <v>37941</v>
      </c>
      <c r="B311" s="7"/>
      <c r="C311" s="7"/>
    </row>
    <row r="312" spans="1:3" x14ac:dyDescent="0.25">
      <c r="A312" s="6">
        <v>37948</v>
      </c>
      <c r="B312" s="7"/>
      <c r="C312" s="7"/>
    </row>
    <row r="313" spans="1:3" x14ac:dyDescent="0.25">
      <c r="A313" s="6">
        <v>37955</v>
      </c>
      <c r="B313" s="7"/>
      <c r="C313" s="7"/>
    </row>
    <row r="314" spans="1:3" x14ac:dyDescent="0.25">
      <c r="A314" s="6">
        <v>37962</v>
      </c>
      <c r="B314" s="7"/>
      <c r="C314" s="7"/>
    </row>
    <row r="315" spans="1:3" x14ac:dyDescent="0.25">
      <c r="A315" s="6">
        <v>37969</v>
      </c>
      <c r="B315" s="7"/>
      <c r="C315" s="7"/>
    </row>
    <row r="316" spans="1:3" x14ac:dyDescent="0.25">
      <c r="A316" s="6">
        <v>37976</v>
      </c>
      <c r="B316" s="7"/>
      <c r="C316" s="7"/>
    </row>
    <row r="317" spans="1:3" x14ac:dyDescent="0.25">
      <c r="A317" s="6">
        <v>37983</v>
      </c>
      <c r="B317" s="7"/>
      <c r="C317" s="7"/>
    </row>
    <row r="318" spans="1:3" x14ac:dyDescent="0.25">
      <c r="A318" s="6">
        <v>37990</v>
      </c>
      <c r="B318" s="7"/>
      <c r="C318" s="7"/>
    </row>
    <row r="319" spans="1:3" x14ac:dyDescent="0.25">
      <c r="A319" s="6">
        <v>37997</v>
      </c>
      <c r="B319" s="7"/>
      <c r="C319" s="7"/>
    </row>
    <row r="320" spans="1:3" x14ac:dyDescent="0.25">
      <c r="A320" s="6">
        <v>38004</v>
      </c>
      <c r="B320" s="7"/>
      <c r="C320" s="7"/>
    </row>
    <row r="321" spans="1:3" x14ac:dyDescent="0.25">
      <c r="A321" s="6">
        <v>38011</v>
      </c>
      <c r="B321" s="7"/>
      <c r="C321" s="7"/>
    </row>
    <row r="322" spans="1:3" x14ac:dyDescent="0.25">
      <c r="A322" s="6">
        <v>38018</v>
      </c>
      <c r="B322" s="7"/>
      <c r="C322" s="7"/>
    </row>
    <row r="323" spans="1:3" x14ac:dyDescent="0.25">
      <c r="A323" s="6">
        <v>38025</v>
      </c>
      <c r="B323" s="7"/>
      <c r="C323" s="7"/>
    </row>
    <row r="324" spans="1:3" x14ac:dyDescent="0.25">
      <c r="A324" s="6">
        <v>38032</v>
      </c>
      <c r="B324" s="7"/>
      <c r="C324" s="7"/>
    </row>
    <row r="325" spans="1:3" x14ac:dyDescent="0.25">
      <c r="A325" s="6">
        <v>38039</v>
      </c>
      <c r="B325" s="7"/>
      <c r="C325" s="7"/>
    </row>
    <row r="326" spans="1:3" x14ac:dyDescent="0.25">
      <c r="A326" s="6">
        <v>38046</v>
      </c>
      <c r="B326" s="7"/>
      <c r="C326" s="7"/>
    </row>
    <row r="327" spans="1:3" x14ac:dyDescent="0.25">
      <c r="A327" s="6">
        <v>38053</v>
      </c>
      <c r="B327" s="7"/>
      <c r="C327" s="7"/>
    </row>
    <row r="328" spans="1:3" x14ac:dyDescent="0.25">
      <c r="A328" s="6">
        <v>38060</v>
      </c>
      <c r="B328" s="7"/>
      <c r="C328" s="7"/>
    </row>
    <row r="329" spans="1:3" x14ac:dyDescent="0.25">
      <c r="A329" s="6">
        <v>38067</v>
      </c>
      <c r="B329" s="7"/>
      <c r="C329" s="7"/>
    </row>
    <row r="330" spans="1:3" x14ac:dyDescent="0.25">
      <c r="A330" s="6">
        <v>38074</v>
      </c>
      <c r="B330" s="7"/>
      <c r="C330" s="7"/>
    </row>
    <row r="331" spans="1:3" x14ac:dyDescent="0.25">
      <c r="A331" s="6">
        <v>38081</v>
      </c>
      <c r="B331" s="7"/>
      <c r="C331" s="7"/>
    </row>
    <row r="332" spans="1:3" x14ac:dyDescent="0.25">
      <c r="A332" s="6">
        <v>38088</v>
      </c>
      <c r="B332" s="7"/>
      <c r="C332" s="7"/>
    </row>
    <row r="333" spans="1:3" x14ac:dyDescent="0.25">
      <c r="A333" s="6">
        <v>38095</v>
      </c>
      <c r="B333" s="7"/>
      <c r="C333" s="7"/>
    </row>
    <row r="334" spans="1:3" x14ac:dyDescent="0.25">
      <c r="A334" s="6">
        <v>38102</v>
      </c>
      <c r="B334" s="7"/>
      <c r="C334" s="7"/>
    </row>
    <row r="335" spans="1:3" x14ac:dyDescent="0.25">
      <c r="A335" s="6">
        <v>38109</v>
      </c>
      <c r="B335" s="7"/>
      <c r="C335" s="7"/>
    </row>
    <row r="336" spans="1:3" x14ac:dyDescent="0.25">
      <c r="A336" s="6">
        <v>38116</v>
      </c>
      <c r="B336" s="7"/>
      <c r="C336" s="7"/>
    </row>
    <row r="337" spans="1:3" x14ac:dyDescent="0.25">
      <c r="A337" s="6">
        <v>38123</v>
      </c>
      <c r="B337" s="7"/>
      <c r="C337" s="7"/>
    </row>
    <row r="338" spans="1:3" x14ac:dyDescent="0.25">
      <c r="A338" s="6">
        <v>38130</v>
      </c>
      <c r="B338" s="7"/>
      <c r="C338" s="7"/>
    </row>
    <row r="339" spans="1:3" x14ac:dyDescent="0.25">
      <c r="A339" s="6">
        <v>38137</v>
      </c>
      <c r="B339" s="7"/>
      <c r="C339" s="7"/>
    </row>
    <row r="340" spans="1:3" x14ac:dyDescent="0.25">
      <c r="A340" s="6">
        <v>38144</v>
      </c>
      <c r="B340" s="7"/>
      <c r="C340" s="7"/>
    </row>
    <row r="341" spans="1:3" x14ac:dyDescent="0.25">
      <c r="A341" s="6">
        <v>38151</v>
      </c>
      <c r="B341" s="7"/>
      <c r="C341" s="7"/>
    </row>
    <row r="342" spans="1:3" x14ac:dyDescent="0.25">
      <c r="A342" s="6">
        <v>38158</v>
      </c>
      <c r="B342" s="7"/>
      <c r="C342" s="7"/>
    </row>
    <row r="343" spans="1:3" x14ac:dyDescent="0.25">
      <c r="A343" s="6">
        <v>38165</v>
      </c>
      <c r="B343" s="7"/>
      <c r="C343" s="7"/>
    </row>
    <row r="344" spans="1:3" x14ac:dyDescent="0.25">
      <c r="A344" s="6">
        <v>38172</v>
      </c>
      <c r="B344" s="7"/>
      <c r="C344" s="7"/>
    </row>
    <row r="345" spans="1:3" x14ac:dyDescent="0.25">
      <c r="A345" s="6">
        <v>38179</v>
      </c>
      <c r="B345" s="7"/>
      <c r="C345" s="7"/>
    </row>
    <row r="346" spans="1:3" x14ac:dyDescent="0.25">
      <c r="A346" s="6">
        <v>38186</v>
      </c>
      <c r="B346" s="7"/>
      <c r="C346" s="7"/>
    </row>
    <row r="347" spans="1:3" x14ac:dyDescent="0.25">
      <c r="A347" s="6">
        <v>38193</v>
      </c>
      <c r="B347" s="7"/>
      <c r="C347" s="7"/>
    </row>
    <row r="348" spans="1:3" x14ac:dyDescent="0.25">
      <c r="A348" s="6">
        <v>38200</v>
      </c>
      <c r="B348" s="7"/>
      <c r="C348" s="7"/>
    </row>
    <row r="349" spans="1:3" x14ac:dyDescent="0.25">
      <c r="A349" s="6">
        <v>38207</v>
      </c>
      <c r="B349" s="7"/>
      <c r="C349" s="7"/>
    </row>
    <row r="350" spans="1:3" x14ac:dyDescent="0.25">
      <c r="A350" s="6">
        <v>38214</v>
      </c>
      <c r="B350" s="7"/>
      <c r="C350" s="7"/>
    </row>
    <row r="351" spans="1:3" x14ac:dyDescent="0.25">
      <c r="A351" s="6">
        <v>38221</v>
      </c>
      <c r="B351" s="7"/>
      <c r="C351" s="7"/>
    </row>
    <row r="352" spans="1:3" x14ac:dyDescent="0.25">
      <c r="A352" s="6">
        <v>38228</v>
      </c>
      <c r="B352" s="7"/>
      <c r="C352" s="7"/>
    </row>
    <row r="353" spans="1:3" x14ac:dyDescent="0.25">
      <c r="A353" s="6">
        <v>38235</v>
      </c>
      <c r="B353" s="7"/>
      <c r="C353" s="7"/>
    </row>
    <row r="354" spans="1:3" x14ac:dyDescent="0.25">
      <c r="A354" s="6">
        <v>38242</v>
      </c>
      <c r="B354" s="7"/>
      <c r="C354" s="7"/>
    </row>
    <row r="355" spans="1:3" x14ac:dyDescent="0.25">
      <c r="A355" s="6">
        <v>38249</v>
      </c>
      <c r="B355" s="7"/>
      <c r="C355" s="7"/>
    </row>
    <row r="356" spans="1:3" x14ac:dyDescent="0.25">
      <c r="A356" s="6">
        <v>38256</v>
      </c>
      <c r="B356" s="7"/>
      <c r="C356" s="7"/>
    </row>
    <row r="357" spans="1:3" x14ac:dyDescent="0.25">
      <c r="A357" s="6">
        <v>38263</v>
      </c>
      <c r="B357" s="7"/>
      <c r="C357" s="7"/>
    </row>
    <row r="358" spans="1:3" x14ac:dyDescent="0.25">
      <c r="A358" s="6">
        <v>38270</v>
      </c>
      <c r="B358" s="7"/>
      <c r="C358" s="7"/>
    </row>
    <row r="359" spans="1:3" x14ac:dyDescent="0.25">
      <c r="A359" s="6">
        <v>38277</v>
      </c>
      <c r="B359" s="7"/>
      <c r="C359" s="7"/>
    </row>
    <row r="360" spans="1:3" x14ac:dyDescent="0.25">
      <c r="A360" s="6">
        <v>38284</v>
      </c>
      <c r="B360" s="7"/>
      <c r="C360" s="7"/>
    </row>
    <row r="361" spans="1:3" x14ac:dyDescent="0.25">
      <c r="A361" s="6">
        <v>38291</v>
      </c>
      <c r="B361" s="7"/>
      <c r="C361" s="7"/>
    </row>
    <row r="362" spans="1:3" x14ac:dyDescent="0.25">
      <c r="A362" s="6">
        <v>38298</v>
      </c>
      <c r="B362" s="7"/>
      <c r="C362" s="7"/>
    </row>
    <row r="363" spans="1:3" x14ac:dyDescent="0.25">
      <c r="A363" s="6">
        <v>38305</v>
      </c>
      <c r="B363" s="7"/>
      <c r="C363" s="7"/>
    </row>
    <row r="364" spans="1:3" x14ac:dyDescent="0.25">
      <c r="A364" s="6">
        <v>38312</v>
      </c>
      <c r="B364" s="7"/>
      <c r="C364" s="7"/>
    </row>
    <row r="365" spans="1:3" x14ac:dyDescent="0.25">
      <c r="A365" s="6">
        <v>38319</v>
      </c>
      <c r="B365" s="7"/>
      <c r="C365" s="7"/>
    </row>
    <row r="366" spans="1:3" x14ac:dyDescent="0.25">
      <c r="A366" s="6">
        <v>38326</v>
      </c>
      <c r="B366" s="7"/>
      <c r="C366" s="7"/>
    </row>
    <row r="367" spans="1:3" x14ac:dyDescent="0.25">
      <c r="A367" s="6">
        <v>38333</v>
      </c>
      <c r="B367" s="7"/>
      <c r="C367" s="7"/>
    </row>
    <row r="368" spans="1:3" x14ac:dyDescent="0.25">
      <c r="A368" s="6">
        <v>38340</v>
      </c>
      <c r="B368" s="7"/>
      <c r="C368" s="7"/>
    </row>
    <row r="369" spans="1:3" x14ac:dyDescent="0.25">
      <c r="A369" s="6">
        <v>38347</v>
      </c>
      <c r="B369" s="7"/>
      <c r="C369" s="7"/>
    </row>
    <row r="370" spans="1:3" x14ac:dyDescent="0.25">
      <c r="A370" s="6">
        <v>38354</v>
      </c>
      <c r="B370" s="7"/>
      <c r="C370" s="7"/>
    </row>
    <row r="371" spans="1:3" x14ac:dyDescent="0.25">
      <c r="A371" s="6">
        <v>38361</v>
      </c>
      <c r="B371" s="7"/>
      <c r="C371" s="7"/>
    </row>
    <row r="372" spans="1:3" x14ac:dyDescent="0.25">
      <c r="A372" s="6">
        <v>38368</v>
      </c>
      <c r="B372" s="7"/>
      <c r="C372" s="7"/>
    </row>
    <row r="373" spans="1:3" x14ac:dyDescent="0.25">
      <c r="A373" s="6">
        <v>38375</v>
      </c>
      <c r="B373" s="7"/>
      <c r="C373" s="7"/>
    </row>
    <row r="374" spans="1:3" x14ac:dyDescent="0.25">
      <c r="A374" s="6">
        <v>38382</v>
      </c>
      <c r="B374" s="7"/>
      <c r="C374" s="7"/>
    </row>
    <row r="375" spans="1:3" x14ac:dyDescent="0.25">
      <c r="A375" s="6">
        <v>38389</v>
      </c>
      <c r="B375" s="7"/>
      <c r="C375" s="7"/>
    </row>
    <row r="376" spans="1:3" x14ac:dyDescent="0.25">
      <c r="A376" s="6">
        <v>38396</v>
      </c>
      <c r="B376" s="7"/>
      <c r="C376" s="7"/>
    </row>
    <row r="377" spans="1:3" x14ac:dyDescent="0.25">
      <c r="A377" s="6">
        <v>38403</v>
      </c>
      <c r="B377" s="7"/>
      <c r="C377" s="7"/>
    </row>
    <row r="378" spans="1:3" x14ac:dyDescent="0.25">
      <c r="A378" s="6">
        <v>38410</v>
      </c>
      <c r="B378" s="7"/>
      <c r="C378" s="7"/>
    </row>
    <row r="379" spans="1:3" x14ac:dyDescent="0.25">
      <c r="A379" s="6">
        <v>38417</v>
      </c>
      <c r="B379" s="7"/>
      <c r="C379" s="7"/>
    </row>
    <row r="380" spans="1:3" x14ac:dyDescent="0.25">
      <c r="A380" s="6">
        <v>38424</v>
      </c>
      <c r="B380" s="7"/>
      <c r="C380" s="7"/>
    </row>
    <row r="381" spans="1:3" x14ac:dyDescent="0.25">
      <c r="A381" s="6">
        <v>38431</v>
      </c>
      <c r="B381" s="7"/>
      <c r="C381" s="7"/>
    </row>
    <row r="382" spans="1:3" x14ac:dyDescent="0.25">
      <c r="A382" s="6">
        <v>38438</v>
      </c>
      <c r="B382" s="7"/>
      <c r="C382" s="7"/>
    </row>
    <row r="383" spans="1:3" x14ac:dyDescent="0.25">
      <c r="A383" s="6">
        <v>38445</v>
      </c>
      <c r="B383" s="7"/>
      <c r="C383" s="7"/>
    </row>
    <row r="384" spans="1:3" x14ac:dyDescent="0.25">
      <c r="A384" s="6">
        <v>38452</v>
      </c>
      <c r="B384" s="7"/>
      <c r="C384" s="7"/>
    </row>
    <row r="385" spans="1:3" x14ac:dyDescent="0.25">
      <c r="A385" s="6">
        <v>38459</v>
      </c>
      <c r="B385" s="7"/>
      <c r="C385" s="7"/>
    </row>
    <row r="386" spans="1:3" x14ac:dyDescent="0.25">
      <c r="A386" s="6">
        <v>38466</v>
      </c>
      <c r="B386" s="7"/>
      <c r="C386" s="7"/>
    </row>
    <row r="387" spans="1:3" x14ac:dyDescent="0.25">
      <c r="A387" s="6">
        <v>38473</v>
      </c>
      <c r="B387" s="7"/>
      <c r="C387" s="7"/>
    </row>
    <row r="388" spans="1:3" x14ac:dyDescent="0.25">
      <c r="A388" s="6">
        <v>38480</v>
      </c>
      <c r="B388" s="7"/>
      <c r="C388" s="7"/>
    </row>
    <row r="389" spans="1:3" x14ac:dyDescent="0.25">
      <c r="A389" s="6">
        <v>38487</v>
      </c>
      <c r="B389" s="7"/>
      <c r="C389" s="7"/>
    </row>
    <row r="390" spans="1:3" x14ac:dyDescent="0.25">
      <c r="A390" s="6">
        <v>38494</v>
      </c>
      <c r="B390" s="7"/>
      <c r="C390" s="7"/>
    </row>
    <row r="391" spans="1:3" x14ac:dyDescent="0.25">
      <c r="A391" s="6">
        <v>38501</v>
      </c>
      <c r="B391" s="7"/>
      <c r="C391" s="7"/>
    </row>
    <row r="392" spans="1:3" x14ac:dyDescent="0.25">
      <c r="A392" s="6">
        <v>38508</v>
      </c>
      <c r="B392" s="7"/>
      <c r="C392" s="7"/>
    </row>
    <row r="393" spans="1:3" x14ac:dyDescent="0.25">
      <c r="A393" s="6">
        <v>38515</v>
      </c>
      <c r="B393" s="7"/>
      <c r="C393" s="7"/>
    </row>
    <row r="394" spans="1:3" x14ac:dyDescent="0.25">
      <c r="A394" s="6">
        <v>38522</v>
      </c>
      <c r="B394" s="7"/>
      <c r="C394" s="7"/>
    </row>
    <row r="395" spans="1:3" x14ac:dyDescent="0.25">
      <c r="A395" s="6">
        <v>38529</v>
      </c>
      <c r="B395" s="7"/>
      <c r="C395" s="7"/>
    </row>
    <row r="396" spans="1:3" x14ac:dyDescent="0.25">
      <c r="A396" s="6">
        <v>38536</v>
      </c>
      <c r="B396" s="7"/>
      <c r="C396" s="7"/>
    </row>
    <row r="397" spans="1:3" x14ac:dyDescent="0.25">
      <c r="A397" s="6">
        <v>38543</v>
      </c>
      <c r="B397" s="7"/>
      <c r="C397" s="7"/>
    </row>
    <row r="398" spans="1:3" x14ac:dyDescent="0.25">
      <c r="A398" s="6">
        <v>38550</v>
      </c>
      <c r="B398" s="7"/>
      <c r="C398" s="7"/>
    </row>
    <row r="399" spans="1:3" x14ac:dyDescent="0.25">
      <c r="A399" s="6">
        <v>38557</v>
      </c>
      <c r="B399" s="7"/>
      <c r="C399" s="7"/>
    </row>
    <row r="400" spans="1:3" x14ac:dyDescent="0.25">
      <c r="A400" s="6">
        <v>38564</v>
      </c>
      <c r="B400" s="7"/>
      <c r="C400" s="7"/>
    </row>
    <row r="401" spans="1:3" x14ac:dyDescent="0.25">
      <c r="A401" s="6">
        <v>38571</v>
      </c>
      <c r="B401" s="7"/>
      <c r="C401" s="7"/>
    </row>
    <row r="402" spans="1:3" x14ac:dyDescent="0.25">
      <c r="A402" s="6">
        <v>38578</v>
      </c>
      <c r="B402" s="7"/>
      <c r="C402" s="7"/>
    </row>
    <row r="403" spans="1:3" x14ac:dyDescent="0.25">
      <c r="A403" s="6">
        <v>38585</v>
      </c>
      <c r="B403" s="7"/>
      <c r="C403" s="7"/>
    </row>
    <row r="404" spans="1:3" x14ac:dyDescent="0.25">
      <c r="A404" s="6">
        <v>38592</v>
      </c>
      <c r="B404" s="7"/>
      <c r="C404" s="7"/>
    </row>
    <row r="405" spans="1:3" x14ac:dyDescent="0.25">
      <c r="A405" s="6">
        <v>38599</v>
      </c>
      <c r="B405" s="7"/>
      <c r="C405" s="7"/>
    </row>
    <row r="406" spans="1:3" x14ac:dyDescent="0.25">
      <c r="A406" s="6">
        <v>38606</v>
      </c>
      <c r="B406" s="7"/>
      <c r="C406" s="7"/>
    </row>
    <row r="407" spans="1:3" x14ac:dyDescent="0.25">
      <c r="A407" s="6">
        <v>38613</v>
      </c>
      <c r="B407" s="7"/>
      <c r="C407" s="7"/>
    </row>
    <row r="408" spans="1:3" x14ac:dyDescent="0.25">
      <c r="A408" s="6">
        <v>38620</v>
      </c>
      <c r="B408" s="7"/>
      <c r="C408" s="7"/>
    </row>
    <row r="409" spans="1:3" x14ac:dyDescent="0.25">
      <c r="A409" s="6">
        <v>38627</v>
      </c>
      <c r="B409" s="7"/>
      <c r="C409" s="7"/>
    </row>
    <row r="410" spans="1:3" x14ac:dyDescent="0.25">
      <c r="A410" s="6">
        <v>38634</v>
      </c>
      <c r="B410" s="7"/>
      <c r="C410" s="7"/>
    </row>
    <row r="411" spans="1:3" x14ac:dyDescent="0.25">
      <c r="A411" s="6">
        <v>38641</v>
      </c>
      <c r="B411" s="7"/>
      <c r="C411" s="7"/>
    </row>
    <row r="412" spans="1:3" x14ac:dyDescent="0.25">
      <c r="A412" s="6">
        <v>38648</v>
      </c>
      <c r="B412" s="7"/>
      <c r="C412" s="7"/>
    </row>
    <row r="413" spans="1:3" x14ac:dyDescent="0.25">
      <c r="A413" s="6">
        <v>38655</v>
      </c>
      <c r="B413" s="7"/>
      <c r="C413" s="7"/>
    </row>
    <row r="414" spans="1:3" x14ac:dyDescent="0.25">
      <c r="A414" s="6">
        <v>38662</v>
      </c>
      <c r="B414" s="7"/>
      <c r="C414" s="7"/>
    </row>
    <row r="415" spans="1:3" x14ac:dyDescent="0.25">
      <c r="A415" s="6">
        <v>38669</v>
      </c>
      <c r="B415" s="7"/>
      <c r="C415" s="7"/>
    </row>
    <row r="416" spans="1:3" x14ac:dyDescent="0.25">
      <c r="A416" s="6">
        <v>38676</v>
      </c>
      <c r="B416" s="7"/>
      <c r="C416" s="7"/>
    </row>
    <row r="417" spans="1:3" x14ac:dyDescent="0.25">
      <c r="A417" s="6">
        <v>38683</v>
      </c>
      <c r="B417" s="7"/>
      <c r="C417" s="7"/>
    </row>
    <row r="418" spans="1:3" x14ac:dyDescent="0.25">
      <c r="A418" s="6">
        <v>38690</v>
      </c>
      <c r="B418" s="7"/>
      <c r="C418" s="7"/>
    </row>
    <row r="419" spans="1:3" x14ac:dyDescent="0.25">
      <c r="A419" s="6">
        <v>38697</v>
      </c>
      <c r="B419" s="7"/>
      <c r="C419" s="7"/>
    </row>
    <row r="420" spans="1:3" x14ac:dyDescent="0.25">
      <c r="A420" s="6">
        <v>38704</v>
      </c>
      <c r="B420" s="7"/>
      <c r="C420" s="7"/>
    </row>
    <row r="421" spans="1:3" x14ac:dyDescent="0.25">
      <c r="A421" s="6">
        <v>38711</v>
      </c>
      <c r="B421" s="7"/>
      <c r="C421" s="7"/>
    </row>
    <row r="422" spans="1:3" x14ac:dyDescent="0.25">
      <c r="A422" s="6">
        <v>38718</v>
      </c>
      <c r="B422" s="7"/>
      <c r="C422" s="7"/>
    </row>
    <row r="423" spans="1:3" x14ac:dyDescent="0.25">
      <c r="A423" s="6">
        <v>38725</v>
      </c>
      <c r="B423" s="7"/>
      <c r="C423" s="7"/>
    </row>
    <row r="424" spans="1:3" x14ac:dyDescent="0.25">
      <c r="A424" s="6">
        <v>38732</v>
      </c>
      <c r="B424" s="7"/>
      <c r="C424" s="7"/>
    </row>
    <row r="425" spans="1:3" x14ac:dyDescent="0.25">
      <c r="A425" s="6">
        <v>38739</v>
      </c>
      <c r="B425" s="7"/>
      <c r="C425" s="7"/>
    </row>
    <row r="426" spans="1:3" x14ac:dyDescent="0.25">
      <c r="A426" s="6">
        <v>38746</v>
      </c>
      <c r="B426" s="7"/>
      <c r="C426" s="7"/>
    </row>
    <row r="427" spans="1:3" x14ac:dyDescent="0.25">
      <c r="A427" s="6">
        <v>38753</v>
      </c>
      <c r="B427" s="7"/>
      <c r="C427" s="7"/>
    </row>
    <row r="428" spans="1:3" x14ac:dyDescent="0.25">
      <c r="A428" s="6">
        <v>38760</v>
      </c>
      <c r="B428" s="7"/>
      <c r="C428" s="7"/>
    </row>
    <row r="429" spans="1:3" x14ac:dyDescent="0.25">
      <c r="A429" s="6">
        <v>38767</v>
      </c>
      <c r="B429" s="7"/>
      <c r="C429" s="7"/>
    </row>
    <row r="430" spans="1:3" x14ac:dyDescent="0.25">
      <c r="A430" s="6">
        <v>38774</v>
      </c>
      <c r="B430" s="7"/>
      <c r="C430" s="7"/>
    </row>
    <row r="431" spans="1:3" x14ac:dyDescent="0.25">
      <c r="A431" s="6">
        <v>38781</v>
      </c>
      <c r="B431" s="7"/>
      <c r="C431" s="7"/>
    </row>
    <row r="432" spans="1:3" x14ac:dyDescent="0.25">
      <c r="A432" s="6">
        <v>38788</v>
      </c>
      <c r="B432" s="7"/>
      <c r="C432" s="7"/>
    </row>
    <row r="433" spans="1:3" x14ac:dyDescent="0.25">
      <c r="A433" s="6">
        <v>38795</v>
      </c>
      <c r="B433" s="7"/>
      <c r="C433" s="7"/>
    </row>
    <row r="434" spans="1:3" x14ac:dyDescent="0.25">
      <c r="A434" s="6">
        <v>38802</v>
      </c>
      <c r="B434" s="7"/>
      <c r="C434" s="7"/>
    </row>
    <row r="435" spans="1:3" x14ac:dyDescent="0.25">
      <c r="A435" s="6">
        <v>38809</v>
      </c>
      <c r="B435" s="7"/>
      <c r="C435" s="7"/>
    </row>
    <row r="436" spans="1:3" x14ac:dyDescent="0.25">
      <c r="A436" s="6">
        <v>38816</v>
      </c>
      <c r="B436" s="7"/>
      <c r="C436" s="7"/>
    </row>
    <row r="437" spans="1:3" x14ac:dyDescent="0.25">
      <c r="A437" s="6">
        <v>38823</v>
      </c>
      <c r="B437" s="7"/>
      <c r="C437" s="7"/>
    </row>
    <row r="438" spans="1:3" x14ac:dyDescent="0.25">
      <c r="A438" s="6">
        <v>38830</v>
      </c>
      <c r="B438" s="7"/>
      <c r="C438" s="7"/>
    </row>
    <row r="439" spans="1:3" x14ac:dyDescent="0.25">
      <c r="A439" s="6">
        <v>38837</v>
      </c>
      <c r="B439" s="7"/>
      <c r="C439" s="7"/>
    </row>
    <row r="440" spans="1:3" x14ac:dyDescent="0.25">
      <c r="A440" s="6">
        <v>38844</v>
      </c>
      <c r="B440" s="7"/>
      <c r="C440" s="7"/>
    </row>
    <row r="441" spans="1:3" x14ac:dyDescent="0.25">
      <c r="A441" s="6">
        <v>38851</v>
      </c>
      <c r="B441" s="7"/>
      <c r="C441" s="7"/>
    </row>
    <row r="442" spans="1:3" x14ac:dyDescent="0.25">
      <c r="A442" s="6">
        <v>38858</v>
      </c>
      <c r="B442" s="7"/>
      <c r="C442" s="7"/>
    </row>
    <row r="443" spans="1:3" x14ac:dyDescent="0.25">
      <c r="A443" s="6">
        <v>38865</v>
      </c>
      <c r="B443" s="7"/>
      <c r="C443" s="7"/>
    </row>
    <row r="444" spans="1:3" x14ac:dyDescent="0.25">
      <c r="A444" s="6">
        <v>38872</v>
      </c>
      <c r="B444" s="7"/>
      <c r="C444" s="7"/>
    </row>
    <row r="445" spans="1:3" x14ac:dyDescent="0.25">
      <c r="A445" s="6">
        <v>38879</v>
      </c>
      <c r="B445" s="7"/>
      <c r="C445" s="7"/>
    </row>
    <row r="446" spans="1:3" x14ac:dyDescent="0.25">
      <c r="A446" s="6">
        <v>38886</v>
      </c>
      <c r="B446" s="7"/>
      <c r="C446" s="7"/>
    </row>
    <row r="447" spans="1:3" x14ac:dyDescent="0.25">
      <c r="A447" s="6">
        <v>38893</v>
      </c>
      <c r="B447" s="7"/>
      <c r="C447" s="7"/>
    </row>
    <row r="448" spans="1:3" x14ac:dyDescent="0.25">
      <c r="A448" s="6">
        <v>38900</v>
      </c>
      <c r="B448" s="7"/>
      <c r="C448" s="7"/>
    </row>
    <row r="449" spans="1:3" x14ac:dyDescent="0.25">
      <c r="A449" s="6">
        <v>38907</v>
      </c>
      <c r="B449" s="7"/>
      <c r="C449" s="7"/>
    </row>
    <row r="450" spans="1:3" x14ac:dyDescent="0.25">
      <c r="A450" s="6">
        <v>38914</v>
      </c>
      <c r="B450" s="7"/>
      <c r="C450" s="7"/>
    </row>
    <row r="451" spans="1:3" x14ac:dyDescent="0.25">
      <c r="A451" s="6">
        <v>38921</v>
      </c>
      <c r="B451" s="7"/>
      <c r="C451" s="7"/>
    </row>
    <row r="452" spans="1:3" x14ac:dyDescent="0.25">
      <c r="A452" s="6">
        <v>38928</v>
      </c>
      <c r="B452" s="7"/>
      <c r="C452" s="7"/>
    </row>
    <row r="453" spans="1:3" x14ac:dyDescent="0.25">
      <c r="A453" s="6">
        <v>38935</v>
      </c>
      <c r="B453" s="7"/>
      <c r="C453" s="7"/>
    </row>
    <row r="454" spans="1:3" x14ac:dyDescent="0.25">
      <c r="A454" s="6">
        <v>38942</v>
      </c>
      <c r="B454" s="7"/>
      <c r="C454" s="7"/>
    </row>
    <row r="455" spans="1:3" x14ac:dyDescent="0.25">
      <c r="A455" s="6">
        <v>38949</v>
      </c>
      <c r="B455" s="7"/>
      <c r="C455" s="7"/>
    </row>
    <row r="456" spans="1:3" x14ac:dyDescent="0.25">
      <c r="A456" s="6">
        <v>38956</v>
      </c>
      <c r="B456" s="7"/>
      <c r="C456" s="7"/>
    </row>
    <row r="457" spans="1:3" x14ac:dyDescent="0.25">
      <c r="A457" s="6">
        <v>38963</v>
      </c>
      <c r="B457" s="7"/>
      <c r="C457" s="7"/>
    </row>
    <row r="458" spans="1:3" x14ac:dyDescent="0.25">
      <c r="A458" s="6">
        <v>38970</v>
      </c>
      <c r="B458" s="7"/>
      <c r="C458" s="7"/>
    </row>
    <row r="459" spans="1:3" x14ac:dyDescent="0.25">
      <c r="A459" s="6">
        <v>38977</v>
      </c>
      <c r="B459" s="7"/>
      <c r="C459" s="7"/>
    </row>
    <row r="460" spans="1:3" x14ac:dyDescent="0.25">
      <c r="A460" s="6">
        <v>38984</v>
      </c>
      <c r="B460" s="7"/>
      <c r="C460" s="7"/>
    </row>
    <row r="461" spans="1:3" x14ac:dyDescent="0.25">
      <c r="A461" s="6">
        <v>38991</v>
      </c>
      <c r="B461" s="7"/>
      <c r="C461" s="7"/>
    </row>
    <row r="462" spans="1:3" x14ac:dyDescent="0.25">
      <c r="A462" s="6">
        <v>38998</v>
      </c>
      <c r="B462" s="7"/>
      <c r="C462" s="7"/>
    </row>
    <row r="463" spans="1:3" x14ac:dyDescent="0.25">
      <c r="A463" s="6">
        <v>39005</v>
      </c>
      <c r="B463" s="7"/>
      <c r="C463" s="7"/>
    </row>
    <row r="464" spans="1:3" x14ac:dyDescent="0.25">
      <c r="A464" s="6">
        <v>39012</v>
      </c>
      <c r="B464" s="7"/>
      <c r="C464" s="7"/>
    </row>
    <row r="465" spans="1:3" x14ac:dyDescent="0.25">
      <c r="A465" s="6">
        <v>39019</v>
      </c>
      <c r="B465" s="7"/>
      <c r="C465" s="7"/>
    </row>
    <row r="466" spans="1:3" x14ac:dyDescent="0.25">
      <c r="A466" s="6">
        <v>39026</v>
      </c>
      <c r="B466" s="7"/>
      <c r="C466" s="7"/>
    </row>
    <row r="467" spans="1:3" x14ac:dyDescent="0.25">
      <c r="A467" s="6">
        <v>39033</v>
      </c>
      <c r="B467" s="7"/>
      <c r="C467" s="7"/>
    </row>
    <row r="468" spans="1:3" x14ac:dyDescent="0.25">
      <c r="A468" s="6">
        <v>39040</v>
      </c>
      <c r="B468" s="7"/>
      <c r="C468" s="7"/>
    </row>
    <row r="469" spans="1:3" x14ac:dyDescent="0.25">
      <c r="A469" s="6">
        <v>39047</v>
      </c>
      <c r="B469" s="7"/>
      <c r="C469" s="7"/>
    </row>
    <row r="470" spans="1:3" x14ac:dyDescent="0.25">
      <c r="A470" s="6">
        <v>39054</v>
      </c>
      <c r="B470" s="7"/>
      <c r="C470" s="7"/>
    </row>
    <row r="471" spans="1:3" x14ac:dyDescent="0.25">
      <c r="A471" s="6">
        <v>39061</v>
      </c>
      <c r="B471" s="7"/>
      <c r="C471" s="7"/>
    </row>
    <row r="472" spans="1:3" x14ac:dyDescent="0.25">
      <c r="A472" s="6">
        <v>39068</v>
      </c>
      <c r="B472" s="7"/>
      <c r="C472" s="7"/>
    </row>
    <row r="473" spans="1:3" x14ac:dyDescent="0.25">
      <c r="A473" s="6">
        <v>39075</v>
      </c>
      <c r="B473" s="7"/>
      <c r="C473" s="7"/>
    </row>
    <row r="474" spans="1:3" x14ac:dyDescent="0.25">
      <c r="A474" s="6">
        <v>39082</v>
      </c>
      <c r="B474" s="7"/>
      <c r="C474" s="7"/>
    </row>
    <row r="475" spans="1:3" x14ac:dyDescent="0.25">
      <c r="A475" s="6">
        <v>39089</v>
      </c>
      <c r="B475" s="7"/>
      <c r="C475" s="7"/>
    </row>
    <row r="476" spans="1:3" x14ac:dyDescent="0.25">
      <c r="A476" s="6">
        <v>39096</v>
      </c>
      <c r="B476" s="7"/>
      <c r="C476" s="7"/>
    </row>
    <row r="477" spans="1:3" x14ac:dyDescent="0.25">
      <c r="A477" s="6">
        <v>39103</v>
      </c>
      <c r="B477" s="7"/>
      <c r="C477" s="7"/>
    </row>
    <row r="478" spans="1:3" x14ac:dyDescent="0.25">
      <c r="A478" s="6">
        <v>39110</v>
      </c>
      <c r="B478" s="7"/>
      <c r="C478" s="7"/>
    </row>
    <row r="479" spans="1:3" x14ac:dyDescent="0.25">
      <c r="A479" s="6">
        <v>39117</v>
      </c>
      <c r="B479" s="7"/>
      <c r="C479" s="7"/>
    </row>
    <row r="480" spans="1:3" x14ac:dyDescent="0.25">
      <c r="A480" s="6">
        <v>39124</v>
      </c>
      <c r="B480" s="7"/>
      <c r="C480" s="7"/>
    </row>
    <row r="481" spans="1:3" x14ac:dyDescent="0.25">
      <c r="A481" s="6">
        <v>39131</v>
      </c>
      <c r="B481" s="7"/>
      <c r="C481" s="7"/>
    </row>
    <row r="482" spans="1:3" x14ac:dyDescent="0.25">
      <c r="A482" s="6">
        <v>39138</v>
      </c>
      <c r="B482" s="7"/>
      <c r="C482" s="7"/>
    </row>
    <row r="483" spans="1:3" x14ac:dyDescent="0.25">
      <c r="A483" s="6">
        <v>39145</v>
      </c>
      <c r="B483" s="7"/>
      <c r="C483" s="7"/>
    </row>
    <row r="484" spans="1:3" x14ac:dyDescent="0.25">
      <c r="A484" s="6">
        <v>39152</v>
      </c>
      <c r="B484" s="7"/>
      <c r="C484" s="7"/>
    </row>
    <row r="485" spans="1:3" x14ac:dyDescent="0.25">
      <c r="A485" s="6">
        <v>39159</v>
      </c>
      <c r="B485" s="7"/>
      <c r="C485" s="7"/>
    </row>
    <row r="486" spans="1:3" x14ac:dyDescent="0.25">
      <c r="A486" s="6">
        <v>39166</v>
      </c>
      <c r="B486" s="7"/>
      <c r="C486" s="7"/>
    </row>
    <row r="487" spans="1:3" x14ac:dyDescent="0.25">
      <c r="A487" s="6">
        <v>39173</v>
      </c>
      <c r="B487" s="7"/>
      <c r="C487" s="7"/>
    </row>
    <row r="488" spans="1:3" x14ac:dyDescent="0.25">
      <c r="A488" s="6">
        <v>39180</v>
      </c>
      <c r="B488" s="7"/>
      <c r="C488" s="7"/>
    </row>
    <row r="489" spans="1:3" x14ac:dyDescent="0.25">
      <c r="A489" s="6">
        <v>39187</v>
      </c>
      <c r="B489" s="7"/>
      <c r="C489" s="7"/>
    </row>
    <row r="490" spans="1:3" x14ac:dyDescent="0.25">
      <c r="A490" s="6">
        <v>39194</v>
      </c>
      <c r="B490" s="7"/>
      <c r="C490" s="7"/>
    </row>
    <row r="491" spans="1:3" x14ac:dyDescent="0.25">
      <c r="A491" s="6">
        <v>39201</v>
      </c>
      <c r="B491" s="7"/>
      <c r="C491" s="7"/>
    </row>
    <row r="492" spans="1:3" x14ac:dyDescent="0.25">
      <c r="A492" s="6">
        <v>39208</v>
      </c>
      <c r="B492" s="7"/>
      <c r="C492" s="7"/>
    </row>
    <row r="493" spans="1:3" x14ac:dyDescent="0.25">
      <c r="A493" s="6">
        <v>39215</v>
      </c>
      <c r="B493" s="7"/>
      <c r="C493" s="7"/>
    </row>
    <row r="494" spans="1:3" x14ac:dyDescent="0.25">
      <c r="A494" s="6">
        <v>39222</v>
      </c>
      <c r="B494" s="7"/>
      <c r="C494" s="7"/>
    </row>
    <row r="495" spans="1:3" x14ac:dyDescent="0.25">
      <c r="A495" s="6">
        <v>39229</v>
      </c>
      <c r="B495" s="7"/>
      <c r="C495" s="7"/>
    </row>
    <row r="496" spans="1:3" x14ac:dyDescent="0.25">
      <c r="A496" s="6">
        <v>39236</v>
      </c>
      <c r="B496" s="7"/>
      <c r="C496" s="7"/>
    </row>
    <row r="497" spans="1:3" x14ac:dyDescent="0.25">
      <c r="A497" s="6">
        <v>39243</v>
      </c>
      <c r="B497" s="7"/>
      <c r="C497" s="7"/>
    </row>
    <row r="498" spans="1:3" x14ac:dyDescent="0.25">
      <c r="A498" s="6">
        <v>39250</v>
      </c>
      <c r="B498" s="7"/>
      <c r="C498" s="7"/>
    </row>
    <row r="499" spans="1:3" x14ac:dyDescent="0.25">
      <c r="A499" s="6">
        <v>39257</v>
      </c>
      <c r="B499" s="7"/>
      <c r="C499" s="7"/>
    </row>
    <row r="500" spans="1:3" x14ac:dyDescent="0.25">
      <c r="A500" s="6">
        <v>39264</v>
      </c>
      <c r="B500" s="7"/>
      <c r="C500" s="7"/>
    </row>
    <row r="501" spans="1:3" x14ac:dyDescent="0.25">
      <c r="A501" s="6">
        <v>39271</v>
      </c>
      <c r="B501" s="7"/>
      <c r="C501" s="7"/>
    </row>
    <row r="502" spans="1:3" x14ac:dyDescent="0.25">
      <c r="A502" s="6">
        <v>39278</v>
      </c>
      <c r="B502" s="7"/>
      <c r="C502" s="7"/>
    </row>
    <row r="503" spans="1:3" x14ac:dyDescent="0.25">
      <c r="A503" s="6">
        <v>39285</v>
      </c>
      <c r="B503" s="7"/>
      <c r="C503" s="7"/>
    </row>
    <row r="504" spans="1:3" x14ac:dyDescent="0.25">
      <c r="A504" s="6">
        <v>39292</v>
      </c>
      <c r="B504" s="7"/>
      <c r="C504" s="7"/>
    </row>
    <row r="505" spans="1:3" x14ac:dyDescent="0.25">
      <c r="A505" s="6">
        <v>39299</v>
      </c>
      <c r="B505" s="7"/>
      <c r="C505" s="7"/>
    </row>
    <row r="506" spans="1:3" x14ac:dyDescent="0.25">
      <c r="A506" s="6">
        <v>39306</v>
      </c>
      <c r="B506" s="7"/>
      <c r="C506" s="7"/>
    </row>
    <row r="507" spans="1:3" x14ac:dyDescent="0.25">
      <c r="A507" s="6">
        <v>39313</v>
      </c>
      <c r="B507" s="7"/>
      <c r="C507" s="7"/>
    </row>
    <row r="508" spans="1:3" x14ac:dyDescent="0.25">
      <c r="A508" s="6">
        <v>39320</v>
      </c>
      <c r="B508" s="7"/>
      <c r="C508" s="7"/>
    </row>
    <row r="509" spans="1:3" x14ac:dyDescent="0.25">
      <c r="A509" s="6">
        <v>39327</v>
      </c>
      <c r="B509" s="7"/>
      <c r="C509" s="7"/>
    </row>
    <row r="510" spans="1:3" x14ac:dyDescent="0.25">
      <c r="A510" s="6">
        <v>39334</v>
      </c>
      <c r="B510" s="7"/>
      <c r="C510" s="7"/>
    </row>
    <row r="511" spans="1:3" x14ac:dyDescent="0.25">
      <c r="A511" s="6">
        <v>39341</v>
      </c>
      <c r="B511" s="7"/>
      <c r="C511" s="7"/>
    </row>
    <row r="512" spans="1:3" x14ac:dyDescent="0.25">
      <c r="A512" s="6">
        <v>39348</v>
      </c>
      <c r="B512" s="7"/>
      <c r="C512" s="7"/>
    </row>
    <row r="513" spans="1:3" x14ac:dyDescent="0.25">
      <c r="A513" s="6">
        <v>39355</v>
      </c>
      <c r="B513" s="7"/>
      <c r="C513" s="7"/>
    </row>
    <row r="514" spans="1:3" x14ac:dyDescent="0.25">
      <c r="A514" s="6">
        <v>39362</v>
      </c>
      <c r="B514" s="7"/>
      <c r="C514" s="7"/>
    </row>
    <row r="515" spans="1:3" x14ac:dyDescent="0.25">
      <c r="A515" s="6">
        <v>39369</v>
      </c>
      <c r="B515" s="7"/>
      <c r="C515" s="7"/>
    </row>
    <row r="516" spans="1:3" x14ac:dyDescent="0.25">
      <c r="A516" s="6">
        <v>39376</v>
      </c>
      <c r="B516" s="7"/>
      <c r="C516" s="7"/>
    </row>
    <row r="517" spans="1:3" x14ac:dyDescent="0.25">
      <c r="A517" s="6">
        <v>39383</v>
      </c>
      <c r="B517" s="7"/>
      <c r="C517" s="7"/>
    </row>
    <row r="518" spans="1:3" x14ac:dyDescent="0.25">
      <c r="A518" s="6">
        <v>39390</v>
      </c>
      <c r="B518" s="7"/>
      <c r="C518" s="7"/>
    </row>
    <row r="519" spans="1:3" x14ac:dyDescent="0.25">
      <c r="A519" s="6">
        <v>39397</v>
      </c>
      <c r="B519" s="7"/>
      <c r="C519" s="7"/>
    </row>
    <row r="520" spans="1:3" x14ac:dyDescent="0.25">
      <c r="A520" s="6">
        <v>39404</v>
      </c>
      <c r="B520" s="7"/>
      <c r="C520" s="7"/>
    </row>
    <row r="521" spans="1:3" x14ac:dyDescent="0.25">
      <c r="A521" s="6">
        <v>39411</v>
      </c>
      <c r="B521" s="7"/>
      <c r="C521" s="7"/>
    </row>
    <row r="522" spans="1:3" x14ac:dyDescent="0.25">
      <c r="A522" s="6">
        <v>39418</v>
      </c>
      <c r="B522" s="7"/>
      <c r="C522" s="7"/>
    </row>
    <row r="523" spans="1:3" x14ac:dyDescent="0.25">
      <c r="A523" s="6">
        <v>39425</v>
      </c>
      <c r="B523" s="7"/>
      <c r="C523" s="7"/>
    </row>
    <row r="524" spans="1:3" x14ac:dyDescent="0.25">
      <c r="A524" s="6">
        <v>39432</v>
      </c>
      <c r="B524" s="7"/>
      <c r="C524" s="7"/>
    </row>
    <row r="525" spans="1:3" x14ac:dyDescent="0.25">
      <c r="A525" s="6">
        <v>39439</v>
      </c>
      <c r="B525" s="7"/>
      <c r="C525" s="7"/>
    </row>
    <row r="526" spans="1:3" x14ac:dyDescent="0.25">
      <c r="A526" s="6">
        <v>39446</v>
      </c>
      <c r="B526" s="7"/>
      <c r="C526" s="7"/>
    </row>
    <row r="527" spans="1:3" x14ac:dyDescent="0.25">
      <c r="A527" s="6">
        <v>39453</v>
      </c>
      <c r="B527" s="7"/>
      <c r="C527" s="7"/>
    </row>
    <row r="528" spans="1:3" x14ac:dyDescent="0.25">
      <c r="A528" s="6">
        <v>39460</v>
      </c>
      <c r="B528" s="7"/>
      <c r="C528" s="7"/>
    </row>
    <row r="529" spans="1:3" x14ac:dyDescent="0.25">
      <c r="A529" s="6">
        <v>39467</v>
      </c>
      <c r="B529" s="7"/>
      <c r="C529" s="7"/>
    </row>
    <row r="530" spans="1:3" x14ac:dyDescent="0.25">
      <c r="A530" s="6">
        <v>39474</v>
      </c>
      <c r="B530" s="7"/>
      <c r="C530" s="7"/>
    </row>
    <row r="531" spans="1:3" x14ac:dyDescent="0.25">
      <c r="A531" s="6">
        <v>39481</v>
      </c>
      <c r="B531" s="7"/>
      <c r="C531" s="7"/>
    </row>
    <row r="532" spans="1:3" x14ac:dyDescent="0.25">
      <c r="A532" s="6">
        <v>39488</v>
      </c>
      <c r="B532" s="7"/>
      <c r="C532" s="7"/>
    </row>
    <row r="533" spans="1:3" x14ac:dyDescent="0.25">
      <c r="A533" s="6">
        <v>39495</v>
      </c>
      <c r="B533" s="7"/>
      <c r="C533" s="7"/>
    </row>
    <row r="534" spans="1:3" x14ac:dyDescent="0.25">
      <c r="A534" s="6">
        <v>39502</v>
      </c>
      <c r="B534" s="7"/>
      <c r="C534" s="7"/>
    </row>
    <row r="535" spans="1:3" x14ac:dyDescent="0.25">
      <c r="A535" s="6">
        <v>39509</v>
      </c>
      <c r="B535" s="7"/>
      <c r="C535" s="7"/>
    </row>
    <row r="536" spans="1:3" x14ac:dyDescent="0.25">
      <c r="A536" s="6">
        <v>39516</v>
      </c>
      <c r="B536" s="7"/>
      <c r="C536" s="7"/>
    </row>
    <row r="537" spans="1:3" x14ac:dyDescent="0.25">
      <c r="A537" s="6">
        <v>39523</v>
      </c>
      <c r="B537" s="7"/>
      <c r="C537" s="7"/>
    </row>
    <row r="538" spans="1:3" x14ac:dyDescent="0.25">
      <c r="A538" s="6">
        <v>39530</v>
      </c>
      <c r="B538" s="7"/>
      <c r="C538" s="7"/>
    </row>
    <row r="539" spans="1:3" x14ac:dyDescent="0.25">
      <c r="A539" s="6">
        <v>39537</v>
      </c>
      <c r="B539" s="7"/>
      <c r="C539" s="7"/>
    </row>
    <row r="540" spans="1:3" x14ac:dyDescent="0.25">
      <c r="A540" s="6">
        <v>39544</v>
      </c>
      <c r="B540" s="7"/>
      <c r="C540" s="7"/>
    </row>
    <row r="541" spans="1:3" x14ac:dyDescent="0.25">
      <c r="A541" s="6">
        <v>39551</v>
      </c>
      <c r="B541" s="7"/>
      <c r="C541" s="7"/>
    </row>
    <row r="542" spans="1:3" x14ac:dyDescent="0.25">
      <c r="A542" s="6">
        <v>39558</v>
      </c>
      <c r="B542" s="7"/>
      <c r="C542" s="7"/>
    </row>
    <row r="543" spans="1:3" x14ac:dyDescent="0.25">
      <c r="A543" s="6">
        <v>39565</v>
      </c>
      <c r="B543" s="7"/>
      <c r="C543" s="7"/>
    </row>
    <row r="544" spans="1:3" x14ac:dyDescent="0.25">
      <c r="A544" s="6">
        <v>39572</v>
      </c>
      <c r="B544" s="7"/>
      <c r="C544" s="7"/>
    </row>
    <row r="545" spans="1:3" x14ac:dyDescent="0.25">
      <c r="A545" s="6">
        <v>39579</v>
      </c>
      <c r="B545" s="7"/>
      <c r="C545" s="7"/>
    </row>
    <row r="546" spans="1:3" x14ac:dyDescent="0.25">
      <c r="A546" s="6">
        <v>39586</v>
      </c>
      <c r="B546" s="7"/>
      <c r="C546" s="7"/>
    </row>
    <row r="547" spans="1:3" x14ac:dyDescent="0.25">
      <c r="A547" s="6">
        <v>39593</v>
      </c>
      <c r="B547" s="7"/>
      <c r="C547" s="7"/>
    </row>
    <row r="548" spans="1:3" x14ac:dyDescent="0.25">
      <c r="A548" s="6">
        <v>39600</v>
      </c>
      <c r="B548" s="7"/>
      <c r="C548" s="7"/>
    </row>
    <row r="549" spans="1:3" x14ac:dyDescent="0.25">
      <c r="A549" s="6">
        <v>39607</v>
      </c>
      <c r="B549" s="7"/>
      <c r="C549" s="7"/>
    </row>
    <row r="550" spans="1:3" x14ac:dyDescent="0.25">
      <c r="A550" s="6">
        <v>39614</v>
      </c>
      <c r="B550" s="7"/>
      <c r="C550" s="7"/>
    </row>
    <row r="551" spans="1:3" x14ac:dyDescent="0.25">
      <c r="A551" s="6">
        <v>39621</v>
      </c>
      <c r="B551" s="7"/>
      <c r="C551" s="7"/>
    </row>
    <row r="552" spans="1:3" x14ac:dyDescent="0.25">
      <c r="A552" s="6">
        <v>39628</v>
      </c>
      <c r="B552" s="7"/>
      <c r="C552" s="7"/>
    </row>
    <row r="553" spans="1:3" x14ac:dyDescent="0.25">
      <c r="A553" s="6">
        <v>39635</v>
      </c>
      <c r="B553" s="7"/>
      <c r="C553" s="7"/>
    </row>
    <row r="554" spans="1:3" x14ac:dyDescent="0.25">
      <c r="A554" s="6">
        <v>39642</v>
      </c>
      <c r="B554" s="7"/>
      <c r="C554" s="7"/>
    </row>
    <row r="555" spans="1:3" x14ac:dyDescent="0.25">
      <c r="A555" s="6">
        <v>39649</v>
      </c>
      <c r="B555" s="7"/>
      <c r="C555" s="7"/>
    </row>
    <row r="556" spans="1:3" x14ac:dyDescent="0.25">
      <c r="A556" s="6">
        <v>39656</v>
      </c>
      <c r="B556" s="7"/>
      <c r="C556" s="7"/>
    </row>
    <row r="557" spans="1:3" x14ac:dyDescent="0.25">
      <c r="A557" s="6">
        <v>39663</v>
      </c>
      <c r="B557" s="7"/>
      <c r="C557" s="7"/>
    </row>
    <row r="558" spans="1:3" x14ac:dyDescent="0.25">
      <c r="A558" s="6">
        <v>39670</v>
      </c>
      <c r="B558" s="7"/>
      <c r="C558" s="7"/>
    </row>
    <row r="559" spans="1:3" x14ac:dyDescent="0.25">
      <c r="A559" s="6">
        <v>39677</v>
      </c>
      <c r="B559" s="7"/>
      <c r="C559" s="7"/>
    </row>
    <row r="560" spans="1:3" x14ac:dyDescent="0.25">
      <c r="A560" s="6">
        <v>39684</v>
      </c>
      <c r="B560" s="7"/>
      <c r="C560" s="7"/>
    </row>
    <row r="561" spans="1:3" x14ac:dyDescent="0.25">
      <c r="A561" s="6">
        <v>39691</v>
      </c>
      <c r="B561" s="7"/>
      <c r="C561" s="7"/>
    </row>
    <row r="562" spans="1:3" x14ac:dyDescent="0.25">
      <c r="A562" s="6">
        <v>39698</v>
      </c>
      <c r="B562" s="7"/>
      <c r="C562" s="7"/>
    </row>
    <row r="563" spans="1:3" x14ac:dyDescent="0.25">
      <c r="A563" s="6">
        <v>39705</v>
      </c>
      <c r="B563" s="7"/>
      <c r="C563" s="7"/>
    </row>
    <row r="564" spans="1:3" x14ac:dyDescent="0.25">
      <c r="A564" s="6">
        <v>39712</v>
      </c>
      <c r="B564" s="7"/>
      <c r="C564" s="7"/>
    </row>
    <row r="565" spans="1:3" x14ac:dyDescent="0.25">
      <c r="A565" s="6">
        <v>39719</v>
      </c>
      <c r="B565" s="7"/>
      <c r="C565" s="7"/>
    </row>
    <row r="566" spans="1:3" x14ac:dyDescent="0.25">
      <c r="A566" s="6">
        <v>39726</v>
      </c>
      <c r="B566" s="7"/>
      <c r="C566" s="7"/>
    </row>
    <row r="567" spans="1:3" x14ac:dyDescent="0.25">
      <c r="A567" s="6">
        <v>39733</v>
      </c>
      <c r="B567" s="7"/>
      <c r="C567" s="7"/>
    </row>
    <row r="568" spans="1:3" x14ac:dyDescent="0.25">
      <c r="A568" s="6">
        <v>39740</v>
      </c>
      <c r="B568" s="7"/>
      <c r="C568" s="7"/>
    </row>
    <row r="569" spans="1:3" x14ac:dyDescent="0.25">
      <c r="A569" s="6">
        <v>39747</v>
      </c>
      <c r="B569" s="7"/>
      <c r="C569" s="7"/>
    </row>
    <row r="570" spans="1:3" x14ac:dyDescent="0.25">
      <c r="A570" s="6">
        <v>39754</v>
      </c>
      <c r="B570" s="7"/>
      <c r="C570" s="7"/>
    </row>
    <row r="571" spans="1:3" x14ac:dyDescent="0.25">
      <c r="A571" s="6">
        <v>39761</v>
      </c>
      <c r="B571" s="7"/>
      <c r="C571" s="7"/>
    </row>
    <row r="572" spans="1:3" x14ac:dyDescent="0.25">
      <c r="A572" s="6">
        <v>39768</v>
      </c>
      <c r="B572" s="7"/>
      <c r="C572" s="7"/>
    </row>
    <row r="573" spans="1:3" x14ac:dyDescent="0.25">
      <c r="A573" s="6">
        <v>39775</v>
      </c>
      <c r="B573" s="7"/>
      <c r="C573" s="7"/>
    </row>
    <row r="574" spans="1:3" x14ac:dyDescent="0.25">
      <c r="A574" s="6">
        <v>39782</v>
      </c>
      <c r="B574" s="7"/>
      <c r="C574" s="7"/>
    </row>
    <row r="575" spans="1:3" x14ac:dyDescent="0.25">
      <c r="A575" s="6">
        <v>39789</v>
      </c>
      <c r="B575" s="7"/>
      <c r="C575" s="7"/>
    </row>
    <row r="576" spans="1:3" x14ac:dyDescent="0.25">
      <c r="A576" s="6">
        <v>39796</v>
      </c>
      <c r="B576" s="7"/>
      <c r="C576" s="7"/>
    </row>
    <row r="577" spans="1:3" x14ac:dyDescent="0.25">
      <c r="A577" s="6">
        <v>39803</v>
      </c>
      <c r="B577" s="7"/>
      <c r="C577" s="7"/>
    </row>
    <row r="578" spans="1:3" x14ac:dyDescent="0.25">
      <c r="A578" s="6">
        <v>39810</v>
      </c>
      <c r="B578" s="7"/>
      <c r="C578" s="7"/>
    </row>
    <row r="579" spans="1:3" x14ac:dyDescent="0.25">
      <c r="A579" s="6">
        <v>39817</v>
      </c>
      <c r="B579" s="7"/>
      <c r="C579" s="7"/>
    </row>
    <row r="580" spans="1:3" x14ac:dyDescent="0.25">
      <c r="A580" s="6">
        <v>39824</v>
      </c>
      <c r="B580" s="7"/>
      <c r="C580" s="7"/>
    </row>
    <row r="581" spans="1:3" x14ac:dyDescent="0.25">
      <c r="A581" s="6">
        <v>39831</v>
      </c>
      <c r="B581" s="7"/>
      <c r="C581" s="7"/>
    </row>
    <row r="582" spans="1:3" x14ac:dyDescent="0.25">
      <c r="A582" s="6">
        <v>39838</v>
      </c>
      <c r="B582" s="7"/>
      <c r="C582" s="7"/>
    </row>
    <row r="583" spans="1:3" x14ac:dyDescent="0.25">
      <c r="A583" s="6">
        <v>39845</v>
      </c>
      <c r="B583" s="7"/>
      <c r="C583" s="7"/>
    </row>
    <row r="584" spans="1:3" x14ac:dyDescent="0.25">
      <c r="A584" s="6">
        <v>39852</v>
      </c>
      <c r="B584" s="7"/>
      <c r="C584" s="7"/>
    </row>
    <row r="585" spans="1:3" x14ac:dyDescent="0.25">
      <c r="A585" s="6">
        <v>39859</v>
      </c>
      <c r="B585" s="7"/>
      <c r="C585" s="7"/>
    </row>
    <row r="586" spans="1:3" x14ac:dyDescent="0.25">
      <c r="A586" s="6">
        <v>39866</v>
      </c>
      <c r="B586" s="7"/>
      <c r="C586" s="7"/>
    </row>
    <row r="587" spans="1:3" x14ac:dyDescent="0.25">
      <c r="A587" s="6">
        <v>39873</v>
      </c>
      <c r="B587" s="7"/>
      <c r="C587" s="7"/>
    </row>
    <row r="588" spans="1:3" x14ac:dyDescent="0.25">
      <c r="A588" s="6">
        <v>39880</v>
      </c>
      <c r="B588" s="7"/>
      <c r="C588" s="7"/>
    </row>
    <row r="589" spans="1:3" x14ac:dyDescent="0.25">
      <c r="A589" s="6">
        <v>39887</v>
      </c>
      <c r="B589" s="7"/>
      <c r="C589" s="7"/>
    </row>
    <row r="590" spans="1:3" x14ac:dyDescent="0.25">
      <c r="A590" s="6">
        <v>39894</v>
      </c>
      <c r="B590" s="7"/>
      <c r="C590" s="7"/>
    </row>
    <row r="591" spans="1:3" x14ac:dyDescent="0.25">
      <c r="A591" s="6">
        <v>39901</v>
      </c>
      <c r="B591" s="7"/>
      <c r="C591" s="7"/>
    </row>
    <row r="592" spans="1:3" x14ac:dyDescent="0.25">
      <c r="A592" s="6">
        <v>39908</v>
      </c>
      <c r="B592" s="7"/>
      <c r="C592" s="7"/>
    </row>
    <row r="593" spans="1:3" x14ac:dyDescent="0.25">
      <c r="A593" s="6">
        <v>39915</v>
      </c>
      <c r="B593" s="7"/>
      <c r="C593" s="7"/>
    </row>
    <row r="594" spans="1:3" x14ac:dyDescent="0.25">
      <c r="A594" s="6">
        <v>39922</v>
      </c>
      <c r="B594" s="7"/>
      <c r="C594" s="7"/>
    </row>
    <row r="595" spans="1:3" x14ac:dyDescent="0.25">
      <c r="A595" s="6">
        <v>39929</v>
      </c>
      <c r="B595" s="7"/>
      <c r="C595" s="7"/>
    </row>
    <row r="596" spans="1:3" x14ac:dyDescent="0.25">
      <c r="A596" s="6">
        <v>39936</v>
      </c>
      <c r="B596" s="7"/>
      <c r="C596" s="7"/>
    </row>
    <row r="597" spans="1:3" x14ac:dyDescent="0.25">
      <c r="A597" s="6">
        <v>39943</v>
      </c>
      <c r="B597" s="7"/>
      <c r="C597" s="7"/>
    </row>
    <row r="598" spans="1:3" x14ac:dyDescent="0.25">
      <c r="A598" s="6">
        <v>39950</v>
      </c>
      <c r="B598" s="7"/>
      <c r="C598" s="7"/>
    </row>
    <row r="599" spans="1:3" x14ac:dyDescent="0.25">
      <c r="A599" s="6">
        <v>39957</v>
      </c>
      <c r="B599" s="7"/>
      <c r="C599" s="7"/>
    </row>
    <row r="600" spans="1:3" x14ac:dyDescent="0.25">
      <c r="A600" s="6">
        <v>39964</v>
      </c>
      <c r="B600" s="7"/>
      <c r="C600" s="7"/>
    </row>
    <row r="601" spans="1:3" x14ac:dyDescent="0.25">
      <c r="A601" s="6">
        <v>39971</v>
      </c>
      <c r="B601" s="7"/>
      <c r="C601" s="7"/>
    </row>
    <row r="602" spans="1:3" x14ac:dyDescent="0.25">
      <c r="A602" s="6">
        <v>39978</v>
      </c>
      <c r="B602" s="7"/>
      <c r="C602" s="7"/>
    </row>
    <row r="603" spans="1:3" x14ac:dyDescent="0.25">
      <c r="A603" s="6">
        <v>39985</v>
      </c>
      <c r="B603" s="7"/>
      <c r="C603" s="7"/>
    </row>
    <row r="604" spans="1:3" x14ac:dyDescent="0.25">
      <c r="A604" s="6">
        <v>39992</v>
      </c>
      <c r="B604" s="7"/>
      <c r="C604" s="7"/>
    </row>
    <row r="605" spans="1:3" x14ac:dyDescent="0.25">
      <c r="A605" s="6">
        <v>39999</v>
      </c>
      <c r="B605" s="7"/>
      <c r="C605" s="7"/>
    </row>
    <row r="606" spans="1:3" x14ac:dyDescent="0.25">
      <c r="A606" s="6">
        <v>40006</v>
      </c>
      <c r="B606" s="7"/>
      <c r="C606" s="7"/>
    </row>
    <row r="607" spans="1:3" x14ac:dyDescent="0.25">
      <c r="A607" s="6">
        <v>40013</v>
      </c>
      <c r="B607" s="7"/>
      <c r="C607" s="7"/>
    </row>
    <row r="608" spans="1:3" x14ac:dyDescent="0.25">
      <c r="A608" s="6">
        <v>40020</v>
      </c>
      <c r="B608" s="7"/>
      <c r="C608" s="7"/>
    </row>
    <row r="609" spans="1:3" x14ac:dyDescent="0.25">
      <c r="A609" s="6">
        <v>40027</v>
      </c>
      <c r="B609" s="7"/>
      <c r="C609" s="7"/>
    </row>
    <row r="610" spans="1:3" x14ac:dyDescent="0.25">
      <c r="A610" s="6">
        <v>40034</v>
      </c>
      <c r="B610" s="7"/>
      <c r="C610" s="7"/>
    </row>
    <row r="611" spans="1:3" x14ac:dyDescent="0.25">
      <c r="A611" s="6">
        <v>40041</v>
      </c>
      <c r="B611" s="7"/>
      <c r="C611" s="7"/>
    </row>
    <row r="612" spans="1:3" x14ac:dyDescent="0.25">
      <c r="A612" s="6">
        <v>40048</v>
      </c>
      <c r="B612" s="7"/>
      <c r="C612" s="7"/>
    </row>
    <row r="613" spans="1:3" x14ac:dyDescent="0.25">
      <c r="A613" s="6">
        <v>40055</v>
      </c>
      <c r="B613" s="7"/>
      <c r="C613" s="7"/>
    </row>
    <row r="614" spans="1:3" x14ac:dyDescent="0.25">
      <c r="A614" s="6">
        <v>40062</v>
      </c>
      <c r="B614" s="7"/>
      <c r="C614" s="7"/>
    </row>
    <row r="615" spans="1:3" x14ac:dyDescent="0.25">
      <c r="A615" s="6">
        <v>40069</v>
      </c>
      <c r="B615" s="7"/>
      <c r="C615" s="7"/>
    </row>
    <row r="616" spans="1:3" x14ac:dyDescent="0.25">
      <c r="A616" s="6">
        <v>40076</v>
      </c>
      <c r="B616" s="7"/>
      <c r="C616" s="7"/>
    </row>
    <row r="617" spans="1:3" x14ac:dyDescent="0.25">
      <c r="A617" s="6">
        <v>40083</v>
      </c>
      <c r="B617" s="7"/>
      <c r="C617" s="7"/>
    </row>
    <row r="618" spans="1:3" x14ac:dyDescent="0.25">
      <c r="A618" s="6">
        <v>40090</v>
      </c>
      <c r="B618" s="7"/>
      <c r="C618" s="7"/>
    </row>
    <row r="619" spans="1:3" x14ac:dyDescent="0.25">
      <c r="A619" s="6">
        <v>40097</v>
      </c>
      <c r="B619" s="7"/>
      <c r="C619" s="7"/>
    </row>
    <row r="620" spans="1:3" x14ac:dyDescent="0.25">
      <c r="A620" s="6">
        <v>40104</v>
      </c>
      <c r="B620" s="7"/>
      <c r="C620" s="7"/>
    </row>
    <row r="621" spans="1:3" x14ac:dyDescent="0.25">
      <c r="A621" s="6">
        <v>40111</v>
      </c>
      <c r="B621" s="7"/>
      <c r="C621" s="7"/>
    </row>
    <row r="622" spans="1:3" x14ac:dyDescent="0.25">
      <c r="A622" s="6">
        <v>40118</v>
      </c>
      <c r="B622" s="7"/>
      <c r="C622" s="7"/>
    </row>
    <row r="623" spans="1:3" x14ac:dyDescent="0.25">
      <c r="A623" s="6">
        <v>40125</v>
      </c>
      <c r="B623" s="7"/>
      <c r="C623" s="7"/>
    </row>
    <row r="624" spans="1:3" x14ac:dyDescent="0.25">
      <c r="A624" s="6">
        <v>40132</v>
      </c>
      <c r="B624" s="7"/>
      <c r="C624" s="7"/>
    </row>
    <row r="625" spans="1:3" x14ac:dyDescent="0.25">
      <c r="A625" s="6">
        <v>40139</v>
      </c>
      <c r="B625" s="7"/>
      <c r="C625" s="7"/>
    </row>
    <row r="626" spans="1:3" x14ac:dyDescent="0.25">
      <c r="A626" s="6">
        <v>40146</v>
      </c>
      <c r="B626" s="7"/>
      <c r="C626" s="7"/>
    </row>
    <row r="627" spans="1:3" x14ac:dyDescent="0.25">
      <c r="A627" s="6">
        <v>40153</v>
      </c>
      <c r="B627" s="7"/>
      <c r="C627" s="7"/>
    </row>
    <row r="628" spans="1:3" x14ac:dyDescent="0.25">
      <c r="A628" s="6">
        <v>40160</v>
      </c>
      <c r="B628" s="7"/>
      <c r="C628" s="7"/>
    </row>
    <row r="629" spans="1:3" x14ac:dyDescent="0.25">
      <c r="A629" s="6">
        <v>40167</v>
      </c>
      <c r="B629" s="7"/>
      <c r="C629" s="7"/>
    </row>
    <row r="630" spans="1:3" x14ac:dyDescent="0.25">
      <c r="A630" s="6">
        <v>40174</v>
      </c>
      <c r="B630" s="7"/>
      <c r="C630" s="7"/>
    </row>
    <row r="631" spans="1:3" x14ac:dyDescent="0.25">
      <c r="A631" s="6">
        <v>40181</v>
      </c>
      <c r="B631" s="7"/>
      <c r="C631" s="7"/>
    </row>
    <row r="632" spans="1:3" x14ac:dyDescent="0.25">
      <c r="A632" s="6">
        <v>40188</v>
      </c>
      <c r="B632" s="7"/>
      <c r="C632" s="7"/>
    </row>
    <row r="633" spans="1:3" x14ac:dyDescent="0.25">
      <c r="A633" s="6">
        <v>40195</v>
      </c>
      <c r="B633" s="7"/>
      <c r="C633" s="7"/>
    </row>
    <row r="634" spans="1:3" x14ac:dyDescent="0.25">
      <c r="A634" s="6">
        <v>40202</v>
      </c>
      <c r="B634" s="7"/>
      <c r="C634" s="7"/>
    </row>
    <row r="635" spans="1:3" x14ac:dyDescent="0.25">
      <c r="A635" s="6">
        <v>40209</v>
      </c>
      <c r="B635" s="7"/>
      <c r="C635" s="7"/>
    </row>
    <row r="636" spans="1:3" x14ac:dyDescent="0.25">
      <c r="A636" s="6">
        <v>40216</v>
      </c>
      <c r="B636" s="7"/>
      <c r="C636" s="7"/>
    </row>
    <row r="637" spans="1:3" x14ac:dyDescent="0.25">
      <c r="A637" s="6">
        <v>40223</v>
      </c>
      <c r="B637" s="7"/>
      <c r="C637" s="7"/>
    </row>
    <row r="638" spans="1:3" x14ac:dyDescent="0.25">
      <c r="A638" s="6">
        <v>40230</v>
      </c>
      <c r="B638" s="7"/>
      <c r="C638" s="7"/>
    </row>
    <row r="639" spans="1:3" x14ac:dyDescent="0.25">
      <c r="A639" s="6">
        <v>40237</v>
      </c>
      <c r="B639" s="7"/>
      <c r="C639" s="7"/>
    </row>
    <row r="640" spans="1:3" x14ac:dyDescent="0.25">
      <c r="A640" s="6">
        <v>40244</v>
      </c>
      <c r="B640" s="7"/>
      <c r="C640" s="7"/>
    </row>
    <row r="641" spans="1:3" x14ac:dyDescent="0.25">
      <c r="A641" s="6">
        <v>40251</v>
      </c>
      <c r="B641" s="7"/>
      <c r="C641" s="7"/>
    </row>
    <row r="642" spans="1:3" x14ac:dyDescent="0.25">
      <c r="A642" s="6">
        <v>40258</v>
      </c>
      <c r="B642" s="7"/>
      <c r="C642" s="7"/>
    </row>
    <row r="643" spans="1:3" x14ac:dyDescent="0.25">
      <c r="A643" s="6">
        <v>40265</v>
      </c>
      <c r="B643" s="7"/>
      <c r="C643" s="7"/>
    </row>
    <row r="644" spans="1:3" x14ac:dyDescent="0.25">
      <c r="A644" s="6">
        <v>40272</v>
      </c>
      <c r="B644" s="7"/>
      <c r="C644" s="7"/>
    </row>
    <row r="645" spans="1:3" x14ac:dyDescent="0.25">
      <c r="A645" s="6">
        <v>40279</v>
      </c>
      <c r="B645" s="7"/>
      <c r="C645" s="7"/>
    </row>
    <row r="646" spans="1:3" x14ac:dyDescent="0.25">
      <c r="A646" s="6">
        <v>40286</v>
      </c>
      <c r="B646" s="7"/>
      <c r="C646" s="7"/>
    </row>
    <row r="647" spans="1:3" x14ac:dyDescent="0.25">
      <c r="A647" s="6">
        <v>40293</v>
      </c>
      <c r="B647" s="7"/>
      <c r="C647" s="7"/>
    </row>
    <row r="648" spans="1:3" x14ac:dyDescent="0.25">
      <c r="A648" s="6">
        <v>40300</v>
      </c>
      <c r="B648" s="7"/>
      <c r="C648" s="7"/>
    </row>
    <row r="649" spans="1:3" x14ac:dyDescent="0.25">
      <c r="A649" s="6">
        <v>40307</v>
      </c>
      <c r="B649" s="7"/>
      <c r="C649" s="7"/>
    </row>
    <row r="650" spans="1:3" x14ac:dyDescent="0.25">
      <c r="A650" s="6">
        <v>40314</v>
      </c>
      <c r="B650" s="7"/>
      <c r="C650" s="7"/>
    </row>
    <row r="651" spans="1:3" x14ac:dyDescent="0.25">
      <c r="A651" s="6">
        <v>40321</v>
      </c>
      <c r="B651" s="7"/>
      <c r="C651" s="7"/>
    </row>
    <row r="652" spans="1:3" x14ac:dyDescent="0.25">
      <c r="A652" s="6">
        <v>40328</v>
      </c>
      <c r="B652" s="7"/>
      <c r="C652" s="7"/>
    </row>
    <row r="653" spans="1:3" x14ac:dyDescent="0.25">
      <c r="A653" s="6">
        <v>40335</v>
      </c>
      <c r="B653" s="7"/>
      <c r="C653" s="7"/>
    </row>
    <row r="654" spans="1:3" x14ac:dyDescent="0.25">
      <c r="A654" s="6">
        <v>40342</v>
      </c>
      <c r="B654" s="7"/>
      <c r="C654" s="7"/>
    </row>
    <row r="655" spans="1:3" x14ac:dyDescent="0.25">
      <c r="A655" s="6">
        <v>40349</v>
      </c>
      <c r="B655" s="7"/>
      <c r="C655" s="7"/>
    </row>
    <row r="656" spans="1:3" x14ac:dyDescent="0.25">
      <c r="A656" s="6">
        <v>40356</v>
      </c>
      <c r="B656" s="7"/>
      <c r="C656" s="7"/>
    </row>
    <row r="657" spans="1:3" x14ac:dyDescent="0.25">
      <c r="A657" s="6">
        <v>40363</v>
      </c>
      <c r="B657" s="7"/>
      <c r="C657" s="7"/>
    </row>
    <row r="658" spans="1:3" x14ac:dyDescent="0.25">
      <c r="A658" s="6">
        <v>40370</v>
      </c>
      <c r="B658" s="7"/>
      <c r="C658" s="7"/>
    </row>
    <row r="659" spans="1:3" x14ac:dyDescent="0.25">
      <c r="A659" s="6">
        <v>40377</v>
      </c>
      <c r="B659" s="7"/>
      <c r="C659" s="7"/>
    </row>
    <row r="660" spans="1:3" x14ac:dyDescent="0.25">
      <c r="A660" s="6">
        <v>40384</v>
      </c>
      <c r="B660" s="7"/>
      <c r="C660" s="7"/>
    </row>
    <row r="661" spans="1:3" x14ac:dyDescent="0.25">
      <c r="A661" s="6">
        <v>40391</v>
      </c>
      <c r="B661" s="7"/>
      <c r="C661" s="7"/>
    </row>
    <row r="662" spans="1:3" x14ac:dyDescent="0.25">
      <c r="A662" s="6">
        <v>40398</v>
      </c>
      <c r="B662" s="7"/>
      <c r="C662" s="7"/>
    </row>
    <row r="663" spans="1:3" x14ac:dyDescent="0.25">
      <c r="A663" s="6">
        <v>40405</v>
      </c>
      <c r="B663" s="7"/>
      <c r="C663" s="7"/>
    </row>
    <row r="664" spans="1:3" x14ac:dyDescent="0.25">
      <c r="A664" s="6">
        <v>40412</v>
      </c>
      <c r="B664" s="7"/>
      <c r="C664" s="7"/>
    </row>
    <row r="665" spans="1:3" x14ac:dyDescent="0.25">
      <c r="A665" s="6">
        <v>40419</v>
      </c>
      <c r="B665" s="7"/>
      <c r="C665" s="7"/>
    </row>
    <row r="666" spans="1:3" x14ac:dyDescent="0.25">
      <c r="A666" s="6">
        <v>40426</v>
      </c>
      <c r="B666" s="7"/>
      <c r="C666" s="7"/>
    </row>
    <row r="667" spans="1:3" x14ac:dyDescent="0.25">
      <c r="A667" s="6">
        <v>40433</v>
      </c>
      <c r="B667" s="7"/>
      <c r="C667" s="7"/>
    </row>
    <row r="668" spans="1:3" x14ac:dyDescent="0.25">
      <c r="A668" s="6">
        <v>40440</v>
      </c>
      <c r="B668" s="7"/>
      <c r="C668" s="7"/>
    </row>
    <row r="669" spans="1:3" x14ac:dyDescent="0.25">
      <c r="A669" s="6">
        <v>40447</v>
      </c>
      <c r="B669" s="7"/>
      <c r="C669" s="7"/>
    </row>
    <row r="670" spans="1:3" x14ac:dyDescent="0.25">
      <c r="A670" s="6">
        <v>40454</v>
      </c>
      <c r="B670" s="7"/>
      <c r="C670" s="7"/>
    </row>
    <row r="671" spans="1:3" x14ac:dyDescent="0.25">
      <c r="A671" s="6">
        <v>40461</v>
      </c>
      <c r="B671" s="7"/>
      <c r="C671" s="7"/>
    </row>
    <row r="672" spans="1:3" x14ac:dyDescent="0.25">
      <c r="A672" s="6">
        <v>40468</v>
      </c>
      <c r="B672" s="7"/>
      <c r="C672" s="7"/>
    </row>
    <row r="673" spans="1:3" x14ac:dyDescent="0.25">
      <c r="A673" s="6">
        <v>40475</v>
      </c>
      <c r="B673" s="7"/>
      <c r="C673" s="7"/>
    </row>
    <row r="674" spans="1:3" x14ac:dyDescent="0.25">
      <c r="A674" s="6">
        <v>40482</v>
      </c>
      <c r="B674" s="7"/>
      <c r="C674" s="7"/>
    </row>
    <row r="675" spans="1:3" x14ac:dyDescent="0.25">
      <c r="A675" s="6">
        <v>40489</v>
      </c>
      <c r="B675" s="7"/>
      <c r="C675" s="7"/>
    </row>
    <row r="676" spans="1:3" x14ac:dyDescent="0.25">
      <c r="A676" s="6">
        <v>40496</v>
      </c>
      <c r="B676" s="7"/>
      <c r="C676" s="7"/>
    </row>
    <row r="677" spans="1:3" x14ac:dyDescent="0.25">
      <c r="A677" s="6">
        <v>40503</v>
      </c>
      <c r="B677" s="7"/>
      <c r="C677" s="7"/>
    </row>
    <row r="678" spans="1:3" x14ac:dyDescent="0.25">
      <c r="A678" s="6">
        <v>40510</v>
      </c>
      <c r="B678" s="7"/>
      <c r="C678" s="7"/>
    </row>
    <row r="679" spans="1:3" x14ac:dyDescent="0.25">
      <c r="A679" s="6">
        <v>40517</v>
      </c>
      <c r="B679" s="7"/>
      <c r="C679" s="7"/>
    </row>
    <row r="680" spans="1:3" x14ac:dyDescent="0.25">
      <c r="A680" s="6">
        <v>40524</v>
      </c>
      <c r="B680" s="7"/>
      <c r="C680" s="7"/>
    </row>
    <row r="681" spans="1:3" x14ac:dyDescent="0.25">
      <c r="A681" s="6">
        <v>40531</v>
      </c>
      <c r="B681" s="7"/>
      <c r="C681" s="7"/>
    </row>
    <row r="682" spans="1:3" x14ac:dyDescent="0.25">
      <c r="A682" s="6">
        <v>40538</v>
      </c>
      <c r="B682" s="7"/>
      <c r="C682" s="7"/>
    </row>
    <row r="683" spans="1:3" x14ac:dyDescent="0.25">
      <c r="A683" s="6">
        <v>40545</v>
      </c>
      <c r="B683" s="7"/>
      <c r="C683" s="7"/>
    </row>
    <row r="684" spans="1:3" x14ac:dyDescent="0.25">
      <c r="A684" s="6">
        <v>40552</v>
      </c>
      <c r="B684" s="7"/>
      <c r="C684" s="7"/>
    </row>
    <row r="685" spans="1:3" x14ac:dyDescent="0.25">
      <c r="A685" s="6">
        <v>40559</v>
      </c>
      <c r="B685" s="7"/>
      <c r="C685" s="7"/>
    </row>
    <row r="686" spans="1:3" x14ac:dyDescent="0.25">
      <c r="A686" s="6">
        <v>40566</v>
      </c>
      <c r="B686" s="7"/>
      <c r="C686" s="7"/>
    </row>
    <row r="687" spans="1:3" x14ac:dyDescent="0.25">
      <c r="A687" s="6">
        <v>40573</v>
      </c>
      <c r="B687" s="7"/>
      <c r="C687" s="7"/>
    </row>
    <row r="688" spans="1:3" x14ac:dyDescent="0.25">
      <c r="A688" s="6">
        <v>40580</v>
      </c>
      <c r="B688" s="7"/>
      <c r="C688" s="7"/>
    </row>
    <row r="689" spans="1:3" x14ac:dyDescent="0.25">
      <c r="A689" s="6">
        <v>40587</v>
      </c>
      <c r="B689" s="7"/>
      <c r="C689" s="7"/>
    </row>
    <row r="690" spans="1:3" x14ac:dyDescent="0.25">
      <c r="A690" s="6">
        <v>40594</v>
      </c>
      <c r="B690" s="7"/>
      <c r="C690" s="7"/>
    </row>
    <row r="691" spans="1:3" x14ac:dyDescent="0.25">
      <c r="A691" s="6">
        <v>40601</v>
      </c>
      <c r="B691" s="7"/>
      <c r="C691" s="7"/>
    </row>
    <row r="692" spans="1:3" x14ac:dyDescent="0.25">
      <c r="A692" s="6">
        <v>40608</v>
      </c>
      <c r="B692" s="7"/>
      <c r="C692" s="7"/>
    </row>
    <row r="693" spans="1:3" x14ac:dyDescent="0.25">
      <c r="A693" s="6">
        <v>40615</v>
      </c>
      <c r="B693" s="7"/>
      <c r="C693" s="7"/>
    </row>
    <row r="694" spans="1:3" x14ac:dyDescent="0.25">
      <c r="A694" s="6">
        <v>40622</v>
      </c>
      <c r="B694" s="7"/>
      <c r="C694" s="7"/>
    </row>
    <row r="695" spans="1:3" x14ac:dyDescent="0.25">
      <c r="A695" s="6">
        <v>40629</v>
      </c>
      <c r="B695" s="7"/>
      <c r="C695" s="7"/>
    </row>
    <row r="696" spans="1:3" x14ac:dyDescent="0.25">
      <c r="A696" s="6">
        <v>40636</v>
      </c>
      <c r="B696" s="7"/>
      <c r="C696" s="7"/>
    </row>
    <row r="697" spans="1:3" x14ac:dyDescent="0.25">
      <c r="A697" s="6">
        <v>40643</v>
      </c>
      <c r="B697" s="7"/>
      <c r="C697" s="7"/>
    </row>
    <row r="698" spans="1:3" x14ac:dyDescent="0.25">
      <c r="A698" s="6">
        <v>40650</v>
      </c>
      <c r="B698" s="7"/>
      <c r="C698" s="7"/>
    </row>
    <row r="699" spans="1:3" x14ac:dyDescent="0.25">
      <c r="A699" s="6">
        <v>40657</v>
      </c>
      <c r="B699" s="7"/>
      <c r="C699" s="7"/>
    </row>
    <row r="700" spans="1:3" x14ac:dyDescent="0.25">
      <c r="A700" s="6">
        <v>40664</v>
      </c>
      <c r="B700" s="7"/>
      <c r="C700" s="7"/>
    </row>
    <row r="701" spans="1:3" x14ac:dyDescent="0.25">
      <c r="A701" s="6">
        <v>40671</v>
      </c>
      <c r="B701" s="7"/>
      <c r="C701" s="7"/>
    </row>
    <row r="702" spans="1:3" x14ac:dyDescent="0.25">
      <c r="A702" s="6">
        <v>40678</v>
      </c>
      <c r="B702" s="7"/>
      <c r="C702" s="7"/>
    </row>
    <row r="703" spans="1:3" x14ac:dyDescent="0.25">
      <c r="A703" s="6">
        <v>40685</v>
      </c>
      <c r="B703" s="7"/>
      <c r="C703" s="7"/>
    </row>
    <row r="704" spans="1:3" x14ac:dyDescent="0.25">
      <c r="A704" s="6">
        <v>40692</v>
      </c>
      <c r="B704" s="7"/>
      <c r="C704" s="7"/>
    </row>
    <row r="705" spans="1:3" x14ac:dyDescent="0.25">
      <c r="A705" s="6">
        <v>40699</v>
      </c>
      <c r="B705" s="7"/>
      <c r="C705" s="7"/>
    </row>
    <row r="706" spans="1:3" x14ac:dyDescent="0.25">
      <c r="A706" s="6">
        <v>40706</v>
      </c>
      <c r="B706" s="7"/>
      <c r="C706" s="7"/>
    </row>
    <row r="707" spans="1:3" x14ac:dyDescent="0.25">
      <c r="A707" s="6">
        <v>40713</v>
      </c>
      <c r="B707" s="7"/>
      <c r="C707" s="7"/>
    </row>
    <row r="708" spans="1:3" x14ac:dyDescent="0.25">
      <c r="A708" s="6">
        <v>40720</v>
      </c>
      <c r="B708" s="7"/>
      <c r="C708" s="7"/>
    </row>
    <row r="709" spans="1:3" x14ac:dyDescent="0.25">
      <c r="A709" s="6">
        <v>40727</v>
      </c>
      <c r="B709" s="7"/>
      <c r="C709" s="7"/>
    </row>
    <row r="710" spans="1:3" x14ac:dyDescent="0.25">
      <c r="A710" s="6">
        <v>40734</v>
      </c>
      <c r="B710" s="7"/>
      <c r="C710" s="7"/>
    </row>
    <row r="711" spans="1:3" x14ac:dyDescent="0.25">
      <c r="A711" s="6">
        <v>40741</v>
      </c>
      <c r="B711" s="7"/>
      <c r="C711" s="7"/>
    </row>
    <row r="712" spans="1:3" x14ac:dyDescent="0.25">
      <c r="A712" s="6">
        <v>40748</v>
      </c>
      <c r="B712" s="7"/>
      <c r="C712" s="7"/>
    </row>
    <row r="713" spans="1:3" x14ac:dyDescent="0.25">
      <c r="A713" s="6">
        <v>40755</v>
      </c>
      <c r="B713" s="7"/>
      <c r="C713" s="7"/>
    </row>
    <row r="714" spans="1:3" x14ac:dyDescent="0.25">
      <c r="A714" s="6">
        <v>40762</v>
      </c>
      <c r="B714" s="7"/>
      <c r="C714" s="7"/>
    </row>
    <row r="715" spans="1:3" x14ac:dyDescent="0.25">
      <c r="A715" s="6">
        <v>40769</v>
      </c>
      <c r="B715" s="7"/>
      <c r="C715" s="7"/>
    </row>
    <row r="716" spans="1:3" x14ac:dyDescent="0.25">
      <c r="A716" s="6">
        <v>40776</v>
      </c>
      <c r="B716" s="7"/>
      <c r="C716" s="7"/>
    </row>
    <row r="717" spans="1:3" x14ac:dyDescent="0.25">
      <c r="A717" s="6">
        <v>40783</v>
      </c>
      <c r="B717" s="7"/>
      <c r="C717" s="7"/>
    </row>
    <row r="718" spans="1:3" x14ac:dyDescent="0.25">
      <c r="A718" s="6">
        <v>40790</v>
      </c>
      <c r="B718" s="7"/>
      <c r="C718" s="7"/>
    </row>
    <row r="719" spans="1:3" x14ac:dyDescent="0.25">
      <c r="A719" s="6">
        <v>40797</v>
      </c>
      <c r="B719" s="7"/>
      <c r="C719" s="7"/>
    </row>
    <row r="720" spans="1:3" x14ac:dyDescent="0.25">
      <c r="A720" s="6">
        <v>40804</v>
      </c>
      <c r="B720" s="7"/>
      <c r="C720" s="7"/>
    </row>
    <row r="721" spans="1:3" x14ac:dyDescent="0.25">
      <c r="A721" s="6">
        <v>40811</v>
      </c>
      <c r="B721" s="7"/>
      <c r="C721" s="7"/>
    </row>
    <row r="722" spans="1:3" x14ac:dyDescent="0.25">
      <c r="A722" s="6">
        <v>40818</v>
      </c>
      <c r="B722" s="7"/>
      <c r="C722" s="7"/>
    </row>
    <row r="723" spans="1:3" x14ac:dyDescent="0.25">
      <c r="A723" s="6">
        <v>40825</v>
      </c>
      <c r="B723" s="7"/>
      <c r="C723" s="7"/>
    </row>
    <row r="724" spans="1:3" x14ac:dyDescent="0.25">
      <c r="A724" s="6">
        <v>40832</v>
      </c>
      <c r="B724" s="7"/>
      <c r="C724" s="7"/>
    </row>
    <row r="725" spans="1:3" x14ac:dyDescent="0.25">
      <c r="A725" s="6">
        <v>40839</v>
      </c>
      <c r="B725" s="7"/>
      <c r="C725" s="7"/>
    </row>
    <row r="726" spans="1:3" x14ac:dyDescent="0.25">
      <c r="A726" s="6">
        <v>40846</v>
      </c>
      <c r="B726" s="7"/>
      <c r="C726" s="7"/>
    </row>
    <row r="727" spans="1:3" x14ac:dyDescent="0.25">
      <c r="A727" s="6">
        <v>40853</v>
      </c>
      <c r="B727" s="7"/>
      <c r="C727" s="7"/>
    </row>
    <row r="728" spans="1:3" x14ac:dyDescent="0.25">
      <c r="A728" s="6">
        <v>40860</v>
      </c>
      <c r="B728" s="7"/>
      <c r="C728" s="7"/>
    </row>
    <row r="729" spans="1:3" x14ac:dyDescent="0.25">
      <c r="A729" s="6">
        <v>40867</v>
      </c>
      <c r="B729" s="7"/>
      <c r="C729" s="7"/>
    </row>
    <row r="730" spans="1:3" x14ac:dyDescent="0.25">
      <c r="A730" s="6">
        <v>40874</v>
      </c>
      <c r="B730" s="7"/>
      <c r="C730" s="7"/>
    </row>
    <row r="731" spans="1:3" x14ac:dyDescent="0.25">
      <c r="A731" s="6">
        <v>40881</v>
      </c>
      <c r="B731" s="7"/>
      <c r="C731" s="7"/>
    </row>
    <row r="732" spans="1:3" x14ac:dyDescent="0.25">
      <c r="A732" s="6">
        <v>40888</v>
      </c>
      <c r="B732" s="7"/>
      <c r="C732" s="7"/>
    </row>
    <row r="733" spans="1:3" x14ac:dyDescent="0.25">
      <c r="A733" s="6">
        <v>40895</v>
      </c>
      <c r="B733" s="7"/>
      <c r="C733" s="7"/>
    </row>
    <row r="734" spans="1:3" x14ac:dyDescent="0.25">
      <c r="A734" s="6">
        <v>40902</v>
      </c>
      <c r="B734" s="7"/>
      <c r="C734" s="7"/>
    </row>
    <row r="735" spans="1:3" x14ac:dyDescent="0.25">
      <c r="A735" s="6">
        <v>40909</v>
      </c>
      <c r="B735" s="7"/>
      <c r="C735" s="7"/>
    </row>
    <row r="736" spans="1:3" x14ac:dyDescent="0.25">
      <c r="A736" s="6">
        <v>40916</v>
      </c>
      <c r="B736" s="7"/>
      <c r="C736" s="7"/>
    </row>
    <row r="737" spans="1:3" x14ac:dyDescent="0.25">
      <c r="A737" s="6">
        <v>40923</v>
      </c>
      <c r="B737" s="7"/>
      <c r="C737" s="7"/>
    </row>
    <row r="738" spans="1:3" x14ac:dyDescent="0.25">
      <c r="A738" s="6">
        <v>40930</v>
      </c>
      <c r="B738" s="7"/>
      <c r="C738" s="7"/>
    </row>
    <row r="739" spans="1:3" x14ac:dyDescent="0.25">
      <c r="A739" s="6">
        <v>40937</v>
      </c>
      <c r="B739" s="7"/>
      <c r="C739" s="7"/>
    </row>
    <row r="740" spans="1:3" x14ac:dyDescent="0.25">
      <c r="A740" s="6">
        <v>40944</v>
      </c>
      <c r="B740" s="7"/>
      <c r="C740" s="7"/>
    </row>
    <row r="741" spans="1:3" x14ac:dyDescent="0.25">
      <c r="A741" s="6">
        <v>40951</v>
      </c>
      <c r="B741" s="7"/>
      <c r="C741" s="7"/>
    </row>
    <row r="742" spans="1:3" x14ac:dyDescent="0.25">
      <c r="A742" s="6">
        <v>40958</v>
      </c>
      <c r="B742" s="7"/>
      <c r="C742" s="7"/>
    </row>
    <row r="743" spans="1:3" x14ac:dyDescent="0.25">
      <c r="A743" s="6">
        <v>40965</v>
      </c>
      <c r="B743" s="7"/>
      <c r="C743" s="7"/>
    </row>
    <row r="744" spans="1:3" x14ac:dyDescent="0.25">
      <c r="A744" s="6">
        <v>40972</v>
      </c>
      <c r="B744" s="7"/>
      <c r="C744" s="7"/>
    </row>
    <row r="745" spans="1:3" x14ac:dyDescent="0.25">
      <c r="A745" s="6">
        <v>40979</v>
      </c>
      <c r="B745" s="7"/>
      <c r="C745" s="7"/>
    </row>
    <row r="746" spans="1:3" x14ac:dyDescent="0.25">
      <c r="A746" s="6">
        <v>40986</v>
      </c>
      <c r="B746" s="7"/>
      <c r="C746" s="7"/>
    </row>
    <row r="747" spans="1:3" x14ac:dyDescent="0.25">
      <c r="A747" s="6">
        <v>40993</v>
      </c>
      <c r="B747" s="7"/>
      <c r="C747" s="7"/>
    </row>
    <row r="748" spans="1:3" x14ac:dyDescent="0.25">
      <c r="A748" s="6">
        <v>41000</v>
      </c>
      <c r="B748" s="7"/>
      <c r="C748" s="7"/>
    </row>
    <row r="749" spans="1:3" x14ac:dyDescent="0.25">
      <c r="A749" s="6">
        <v>41007</v>
      </c>
      <c r="B749" s="7"/>
      <c r="C749" s="7"/>
    </row>
    <row r="750" spans="1:3" x14ac:dyDescent="0.25">
      <c r="A750" s="6">
        <v>41014</v>
      </c>
      <c r="B750" s="7"/>
      <c r="C750" s="7"/>
    </row>
    <row r="751" spans="1:3" x14ac:dyDescent="0.25">
      <c r="A751" s="6">
        <v>41021</v>
      </c>
      <c r="B751" s="7"/>
      <c r="C751" s="7"/>
    </row>
    <row r="752" spans="1:3" x14ac:dyDescent="0.25">
      <c r="A752" s="6">
        <v>41028</v>
      </c>
      <c r="B752" s="7"/>
      <c r="C752" s="7"/>
    </row>
    <row r="753" spans="1:3" x14ac:dyDescent="0.25">
      <c r="A753" s="6">
        <v>41035</v>
      </c>
      <c r="B753" s="7"/>
      <c r="C753" s="7"/>
    </row>
    <row r="754" spans="1:3" x14ac:dyDescent="0.25">
      <c r="A754" s="6">
        <v>41042</v>
      </c>
      <c r="B754" s="7"/>
      <c r="C754" s="7"/>
    </row>
    <row r="755" spans="1:3" x14ac:dyDescent="0.25">
      <c r="A755" s="6">
        <v>41049</v>
      </c>
      <c r="B755" s="7"/>
      <c r="C755" s="7"/>
    </row>
    <row r="756" spans="1:3" x14ac:dyDescent="0.25">
      <c r="A756" s="6">
        <v>41056</v>
      </c>
      <c r="B756" s="7"/>
      <c r="C756" s="7"/>
    </row>
    <row r="757" spans="1:3" x14ac:dyDescent="0.25">
      <c r="A757" s="6">
        <v>41063</v>
      </c>
      <c r="B757" s="7"/>
      <c r="C757" s="7"/>
    </row>
    <row r="758" spans="1:3" x14ac:dyDescent="0.25">
      <c r="A758" s="6">
        <v>41070</v>
      </c>
      <c r="B758" s="7"/>
      <c r="C758" s="7"/>
    </row>
    <row r="759" spans="1:3" x14ac:dyDescent="0.25">
      <c r="A759" s="6">
        <v>41077</v>
      </c>
      <c r="B759" s="7"/>
      <c r="C759" s="7"/>
    </row>
    <row r="760" spans="1:3" x14ac:dyDescent="0.25">
      <c r="A760" s="6">
        <v>41084</v>
      </c>
      <c r="B760" s="7"/>
      <c r="C760" s="7"/>
    </row>
    <row r="761" spans="1:3" x14ac:dyDescent="0.25">
      <c r="A761" s="6">
        <v>41091</v>
      </c>
      <c r="B761" s="7"/>
      <c r="C761" s="7"/>
    </row>
    <row r="762" spans="1:3" x14ac:dyDescent="0.25">
      <c r="A762" s="6">
        <v>41098</v>
      </c>
      <c r="B762" s="7"/>
      <c r="C762" s="7"/>
    </row>
    <row r="763" spans="1:3" x14ac:dyDescent="0.25">
      <c r="A763" s="6">
        <v>41105</v>
      </c>
      <c r="B763" s="7"/>
      <c r="C763" s="7"/>
    </row>
    <row r="764" spans="1:3" x14ac:dyDescent="0.25">
      <c r="A764" s="6">
        <v>41112</v>
      </c>
      <c r="B764" s="7"/>
      <c r="C764" s="7"/>
    </row>
    <row r="765" spans="1:3" x14ac:dyDescent="0.25">
      <c r="A765" s="6">
        <v>41119</v>
      </c>
      <c r="B765" s="7"/>
      <c r="C765" s="7"/>
    </row>
    <row r="766" spans="1:3" x14ac:dyDescent="0.25">
      <c r="A766" s="6">
        <v>41126</v>
      </c>
      <c r="B766" s="7"/>
      <c r="C766" s="7"/>
    </row>
    <row r="767" spans="1:3" x14ac:dyDescent="0.25">
      <c r="A767" s="6">
        <v>41133</v>
      </c>
      <c r="B767" s="7"/>
      <c r="C767" s="7"/>
    </row>
    <row r="768" spans="1:3" x14ac:dyDescent="0.25">
      <c r="A768" s="6">
        <v>41140</v>
      </c>
      <c r="B768" s="7"/>
      <c r="C768" s="7"/>
    </row>
    <row r="769" spans="1:3" x14ac:dyDescent="0.25">
      <c r="A769" s="6">
        <v>41147</v>
      </c>
      <c r="B769" s="7"/>
      <c r="C769" s="7"/>
    </row>
    <row r="770" spans="1:3" x14ac:dyDescent="0.25">
      <c r="A770" s="6">
        <v>41154</v>
      </c>
      <c r="B770" s="7"/>
      <c r="C770" s="7"/>
    </row>
    <row r="771" spans="1:3" x14ac:dyDescent="0.25">
      <c r="A771" s="6">
        <v>41161</v>
      </c>
      <c r="B771" s="7"/>
      <c r="C771" s="7"/>
    </row>
    <row r="772" spans="1:3" x14ac:dyDescent="0.25">
      <c r="A772" s="6">
        <v>41168</v>
      </c>
      <c r="B772" s="7"/>
      <c r="C772" s="7"/>
    </row>
    <row r="773" spans="1:3" x14ac:dyDescent="0.25">
      <c r="A773" s="6">
        <v>41175</v>
      </c>
      <c r="B773" s="7"/>
      <c r="C773" s="7"/>
    </row>
    <row r="774" spans="1:3" x14ac:dyDescent="0.25">
      <c r="A774" s="6">
        <v>41182</v>
      </c>
      <c r="B774" s="7"/>
      <c r="C774" s="7"/>
    </row>
    <row r="775" spans="1:3" x14ac:dyDescent="0.25">
      <c r="A775" s="6">
        <v>41189</v>
      </c>
      <c r="B775" s="7"/>
      <c r="C775" s="7"/>
    </row>
    <row r="776" spans="1:3" x14ac:dyDescent="0.25">
      <c r="A776" s="6">
        <v>41196</v>
      </c>
      <c r="B776" s="7"/>
      <c r="C776" s="7"/>
    </row>
    <row r="777" spans="1:3" x14ac:dyDescent="0.25">
      <c r="A777" s="6">
        <v>41203</v>
      </c>
      <c r="B777" s="7"/>
      <c r="C777" s="7"/>
    </row>
    <row r="778" spans="1:3" x14ac:dyDescent="0.25">
      <c r="A778" s="6">
        <v>41210</v>
      </c>
      <c r="B778" s="7"/>
      <c r="C778" s="7"/>
    </row>
    <row r="779" spans="1:3" x14ac:dyDescent="0.25">
      <c r="A779" s="6">
        <v>41217</v>
      </c>
      <c r="B779" s="7"/>
      <c r="C779" s="7"/>
    </row>
    <row r="780" spans="1:3" x14ac:dyDescent="0.25">
      <c r="A780" s="6">
        <v>41224</v>
      </c>
      <c r="B780" s="7"/>
      <c r="C780" s="7"/>
    </row>
    <row r="781" spans="1:3" x14ac:dyDescent="0.25">
      <c r="A781" s="6">
        <v>41231</v>
      </c>
      <c r="B781" s="7"/>
      <c r="C781" s="7"/>
    </row>
    <row r="782" spans="1:3" x14ac:dyDescent="0.25">
      <c r="A782" s="6">
        <v>41238</v>
      </c>
      <c r="B782" s="7"/>
      <c r="C782" s="7"/>
    </row>
    <row r="783" spans="1:3" x14ac:dyDescent="0.25">
      <c r="A783" s="6">
        <v>41245</v>
      </c>
      <c r="B783" s="7"/>
      <c r="C783" s="7"/>
    </row>
    <row r="784" spans="1:3" x14ac:dyDescent="0.25">
      <c r="A784" s="6">
        <v>41252</v>
      </c>
      <c r="B784" s="7"/>
      <c r="C784" s="7"/>
    </row>
    <row r="785" spans="1:3" x14ac:dyDescent="0.25">
      <c r="A785" s="6">
        <v>41259</v>
      </c>
      <c r="B785" s="7"/>
      <c r="C785" s="7"/>
    </row>
    <row r="786" spans="1:3" x14ac:dyDescent="0.25">
      <c r="A786" s="6">
        <v>41266</v>
      </c>
      <c r="B786" s="7"/>
      <c r="C786" s="7"/>
    </row>
    <row r="787" spans="1:3" x14ac:dyDescent="0.25">
      <c r="A787" s="6">
        <v>41273</v>
      </c>
      <c r="B787" s="7"/>
      <c r="C787" s="7"/>
    </row>
    <row r="788" spans="1:3" x14ac:dyDescent="0.25">
      <c r="A788" s="6">
        <v>41280</v>
      </c>
      <c r="B788" s="7"/>
      <c r="C788" s="7"/>
    </row>
    <row r="789" spans="1:3" x14ac:dyDescent="0.25">
      <c r="A789" s="6">
        <v>41287</v>
      </c>
      <c r="B789" s="7"/>
      <c r="C789" s="7"/>
    </row>
    <row r="790" spans="1:3" x14ac:dyDescent="0.25">
      <c r="A790" s="6">
        <v>41294</v>
      </c>
      <c r="B790" s="7"/>
      <c r="C790" s="7"/>
    </row>
    <row r="791" spans="1:3" x14ac:dyDescent="0.25">
      <c r="A791" s="6">
        <v>41301</v>
      </c>
      <c r="B791" s="7"/>
      <c r="C791" s="7"/>
    </row>
    <row r="792" spans="1:3" x14ac:dyDescent="0.25">
      <c r="A792" s="6">
        <v>41308</v>
      </c>
      <c r="B792" s="7"/>
      <c r="C792" s="7"/>
    </row>
    <row r="793" spans="1:3" x14ac:dyDescent="0.25">
      <c r="A793" s="6">
        <v>41315</v>
      </c>
      <c r="B793" s="7"/>
      <c r="C793" s="7"/>
    </row>
    <row r="794" spans="1:3" x14ac:dyDescent="0.25">
      <c r="A794" s="6">
        <v>41322</v>
      </c>
      <c r="B794" s="7"/>
      <c r="C794" s="7"/>
    </row>
    <row r="795" spans="1:3" x14ac:dyDescent="0.25">
      <c r="A795" s="6">
        <v>41329</v>
      </c>
      <c r="B795" s="7"/>
      <c r="C795" s="7"/>
    </row>
    <row r="796" spans="1:3" x14ac:dyDescent="0.25">
      <c r="A796" s="6">
        <v>41336</v>
      </c>
      <c r="B796" s="7"/>
      <c r="C796" s="7"/>
    </row>
    <row r="797" spans="1:3" x14ac:dyDescent="0.25">
      <c r="A797" s="6">
        <v>41343</v>
      </c>
      <c r="B797" s="7"/>
      <c r="C797" s="7"/>
    </row>
    <row r="798" spans="1:3" x14ac:dyDescent="0.25">
      <c r="A798" s="6">
        <v>41350</v>
      </c>
      <c r="B798" s="7"/>
      <c r="C798" s="7"/>
    </row>
    <row r="799" spans="1:3" x14ac:dyDescent="0.25">
      <c r="A799" s="6">
        <v>41357</v>
      </c>
      <c r="B799" s="7"/>
      <c r="C799" s="7"/>
    </row>
    <row r="800" spans="1:3" x14ac:dyDescent="0.25">
      <c r="A800" s="6">
        <v>41364</v>
      </c>
      <c r="B800" s="7"/>
      <c r="C800" s="7"/>
    </row>
    <row r="801" spans="1:3" x14ac:dyDescent="0.25">
      <c r="A801" s="6">
        <v>41371</v>
      </c>
      <c r="B801" s="7"/>
      <c r="C801" s="7"/>
    </row>
    <row r="802" spans="1:3" x14ac:dyDescent="0.25">
      <c r="A802" s="6">
        <v>41378</v>
      </c>
      <c r="B802" s="7"/>
      <c r="C802" s="7"/>
    </row>
    <row r="803" spans="1:3" x14ac:dyDescent="0.25">
      <c r="A803" s="6">
        <v>41385</v>
      </c>
      <c r="B803" s="7"/>
      <c r="C803" s="7"/>
    </row>
    <row r="804" spans="1:3" x14ac:dyDescent="0.25">
      <c r="A804" s="6">
        <v>41392</v>
      </c>
      <c r="B804" s="7"/>
      <c r="C804" s="7"/>
    </row>
    <row r="805" spans="1:3" x14ac:dyDescent="0.25">
      <c r="A805" s="6">
        <v>41399</v>
      </c>
      <c r="B805" s="7"/>
      <c r="C805" s="7"/>
    </row>
    <row r="806" spans="1:3" x14ac:dyDescent="0.25">
      <c r="A806" s="6">
        <v>41406</v>
      </c>
      <c r="B806" s="7"/>
      <c r="C806" s="7"/>
    </row>
    <row r="807" spans="1:3" x14ac:dyDescent="0.25">
      <c r="A807" s="6">
        <v>41413</v>
      </c>
      <c r="B807" s="7"/>
      <c r="C807" s="7"/>
    </row>
    <row r="808" spans="1:3" x14ac:dyDescent="0.25">
      <c r="A808" s="6">
        <v>41420</v>
      </c>
      <c r="B808" s="7"/>
      <c r="C808" s="7"/>
    </row>
    <row r="809" spans="1:3" x14ac:dyDescent="0.25">
      <c r="A809" s="6">
        <v>41427</v>
      </c>
      <c r="B809" s="7"/>
      <c r="C809" s="7"/>
    </row>
    <row r="810" spans="1:3" x14ac:dyDescent="0.25">
      <c r="A810" s="6">
        <v>41434</v>
      </c>
      <c r="B810" s="7"/>
      <c r="C810" s="7"/>
    </row>
    <row r="811" spans="1:3" x14ac:dyDescent="0.25">
      <c r="A811" s="6">
        <v>41441</v>
      </c>
      <c r="B811" s="7"/>
      <c r="C811" s="7"/>
    </row>
    <row r="812" spans="1:3" x14ac:dyDescent="0.25">
      <c r="A812" s="6">
        <v>41448</v>
      </c>
      <c r="B812" s="7"/>
      <c r="C812" s="7"/>
    </row>
    <row r="813" spans="1:3" x14ac:dyDescent="0.25">
      <c r="A813" s="6">
        <v>41455</v>
      </c>
      <c r="B813" s="7"/>
      <c r="C813" s="7"/>
    </row>
    <row r="814" spans="1:3" x14ac:dyDescent="0.25">
      <c r="A814" s="6">
        <v>41462</v>
      </c>
      <c r="B814" s="7"/>
      <c r="C814" s="7"/>
    </row>
    <row r="815" spans="1:3" x14ac:dyDescent="0.25">
      <c r="A815" s="6">
        <v>41469</v>
      </c>
      <c r="B815" s="7"/>
      <c r="C815" s="7"/>
    </row>
    <row r="816" spans="1:3" x14ac:dyDescent="0.25">
      <c r="A816" s="6">
        <v>41476</v>
      </c>
      <c r="B816" s="7"/>
      <c r="C816" s="7"/>
    </row>
    <row r="817" spans="1:3" x14ac:dyDescent="0.25">
      <c r="A817" s="6">
        <v>41483</v>
      </c>
      <c r="B817" s="7"/>
      <c r="C817" s="7"/>
    </row>
    <row r="818" spans="1:3" x14ac:dyDescent="0.25">
      <c r="A818" s="6">
        <v>41490</v>
      </c>
      <c r="B818" s="7"/>
      <c r="C818" s="7"/>
    </row>
    <row r="819" spans="1:3" x14ac:dyDescent="0.25">
      <c r="A819" s="6">
        <v>41497</v>
      </c>
      <c r="B819" s="7"/>
      <c r="C819" s="7"/>
    </row>
    <row r="820" spans="1:3" x14ac:dyDescent="0.25">
      <c r="A820" s="6">
        <v>41504</v>
      </c>
      <c r="B820" s="7"/>
      <c r="C820" s="7"/>
    </row>
    <row r="821" spans="1:3" x14ac:dyDescent="0.25">
      <c r="A821" s="6">
        <v>41511</v>
      </c>
      <c r="B821" s="7"/>
      <c r="C821" s="7"/>
    </row>
    <row r="822" spans="1:3" x14ac:dyDescent="0.25">
      <c r="A822" s="6">
        <v>41518</v>
      </c>
      <c r="B822" s="7"/>
      <c r="C822" s="7"/>
    </row>
    <row r="823" spans="1:3" x14ac:dyDescent="0.25">
      <c r="A823" s="6">
        <v>41525</v>
      </c>
      <c r="B823" s="7"/>
      <c r="C823" s="7"/>
    </row>
    <row r="824" spans="1:3" x14ac:dyDescent="0.25">
      <c r="A824" s="6">
        <v>41532</v>
      </c>
      <c r="B824" s="7"/>
      <c r="C824" s="7"/>
    </row>
    <row r="825" spans="1:3" x14ac:dyDescent="0.25">
      <c r="A825" s="6">
        <v>41539</v>
      </c>
      <c r="B825" s="7"/>
      <c r="C825" s="7"/>
    </row>
    <row r="826" spans="1:3" x14ac:dyDescent="0.25">
      <c r="A826" s="6">
        <v>41546</v>
      </c>
      <c r="B826" s="7"/>
      <c r="C826" s="7"/>
    </row>
    <row r="827" spans="1:3" x14ac:dyDescent="0.25">
      <c r="A827" s="6">
        <v>41553</v>
      </c>
      <c r="B827" s="7"/>
      <c r="C827" s="7"/>
    </row>
    <row r="828" spans="1:3" x14ac:dyDescent="0.25">
      <c r="A828" s="6">
        <v>41560</v>
      </c>
      <c r="B828" s="7"/>
      <c r="C828" s="7"/>
    </row>
    <row r="829" spans="1:3" x14ac:dyDescent="0.25">
      <c r="A829" s="6">
        <v>41567</v>
      </c>
      <c r="B829" s="7"/>
      <c r="C829" s="7"/>
    </row>
    <row r="830" spans="1:3" x14ac:dyDescent="0.25">
      <c r="A830" s="6">
        <v>41574</v>
      </c>
      <c r="B830" s="7"/>
      <c r="C830" s="7"/>
    </row>
    <row r="831" spans="1:3" x14ac:dyDescent="0.25">
      <c r="A831" s="6">
        <v>41581</v>
      </c>
      <c r="B831" s="7"/>
      <c r="C831" s="7"/>
    </row>
    <row r="832" spans="1:3" x14ac:dyDescent="0.25">
      <c r="A832" s="6">
        <v>41588</v>
      </c>
      <c r="B832" s="7"/>
      <c r="C832" s="7"/>
    </row>
    <row r="833" spans="1:3" x14ac:dyDescent="0.25">
      <c r="A833" s="6">
        <v>41595</v>
      </c>
      <c r="B833" s="7"/>
      <c r="C833" s="7"/>
    </row>
    <row r="834" spans="1:3" x14ac:dyDescent="0.25">
      <c r="A834" s="6">
        <v>41602</v>
      </c>
      <c r="B834" s="7"/>
      <c r="C834" s="7"/>
    </row>
    <row r="835" spans="1:3" x14ac:dyDescent="0.25">
      <c r="A835" s="6">
        <v>41609</v>
      </c>
      <c r="B835" s="7"/>
      <c r="C835" s="7"/>
    </row>
    <row r="836" spans="1:3" x14ac:dyDescent="0.25">
      <c r="A836" s="6">
        <v>41616</v>
      </c>
      <c r="B836" s="7"/>
      <c r="C836" s="7"/>
    </row>
    <row r="837" spans="1:3" x14ac:dyDescent="0.25">
      <c r="A837" s="6">
        <v>41623</v>
      </c>
      <c r="B837" s="7"/>
      <c r="C837" s="7"/>
    </row>
    <row r="838" spans="1:3" x14ac:dyDescent="0.25">
      <c r="A838" s="6">
        <v>41630</v>
      </c>
      <c r="B838" s="7"/>
      <c r="C838" s="7"/>
    </row>
    <row r="839" spans="1:3" x14ac:dyDescent="0.25">
      <c r="A839" s="6">
        <v>41637</v>
      </c>
      <c r="B839" s="7"/>
      <c r="C839" s="7"/>
    </row>
    <row r="840" spans="1:3" x14ac:dyDescent="0.25">
      <c r="A840" s="6">
        <v>41644</v>
      </c>
      <c r="B840" s="7"/>
      <c r="C840" s="7"/>
    </row>
    <row r="841" spans="1:3" x14ac:dyDescent="0.25">
      <c r="A841" s="6">
        <v>41651</v>
      </c>
      <c r="B841" s="7"/>
      <c r="C841" s="7"/>
    </row>
    <row r="842" spans="1:3" x14ac:dyDescent="0.25">
      <c r="A842" s="6">
        <v>41658</v>
      </c>
      <c r="B842" s="7"/>
      <c r="C842" s="7"/>
    </row>
    <row r="843" spans="1:3" x14ac:dyDescent="0.25">
      <c r="A843" s="6">
        <v>41665</v>
      </c>
      <c r="B843" s="7"/>
      <c r="C843" s="7"/>
    </row>
    <row r="844" spans="1:3" x14ac:dyDescent="0.25">
      <c r="A844" s="6">
        <v>41672</v>
      </c>
      <c r="B844" s="7"/>
      <c r="C844" s="7"/>
    </row>
    <row r="845" spans="1:3" x14ac:dyDescent="0.25">
      <c r="A845" s="6">
        <v>41679</v>
      </c>
      <c r="B845" s="7"/>
      <c r="C845" s="7"/>
    </row>
    <row r="846" spans="1:3" x14ac:dyDescent="0.25">
      <c r="A846" s="6">
        <v>41686</v>
      </c>
      <c r="B846" s="7"/>
      <c r="C846" s="7"/>
    </row>
    <row r="847" spans="1:3" x14ac:dyDescent="0.25">
      <c r="A847" s="6">
        <v>41693</v>
      </c>
      <c r="B847" s="7"/>
      <c r="C847" s="7"/>
    </row>
    <row r="848" spans="1:3" x14ac:dyDescent="0.25">
      <c r="A848" s="6">
        <v>41700</v>
      </c>
      <c r="B848" s="7"/>
      <c r="C848" s="7"/>
    </row>
    <row r="849" spans="1:3" x14ac:dyDescent="0.25">
      <c r="A849" s="6">
        <v>41707</v>
      </c>
      <c r="B849" s="7"/>
      <c r="C849" s="7"/>
    </row>
    <row r="850" spans="1:3" x14ac:dyDescent="0.25">
      <c r="A850" s="6">
        <v>41714</v>
      </c>
      <c r="B850" s="7"/>
      <c r="C850" s="7"/>
    </row>
    <row r="851" spans="1:3" x14ac:dyDescent="0.25">
      <c r="A851" s="6">
        <v>41721</v>
      </c>
      <c r="B851" s="7"/>
      <c r="C851" s="7"/>
    </row>
    <row r="852" spans="1:3" x14ac:dyDescent="0.25">
      <c r="A852" s="6">
        <v>41728</v>
      </c>
      <c r="B852" s="7"/>
      <c r="C852" s="7"/>
    </row>
    <row r="853" spans="1:3" x14ac:dyDescent="0.25">
      <c r="A853" s="6">
        <v>41735</v>
      </c>
      <c r="B853" s="7"/>
      <c r="C853" s="7"/>
    </row>
    <row r="854" spans="1:3" x14ac:dyDescent="0.25">
      <c r="A854" s="6">
        <v>41742</v>
      </c>
      <c r="B854" s="7"/>
      <c r="C854" s="7"/>
    </row>
    <row r="855" spans="1:3" x14ac:dyDescent="0.25">
      <c r="A855" s="6">
        <v>41749</v>
      </c>
      <c r="B855" s="7"/>
      <c r="C855" s="7"/>
    </row>
    <row r="856" spans="1:3" x14ac:dyDescent="0.25">
      <c r="A856" s="6">
        <v>41756</v>
      </c>
      <c r="B856" s="7"/>
      <c r="C856" s="7"/>
    </row>
    <row r="857" spans="1:3" x14ac:dyDescent="0.25">
      <c r="A857" s="6">
        <v>41763</v>
      </c>
      <c r="B857" s="7"/>
      <c r="C857" s="7"/>
    </row>
    <row r="858" spans="1:3" x14ac:dyDescent="0.25">
      <c r="A858" s="6">
        <v>41770</v>
      </c>
      <c r="B858" s="7"/>
      <c r="C858" s="7"/>
    </row>
    <row r="859" spans="1:3" x14ac:dyDescent="0.25">
      <c r="A859" s="6">
        <v>41777</v>
      </c>
      <c r="B859" s="7"/>
      <c r="C859" s="7"/>
    </row>
    <row r="860" spans="1:3" x14ac:dyDescent="0.25">
      <c r="A860" s="6">
        <v>41784</v>
      </c>
      <c r="B860" s="7"/>
      <c r="C860" s="7"/>
    </row>
    <row r="861" spans="1:3" x14ac:dyDescent="0.25">
      <c r="A861" s="6">
        <v>41791</v>
      </c>
      <c r="B861" s="7"/>
      <c r="C861" s="7"/>
    </row>
    <row r="862" spans="1:3" x14ac:dyDescent="0.25">
      <c r="A862" s="6">
        <v>41798</v>
      </c>
      <c r="B862" s="7"/>
      <c r="C862" s="7"/>
    </row>
    <row r="863" spans="1:3" x14ac:dyDescent="0.25">
      <c r="A863" s="6">
        <v>41805</v>
      </c>
      <c r="B863" s="7"/>
      <c r="C863" s="7"/>
    </row>
    <row r="864" spans="1:3" x14ac:dyDescent="0.25">
      <c r="A864" s="6">
        <v>41812</v>
      </c>
      <c r="B864" s="7"/>
      <c r="C864" s="7"/>
    </row>
    <row r="865" spans="1:3" x14ac:dyDescent="0.25">
      <c r="A865" s="6">
        <v>41819</v>
      </c>
      <c r="B865" s="7"/>
      <c r="C865" s="7"/>
    </row>
    <row r="866" spans="1:3" x14ac:dyDescent="0.25">
      <c r="A866" s="6">
        <v>41826</v>
      </c>
      <c r="B866" s="7"/>
      <c r="C866" s="7"/>
    </row>
    <row r="867" spans="1:3" x14ac:dyDescent="0.25">
      <c r="A867" s="6">
        <v>41833</v>
      </c>
      <c r="B867" s="7"/>
      <c r="C867" s="7"/>
    </row>
    <row r="868" spans="1:3" x14ac:dyDescent="0.25">
      <c r="A868" s="6">
        <v>41840</v>
      </c>
      <c r="B868" s="7"/>
      <c r="C868" s="7"/>
    </row>
    <row r="869" spans="1:3" x14ac:dyDescent="0.25">
      <c r="A869" s="6">
        <v>41847</v>
      </c>
      <c r="B869" s="7"/>
      <c r="C869" s="7"/>
    </row>
    <row r="870" spans="1:3" x14ac:dyDescent="0.25">
      <c r="A870" s="6">
        <v>41854</v>
      </c>
      <c r="B870" s="7"/>
      <c r="C870" s="7"/>
    </row>
    <row r="871" spans="1:3" x14ac:dyDescent="0.25">
      <c r="A871" s="6">
        <v>41861</v>
      </c>
      <c r="B871" s="7"/>
      <c r="C871" s="7"/>
    </row>
    <row r="872" spans="1:3" x14ac:dyDescent="0.25">
      <c r="A872" s="6">
        <v>41868</v>
      </c>
      <c r="B872" s="7"/>
      <c r="C872" s="7"/>
    </row>
    <row r="873" spans="1:3" x14ac:dyDescent="0.25">
      <c r="A873" s="6">
        <v>41875</v>
      </c>
      <c r="B873" s="7"/>
      <c r="C873" s="7"/>
    </row>
    <row r="874" spans="1:3" x14ac:dyDescent="0.25">
      <c r="A874" s="6">
        <v>41882</v>
      </c>
      <c r="B874" s="7"/>
      <c r="C874" s="7"/>
    </row>
    <row r="875" spans="1:3" x14ac:dyDescent="0.25">
      <c r="A875" s="6">
        <v>41889</v>
      </c>
      <c r="B875" s="7"/>
      <c r="C875" s="7"/>
    </row>
    <row r="876" spans="1:3" x14ac:dyDescent="0.25">
      <c r="A876" s="6">
        <v>41896</v>
      </c>
      <c r="B876" s="7"/>
      <c r="C876" s="7"/>
    </row>
    <row r="877" spans="1:3" x14ac:dyDescent="0.25">
      <c r="A877" s="6">
        <v>41903</v>
      </c>
      <c r="B877" s="7"/>
      <c r="C877" s="7"/>
    </row>
    <row r="878" spans="1:3" x14ac:dyDescent="0.25">
      <c r="A878" s="6">
        <v>41910</v>
      </c>
      <c r="B878" s="7"/>
      <c r="C878" s="7"/>
    </row>
    <row r="879" spans="1:3" x14ac:dyDescent="0.25">
      <c r="A879" s="6">
        <v>41917</v>
      </c>
      <c r="B879" s="7"/>
      <c r="C879" s="7"/>
    </row>
    <row r="880" spans="1:3" x14ac:dyDescent="0.25">
      <c r="A880" s="6">
        <v>41924</v>
      </c>
      <c r="B880" s="7"/>
      <c r="C880" s="7"/>
    </row>
    <row r="881" spans="1:3" x14ac:dyDescent="0.25">
      <c r="A881" s="6">
        <v>41931</v>
      </c>
      <c r="B881" s="7"/>
      <c r="C881" s="7"/>
    </row>
    <row r="882" spans="1:3" x14ac:dyDescent="0.25">
      <c r="A882" s="6">
        <v>41938</v>
      </c>
      <c r="B882" s="7"/>
      <c r="C882" s="7"/>
    </row>
    <row r="883" spans="1:3" x14ac:dyDescent="0.25">
      <c r="A883" s="6">
        <v>41945</v>
      </c>
      <c r="B883" s="7"/>
      <c r="C883" s="7"/>
    </row>
    <row r="884" spans="1:3" x14ac:dyDescent="0.25">
      <c r="A884" s="6">
        <v>41952</v>
      </c>
      <c r="B884" s="7"/>
      <c r="C884" s="7"/>
    </row>
    <row r="885" spans="1:3" x14ac:dyDescent="0.25">
      <c r="A885" s="6">
        <v>41959</v>
      </c>
      <c r="B885" s="7"/>
      <c r="C885" s="7"/>
    </row>
    <row r="886" spans="1:3" x14ac:dyDescent="0.25">
      <c r="A886" s="6">
        <v>41966</v>
      </c>
      <c r="B886" s="7"/>
      <c r="C886" s="7"/>
    </row>
    <row r="887" spans="1:3" x14ac:dyDescent="0.25">
      <c r="A887" s="6">
        <v>41973</v>
      </c>
      <c r="B887" s="7"/>
      <c r="C887" s="7"/>
    </row>
    <row r="888" spans="1:3" x14ac:dyDescent="0.25">
      <c r="A888" s="6">
        <v>41980</v>
      </c>
      <c r="B888" s="7"/>
      <c r="C888" s="7"/>
    </row>
    <row r="889" spans="1:3" x14ac:dyDescent="0.25">
      <c r="A889" s="6">
        <v>41987</v>
      </c>
      <c r="B889" s="7"/>
      <c r="C889" s="7"/>
    </row>
    <row r="890" spans="1:3" x14ac:dyDescent="0.25">
      <c r="A890" s="6">
        <v>41994</v>
      </c>
      <c r="B890" s="7"/>
      <c r="C890" s="7"/>
    </row>
    <row r="891" spans="1:3" x14ac:dyDescent="0.25">
      <c r="A891" s="6">
        <v>42001</v>
      </c>
      <c r="B891" s="7"/>
      <c r="C891" s="7"/>
    </row>
    <row r="892" spans="1:3" x14ac:dyDescent="0.25">
      <c r="A892" s="6">
        <v>42008</v>
      </c>
      <c r="B892" s="7"/>
      <c r="C892" s="7"/>
    </row>
    <row r="893" spans="1:3" x14ac:dyDescent="0.25">
      <c r="A893" s="6">
        <v>42015</v>
      </c>
      <c r="B893" s="7"/>
      <c r="C893" s="7"/>
    </row>
    <row r="894" spans="1:3" x14ac:dyDescent="0.25">
      <c r="A894" s="6">
        <v>42022</v>
      </c>
      <c r="B894" s="7"/>
      <c r="C894" s="7"/>
    </row>
    <row r="895" spans="1:3" x14ac:dyDescent="0.25">
      <c r="A895" s="6">
        <v>42029</v>
      </c>
      <c r="B895" s="7"/>
      <c r="C895" s="7"/>
    </row>
    <row r="896" spans="1:3" x14ac:dyDescent="0.25">
      <c r="A896" s="6">
        <v>42036</v>
      </c>
      <c r="B896" s="7"/>
      <c r="C896" s="7"/>
    </row>
    <row r="897" spans="1:3" x14ac:dyDescent="0.25">
      <c r="A897" s="6">
        <v>42043</v>
      </c>
      <c r="B897" s="7"/>
      <c r="C897" s="7"/>
    </row>
    <row r="898" spans="1:3" x14ac:dyDescent="0.25">
      <c r="A898" s="6">
        <v>42050</v>
      </c>
      <c r="B898" s="7"/>
      <c r="C898" s="7"/>
    </row>
    <row r="899" spans="1:3" x14ac:dyDescent="0.25">
      <c r="A899" s="6">
        <v>42057</v>
      </c>
      <c r="B899" s="7"/>
      <c r="C899" s="7"/>
    </row>
    <row r="900" spans="1:3" x14ac:dyDescent="0.25">
      <c r="A900" s="6">
        <v>42064</v>
      </c>
      <c r="B900" s="7"/>
      <c r="C900" s="7"/>
    </row>
    <row r="901" spans="1:3" x14ac:dyDescent="0.25">
      <c r="A901" s="6">
        <v>42071</v>
      </c>
      <c r="B901" s="7"/>
      <c r="C901" s="7"/>
    </row>
    <row r="902" spans="1:3" x14ac:dyDescent="0.25">
      <c r="A902" s="6">
        <v>42078</v>
      </c>
      <c r="B902" s="7"/>
      <c r="C902" s="7"/>
    </row>
    <row r="903" spans="1:3" x14ac:dyDescent="0.25">
      <c r="A903" s="6">
        <v>42085</v>
      </c>
      <c r="B903" s="7"/>
      <c r="C903" s="7"/>
    </row>
    <row r="904" spans="1:3" x14ac:dyDescent="0.25">
      <c r="A904" s="6">
        <v>42092</v>
      </c>
      <c r="B904" s="7"/>
      <c r="C904" s="7"/>
    </row>
    <row r="905" spans="1:3" x14ac:dyDescent="0.25">
      <c r="A905" s="6">
        <v>42099</v>
      </c>
      <c r="B905" s="7"/>
      <c r="C905" s="7"/>
    </row>
    <row r="906" spans="1:3" x14ac:dyDescent="0.25">
      <c r="A906" s="6">
        <v>42106</v>
      </c>
      <c r="B906" s="7"/>
      <c r="C906" s="7"/>
    </row>
    <row r="907" spans="1:3" x14ac:dyDescent="0.25">
      <c r="A907" s="6">
        <v>42113</v>
      </c>
      <c r="B907" s="7"/>
      <c r="C907" s="7"/>
    </row>
    <row r="908" spans="1:3" x14ac:dyDescent="0.25">
      <c r="A908" s="6">
        <v>42120</v>
      </c>
      <c r="B908" s="7"/>
      <c r="C908" s="7"/>
    </row>
    <row r="909" spans="1:3" x14ac:dyDescent="0.25">
      <c r="A909" s="6">
        <v>42127</v>
      </c>
      <c r="B909" s="7"/>
      <c r="C909" s="7"/>
    </row>
    <row r="910" spans="1:3" x14ac:dyDescent="0.25">
      <c r="A910" s="6">
        <v>42134</v>
      </c>
      <c r="B910" s="7"/>
      <c r="C910" s="7"/>
    </row>
    <row r="911" spans="1:3" x14ac:dyDescent="0.25">
      <c r="A911" s="6">
        <v>42141</v>
      </c>
      <c r="B911" s="7"/>
      <c r="C911" s="7"/>
    </row>
    <row r="912" spans="1:3" x14ac:dyDescent="0.25">
      <c r="A912" s="6">
        <v>42148</v>
      </c>
      <c r="B912" s="7"/>
      <c r="C912" s="7"/>
    </row>
    <row r="913" spans="1:3" x14ac:dyDescent="0.25">
      <c r="A913" s="6">
        <v>42155</v>
      </c>
      <c r="B913" s="7"/>
      <c r="C913" s="7"/>
    </row>
    <row r="914" spans="1:3" x14ac:dyDescent="0.25">
      <c r="A914" s="6">
        <v>42162</v>
      </c>
      <c r="B914" s="7"/>
      <c r="C914" s="7"/>
    </row>
    <row r="915" spans="1:3" x14ac:dyDescent="0.25">
      <c r="A915" s="6">
        <v>42169</v>
      </c>
      <c r="B915" s="7"/>
      <c r="C915" s="7"/>
    </row>
    <row r="916" spans="1:3" x14ac:dyDescent="0.25">
      <c r="A916" s="6">
        <v>42176</v>
      </c>
      <c r="B916" s="7"/>
      <c r="C916" s="7"/>
    </row>
    <row r="917" spans="1:3" x14ac:dyDescent="0.25">
      <c r="A917" s="6">
        <v>42183</v>
      </c>
      <c r="B917" s="7"/>
      <c r="C917" s="7"/>
    </row>
    <row r="918" spans="1:3" x14ac:dyDescent="0.25">
      <c r="A918" s="6">
        <v>42190</v>
      </c>
      <c r="B918" s="7"/>
      <c r="C918" s="7"/>
    </row>
    <row r="919" spans="1:3" x14ac:dyDescent="0.25">
      <c r="A919" s="6">
        <v>42197</v>
      </c>
      <c r="B919" s="7"/>
      <c r="C919" s="7"/>
    </row>
    <row r="920" spans="1:3" x14ac:dyDescent="0.25">
      <c r="A920" s="6">
        <v>42204</v>
      </c>
      <c r="B920" s="7"/>
      <c r="C920" s="7"/>
    </row>
    <row r="921" spans="1:3" x14ac:dyDescent="0.25">
      <c r="A921" s="6">
        <v>42211</v>
      </c>
      <c r="B921" s="7"/>
      <c r="C921" s="7"/>
    </row>
    <row r="922" spans="1:3" x14ac:dyDescent="0.25">
      <c r="A922" s="6">
        <v>42218</v>
      </c>
      <c r="B922" s="7"/>
      <c r="C922" s="7"/>
    </row>
    <row r="923" spans="1:3" x14ac:dyDescent="0.25">
      <c r="A923" s="6">
        <v>42225</v>
      </c>
      <c r="B923" s="7"/>
      <c r="C923" s="7"/>
    </row>
    <row r="924" spans="1:3" x14ac:dyDescent="0.25">
      <c r="A924" s="6">
        <v>42232</v>
      </c>
      <c r="B924" s="7"/>
      <c r="C924" s="7"/>
    </row>
    <row r="925" spans="1:3" x14ac:dyDescent="0.25">
      <c r="A925" s="6">
        <v>42239</v>
      </c>
      <c r="B925" s="7"/>
      <c r="C925" s="7"/>
    </row>
    <row r="926" spans="1:3" x14ac:dyDescent="0.25">
      <c r="A926" s="6">
        <v>42246</v>
      </c>
      <c r="B926" s="7"/>
      <c r="C926" s="7"/>
    </row>
    <row r="927" spans="1:3" x14ac:dyDescent="0.25">
      <c r="A927" s="6">
        <v>42253</v>
      </c>
      <c r="B927" s="7"/>
      <c r="C927" s="7"/>
    </row>
    <row r="928" spans="1:3" x14ac:dyDescent="0.25">
      <c r="A928" s="6">
        <v>42260</v>
      </c>
      <c r="B928" s="7"/>
      <c r="C928" s="7"/>
    </row>
    <row r="929" spans="1:3" x14ac:dyDescent="0.25">
      <c r="A929" s="6">
        <v>42267</v>
      </c>
      <c r="B929" s="7"/>
      <c r="C929" s="7"/>
    </row>
    <row r="930" spans="1:3" x14ac:dyDescent="0.25">
      <c r="A930" s="6">
        <v>42274</v>
      </c>
      <c r="B930" s="7"/>
      <c r="C930" s="7"/>
    </row>
    <row r="931" spans="1:3" x14ac:dyDescent="0.25">
      <c r="A931" s="6">
        <v>42281</v>
      </c>
      <c r="B931" s="7"/>
      <c r="C931" s="7"/>
    </row>
    <row r="932" spans="1:3" x14ac:dyDescent="0.25">
      <c r="A932" s="6">
        <v>42288</v>
      </c>
      <c r="B932" s="7"/>
      <c r="C932" s="7"/>
    </row>
    <row r="933" spans="1:3" x14ac:dyDescent="0.25">
      <c r="A933" s="6">
        <v>42295</v>
      </c>
      <c r="B933" s="7"/>
      <c r="C933" s="7"/>
    </row>
    <row r="934" spans="1:3" x14ac:dyDescent="0.25">
      <c r="A934" s="6">
        <v>42302</v>
      </c>
      <c r="B934" s="7"/>
      <c r="C934" s="7"/>
    </row>
    <row r="935" spans="1:3" x14ac:dyDescent="0.25">
      <c r="A935" s="6">
        <v>42309</v>
      </c>
      <c r="B935" s="7"/>
      <c r="C935" s="7"/>
    </row>
    <row r="936" spans="1:3" x14ac:dyDescent="0.25">
      <c r="A936" s="6">
        <v>42316</v>
      </c>
      <c r="B936" s="7"/>
      <c r="C936" s="7"/>
    </row>
    <row r="937" spans="1:3" x14ac:dyDescent="0.25">
      <c r="A937" s="6">
        <v>42323</v>
      </c>
      <c r="B937" s="7"/>
      <c r="C937" s="7"/>
    </row>
    <row r="938" spans="1:3" x14ac:dyDescent="0.25">
      <c r="A938" s="6">
        <v>42330</v>
      </c>
      <c r="B938" s="7"/>
      <c r="C938" s="7"/>
    </row>
    <row r="939" spans="1:3" x14ac:dyDescent="0.25">
      <c r="A939" s="6">
        <v>42337</v>
      </c>
      <c r="B939" s="7"/>
      <c r="C939" s="7"/>
    </row>
    <row r="940" spans="1:3" x14ac:dyDescent="0.25">
      <c r="A940" s="6">
        <v>42344</v>
      </c>
      <c r="B940" s="7"/>
      <c r="C940" s="7"/>
    </row>
    <row r="941" spans="1:3" x14ac:dyDescent="0.25">
      <c r="A941" s="6">
        <v>42351</v>
      </c>
      <c r="B941" s="7"/>
      <c r="C941" s="7"/>
    </row>
    <row r="942" spans="1:3" x14ac:dyDescent="0.25">
      <c r="A942" s="6">
        <v>42358</v>
      </c>
      <c r="B942" s="7"/>
      <c r="C942" s="7"/>
    </row>
    <row r="943" spans="1:3" x14ac:dyDescent="0.25">
      <c r="A943" s="6">
        <v>42365</v>
      </c>
      <c r="B943" s="7"/>
      <c r="C943" s="7"/>
    </row>
    <row r="944" spans="1:3" x14ac:dyDescent="0.25">
      <c r="A944" s="6">
        <v>42372</v>
      </c>
      <c r="B944" s="7"/>
      <c r="C944" s="7"/>
    </row>
    <row r="945" spans="1:3" x14ac:dyDescent="0.25">
      <c r="A945" s="6">
        <v>42379</v>
      </c>
      <c r="B945" s="7"/>
      <c r="C945" s="7"/>
    </row>
    <row r="946" spans="1:3" x14ac:dyDescent="0.25">
      <c r="A946" s="6">
        <v>42386</v>
      </c>
      <c r="B946" s="7"/>
      <c r="C946" s="7"/>
    </row>
    <row r="947" spans="1:3" x14ac:dyDescent="0.25">
      <c r="A947" s="6">
        <v>42393</v>
      </c>
      <c r="B947" s="7"/>
      <c r="C947" s="7"/>
    </row>
    <row r="948" spans="1:3" x14ac:dyDescent="0.25">
      <c r="A948" s="6">
        <v>42400</v>
      </c>
      <c r="B948" s="7"/>
      <c r="C948" s="7"/>
    </row>
    <row r="949" spans="1:3" x14ac:dyDescent="0.25">
      <c r="A949" s="6">
        <v>42407</v>
      </c>
      <c r="B949" s="7"/>
      <c r="C949" s="7"/>
    </row>
    <row r="950" spans="1:3" x14ac:dyDescent="0.25">
      <c r="A950" s="6">
        <v>42414</v>
      </c>
      <c r="B950" s="7"/>
      <c r="C950" s="7"/>
    </row>
    <row r="951" spans="1:3" x14ac:dyDescent="0.25">
      <c r="A951" s="6">
        <v>42421</v>
      </c>
      <c r="B951" s="7"/>
      <c r="C951" s="7"/>
    </row>
    <row r="952" spans="1:3" x14ac:dyDescent="0.25">
      <c r="A952" s="6">
        <v>42428</v>
      </c>
      <c r="B952" s="7"/>
      <c r="C952" s="7"/>
    </row>
    <row r="953" spans="1:3" x14ac:dyDescent="0.25">
      <c r="A953" s="6">
        <v>42435</v>
      </c>
      <c r="B953" s="7"/>
      <c r="C953" s="7"/>
    </row>
    <row r="954" spans="1:3" x14ac:dyDescent="0.25">
      <c r="A954" s="6">
        <v>42442</v>
      </c>
      <c r="B954" s="7"/>
      <c r="C954" s="7"/>
    </row>
    <row r="955" spans="1:3" x14ac:dyDescent="0.25">
      <c r="A955" s="6">
        <v>42449</v>
      </c>
      <c r="B955" s="7"/>
      <c r="C955" s="7"/>
    </row>
    <row r="956" spans="1:3" x14ac:dyDescent="0.25">
      <c r="A956" s="6">
        <v>42456</v>
      </c>
      <c r="B956" s="7"/>
      <c r="C956" s="7"/>
    </row>
    <row r="957" spans="1:3" x14ac:dyDescent="0.25">
      <c r="A957" s="6">
        <v>42463</v>
      </c>
      <c r="B957" s="7"/>
      <c r="C957" s="7"/>
    </row>
    <row r="958" spans="1:3" x14ac:dyDescent="0.25">
      <c r="A958" s="6">
        <v>42470</v>
      </c>
      <c r="B958" s="7"/>
      <c r="C958" s="7"/>
    </row>
    <row r="959" spans="1:3" x14ac:dyDescent="0.25">
      <c r="A959" s="6">
        <v>42477</v>
      </c>
      <c r="B959" s="7"/>
      <c r="C959" s="7"/>
    </row>
    <row r="960" spans="1:3" x14ac:dyDescent="0.25">
      <c r="A960" s="6">
        <v>42484</v>
      </c>
      <c r="B960" s="7"/>
      <c r="C960" s="7"/>
    </row>
    <row r="961" spans="1:3" x14ac:dyDescent="0.25">
      <c r="A961" s="6">
        <v>42491</v>
      </c>
      <c r="B961" s="7"/>
      <c r="C961" s="7"/>
    </row>
    <row r="962" spans="1:3" x14ac:dyDescent="0.25">
      <c r="A962" s="6">
        <v>42498</v>
      </c>
      <c r="B962" s="7"/>
      <c r="C962" s="7"/>
    </row>
    <row r="963" spans="1:3" x14ac:dyDescent="0.25">
      <c r="A963" s="6">
        <v>42505</v>
      </c>
      <c r="B963" s="7"/>
      <c r="C963" s="7"/>
    </row>
    <row r="964" spans="1:3" x14ac:dyDescent="0.25">
      <c r="A964" s="6">
        <v>42512</v>
      </c>
      <c r="B964" s="7"/>
      <c r="C964" s="7"/>
    </row>
    <row r="965" spans="1:3" x14ac:dyDescent="0.25">
      <c r="A965" s="6">
        <v>42519</v>
      </c>
      <c r="B965" s="7"/>
      <c r="C965" s="7"/>
    </row>
    <row r="966" spans="1:3" x14ac:dyDescent="0.25">
      <c r="A966" s="6">
        <v>42526</v>
      </c>
      <c r="B966" s="7"/>
      <c r="C966" s="7"/>
    </row>
    <row r="967" spans="1:3" x14ac:dyDescent="0.25">
      <c r="A967" s="6">
        <v>42533</v>
      </c>
      <c r="B967" s="7"/>
      <c r="C967" s="7"/>
    </row>
    <row r="968" spans="1:3" x14ac:dyDescent="0.25">
      <c r="A968" s="6">
        <v>42540</v>
      </c>
      <c r="B968" s="7"/>
      <c r="C968" s="7"/>
    </row>
    <row r="969" spans="1:3" x14ac:dyDescent="0.25">
      <c r="A969" s="6">
        <v>42547</v>
      </c>
      <c r="B969" s="7"/>
      <c r="C969" s="7"/>
    </row>
    <row r="970" spans="1:3" x14ac:dyDescent="0.25">
      <c r="A970" s="6">
        <v>42554</v>
      </c>
      <c r="B970" s="7"/>
      <c r="C970" s="7"/>
    </row>
    <row r="971" spans="1:3" x14ac:dyDescent="0.25">
      <c r="A971" s="6">
        <v>42561</v>
      </c>
      <c r="B971" s="7"/>
      <c r="C971" s="7"/>
    </row>
    <row r="972" spans="1:3" x14ac:dyDescent="0.25">
      <c r="A972" s="6">
        <v>42568</v>
      </c>
      <c r="B972" s="7"/>
      <c r="C972" s="7"/>
    </row>
    <row r="973" spans="1:3" x14ac:dyDescent="0.25">
      <c r="A973" s="6">
        <v>42575</v>
      </c>
      <c r="B973" s="7"/>
      <c r="C973" s="7"/>
    </row>
    <row r="974" spans="1:3" x14ac:dyDescent="0.25">
      <c r="A974" s="6">
        <v>42582</v>
      </c>
      <c r="B974" s="7"/>
      <c r="C974" s="7"/>
    </row>
    <row r="975" spans="1:3" x14ac:dyDescent="0.25">
      <c r="A975" s="6">
        <v>42589</v>
      </c>
      <c r="B975" s="7"/>
      <c r="C975" s="7"/>
    </row>
    <row r="976" spans="1:3" x14ac:dyDescent="0.25">
      <c r="A976" s="6">
        <v>42596</v>
      </c>
      <c r="B976" s="7"/>
      <c r="C976" s="7"/>
    </row>
    <row r="977" spans="1:3" x14ac:dyDescent="0.25">
      <c r="A977" s="6">
        <v>42603</v>
      </c>
      <c r="B977" s="7"/>
      <c r="C977" s="7"/>
    </row>
    <row r="978" spans="1:3" x14ac:dyDescent="0.25">
      <c r="A978" s="6">
        <v>42610</v>
      </c>
      <c r="B978" s="7"/>
      <c r="C978" s="7"/>
    </row>
    <row r="979" spans="1:3" x14ac:dyDescent="0.25">
      <c r="A979" s="6">
        <v>42617</v>
      </c>
      <c r="B979" s="7"/>
      <c r="C979" s="7"/>
    </row>
    <row r="980" spans="1:3" x14ac:dyDescent="0.25">
      <c r="A980" s="6">
        <v>42624</v>
      </c>
      <c r="B980" s="7"/>
      <c r="C980" s="7"/>
    </row>
    <row r="981" spans="1:3" x14ac:dyDescent="0.25">
      <c r="A981" s="6">
        <v>42631</v>
      </c>
      <c r="B981" s="7"/>
      <c r="C981" s="7"/>
    </row>
    <row r="982" spans="1:3" x14ac:dyDescent="0.25">
      <c r="A982" s="6">
        <v>42638</v>
      </c>
      <c r="B982" s="7"/>
      <c r="C982" s="7"/>
    </row>
    <row r="983" spans="1:3" x14ac:dyDescent="0.25">
      <c r="A983" s="6">
        <v>42645</v>
      </c>
      <c r="B983" s="7"/>
      <c r="C983" s="7"/>
    </row>
    <row r="984" spans="1:3" x14ac:dyDescent="0.25">
      <c r="A984" s="6">
        <v>42652</v>
      </c>
      <c r="B984" s="7"/>
      <c r="C984" s="7"/>
    </row>
    <row r="985" spans="1:3" x14ac:dyDescent="0.25">
      <c r="A985" s="6">
        <v>42659</v>
      </c>
      <c r="B985" s="7"/>
      <c r="C985" s="7"/>
    </row>
    <row r="986" spans="1:3" x14ac:dyDescent="0.25">
      <c r="A986" s="6">
        <v>42666</v>
      </c>
      <c r="B986" s="7"/>
      <c r="C986" s="7"/>
    </row>
    <row r="987" spans="1:3" x14ac:dyDescent="0.25">
      <c r="A987" s="6">
        <v>42673</v>
      </c>
      <c r="B987" s="7"/>
      <c r="C987" s="7"/>
    </row>
    <row r="988" spans="1:3" x14ac:dyDescent="0.25">
      <c r="A988" s="6">
        <v>42680</v>
      </c>
      <c r="B988" s="7"/>
      <c r="C988" s="7"/>
    </row>
    <row r="989" spans="1:3" x14ac:dyDescent="0.25">
      <c r="A989" s="6">
        <v>42687</v>
      </c>
      <c r="B989" s="7"/>
      <c r="C989" s="7"/>
    </row>
    <row r="990" spans="1:3" x14ac:dyDescent="0.25">
      <c r="A990" s="6">
        <v>42694</v>
      </c>
      <c r="B990" s="7"/>
      <c r="C990" s="7"/>
    </row>
    <row r="991" spans="1:3" x14ac:dyDescent="0.25">
      <c r="A991" s="6">
        <v>42701</v>
      </c>
      <c r="B991" s="7"/>
      <c r="C991" s="7"/>
    </row>
    <row r="992" spans="1:3" x14ac:dyDescent="0.25">
      <c r="A992" s="6">
        <v>42708</v>
      </c>
      <c r="B992" s="7"/>
      <c r="C992" s="7"/>
    </row>
    <row r="993" spans="1:3" x14ac:dyDescent="0.25">
      <c r="A993" s="6">
        <v>42715</v>
      </c>
      <c r="B993" s="7"/>
      <c r="C993" s="7"/>
    </row>
    <row r="994" spans="1:3" x14ac:dyDescent="0.25">
      <c r="A994" s="6">
        <v>42722</v>
      </c>
      <c r="B994" s="7"/>
      <c r="C994" s="7"/>
    </row>
    <row r="995" spans="1:3" x14ac:dyDescent="0.25">
      <c r="A995" s="6">
        <v>42729</v>
      </c>
      <c r="B995" s="7"/>
      <c r="C995" s="7"/>
    </row>
    <row r="996" spans="1:3" x14ac:dyDescent="0.25">
      <c r="A996" s="6">
        <v>42736</v>
      </c>
      <c r="B996" s="7"/>
      <c r="C996" s="7"/>
    </row>
    <row r="997" spans="1:3" x14ac:dyDescent="0.25">
      <c r="A997" s="6">
        <v>42743</v>
      </c>
      <c r="B997" s="7"/>
      <c r="C997" s="7"/>
    </row>
    <row r="998" spans="1:3" x14ac:dyDescent="0.25">
      <c r="A998" s="6">
        <v>42750</v>
      </c>
      <c r="B998" s="7"/>
      <c r="C998" s="7"/>
    </row>
    <row r="999" spans="1:3" x14ac:dyDescent="0.25">
      <c r="A999" s="6">
        <v>42757</v>
      </c>
      <c r="B999" s="7"/>
      <c r="C999" s="7"/>
    </row>
    <row r="1000" spans="1:3" x14ac:dyDescent="0.25">
      <c r="A1000" s="6">
        <v>42764</v>
      </c>
      <c r="B1000" s="7"/>
      <c r="C1000" s="7"/>
    </row>
    <row r="1001" spans="1:3" x14ac:dyDescent="0.25">
      <c r="A1001" s="6">
        <v>42771</v>
      </c>
      <c r="B1001" s="7"/>
      <c r="C1001" s="7"/>
    </row>
    <row r="1002" spans="1:3" x14ac:dyDescent="0.25">
      <c r="A1002" s="6">
        <v>42778</v>
      </c>
      <c r="B1002" s="7"/>
      <c r="C1002" s="7"/>
    </row>
    <row r="1003" spans="1:3" x14ac:dyDescent="0.25">
      <c r="A1003" s="6">
        <v>42785</v>
      </c>
      <c r="B1003" s="7"/>
      <c r="C1003" s="7"/>
    </row>
    <row r="1004" spans="1:3" x14ac:dyDescent="0.25">
      <c r="A1004" s="6">
        <v>42792</v>
      </c>
      <c r="B1004" s="7"/>
      <c r="C1004" s="7"/>
    </row>
    <row r="1005" spans="1:3" x14ac:dyDescent="0.25">
      <c r="A1005" s="6">
        <v>42799</v>
      </c>
      <c r="B1005" s="7"/>
      <c r="C1005" s="7"/>
    </row>
    <row r="1006" spans="1:3" x14ac:dyDescent="0.25">
      <c r="A1006" s="6">
        <v>42806</v>
      </c>
      <c r="B1006" s="7"/>
      <c r="C1006" s="7"/>
    </row>
    <row r="1007" spans="1:3" x14ac:dyDescent="0.25">
      <c r="A1007" s="6">
        <v>42813</v>
      </c>
      <c r="B1007" s="7"/>
      <c r="C1007" s="7"/>
    </row>
    <row r="1008" spans="1:3" x14ac:dyDescent="0.25">
      <c r="A1008" s="6">
        <v>42820</v>
      </c>
      <c r="B1008" s="7"/>
      <c r="C1008" s="7"/>
    </row>
    <row r="1009" spans="1:3" x14ac:dyDescent="0.25">
      <c r="A1009" s="6">
        <v>42827</v>
      </c>
      <c r="B1009" s="7"/>
      <c r="C1009" s="7"/>
    </row>
    <row r="1010" spans="1:3" x14ac:dyDescent="0.25">
      <c r="A1010" s="6">
        <v>42834</v>
      </c>
      <c r="B1010" s="7"/>
      <c r="C1010" s="7"/>
    </row>
    <row r="1011" spans="1:3" x14ac:dyDescent="0.25">
      <c r="A1011" s="6">
        <v>42841</v>
      </c>
      <c r="B1011" s="7"/>
      <c r="C1011" s="7"/>
    </row>
    <row r="1012" spans="1:3" x14ac:dyDescent="0.25">
      <c r="A1012" s="6">
        <v>42848</v>
      </c>
      <c r="B1012" s="7"/>
      <c r="C1012" s="7"/>
    </row>
    <row r="1013" spans="1:3" x14ac:dyDescent="0.25">
      <c r="A1013" s="6">
        <v>42855</v>
      </c>
      <c r="B1013" s="7"/>
      <c r="C1013" s="7"/>
    </row>
    <row r="1014" spans="1:3" x14ac:dyDescent="0.25">
      <c r="A1014" s="6">
        <v>42862</v>
      </c>
      <c r="B1014" s="7"/>
      <c r="C1014" s="7"/>
    </row>
    <row r="1015" spans="1:3" x14ac:dyDescent="0.25">
      <c r="A1015" s="6">
        <v>42869</v>
      </c>
      <c r="B1015" s="7"/>
      <c r="C1015" s="7"/>
    </row>
    <row r="1016" spans="1:3" x14ac:dyDescent="0.25">
      <c r="A1016" s="6">
        <v>42876</v>
      </c>
      <c r="B1016" s="7"/>
      <c r="C1016" s="7"/>
    </row>
    <row r="1017" spans="1:3" x14ac:dyDescent="0.25">
      <c r="A1017" s="6">
        <v>42883</v>
      </c>
      <c r="B1017" s="7"/>
      <c r="C1017" s="7"/>
    </row>
    <row r="1018" spans="1:3" x14ac:dyDescent="0.25">
      <c r="A1018" s="6">
        <v>42890</v>
      </c>
      <c r="B1018" s="7"/>
      <c r="C1018" s="7"/>
    </row>
    <row r="1019" spans="1:3" x14ac:dyDescent="0.25">
      <c r="A1019" s="6">
        <v>42897</v>
      </c>
      <c r="B1019" s="7"/>
      <c r="C1019" s="7"/>
    </row>
    <row r="1020" spans="1:3" x14ac:dyDescent="0.25">
      <c r="A1020" s="6">
        <v>42904</v>
      </c>
      <c r="B1020" s="7"/>
      <c r="C1020" s="7"/>
    </row>
    <row r="1021" spans="1:3" x14ac:dyDescent="0.25">
      <c r="A1021" s="6">
        <v>42911</v>
      </c>
      <c r="B1021" s="7"/>
      <c r="C1021" s="7"/>
    </row>
    <row r="1022" spans="1:3" x14ac:dyDescent="0.25">
      <c r="A1022" s="6">
        <v>42918</v>
      </c>
      <c r="B1022" s="7"/>
      <c r="C1022" s="7"/>
    </row>
    <row r="1023" spans="1:3" x14ac:dyDescent="0.25">
      <c r="A1023" s="6">
        <v>42925</v>
      </c>
      <c r="B1023" s="7"/>
      <c r="C1023" s="7"/>
    </row>
    <row r="1024" spans="1:3" x14ac:dyDescent="0.25">
      <c r="A1024" s="6">
        <v>42932</v>
      </c>
      <c r="B1024" s="7"/>
      <c r="C1024" s="7"/>
    </row>
    <row r="1025" spans="1:3" x14ac:dyDescent="0.25">
      <c r="A1025" s="6">
        <v>42939</v>
      </c>
      <c r="B1025" s="7"/>
      <c r="C1025" s="7"/>
    </row>
    <row r="1026" spans="1:3" x14ac:dyDescent="0.25">
      <c r="A1026" s="6">
        <v>42946</v>
      </c>
      <c r="B1026" s="7"/>
      <c r="C1026" s="7"/>
    </row>
    <row r="1027" spans="1:3" x14ac:dyDescent="0.25">
      <c r="A1027" s="6">
        <v>42953</v>
      </c>
      <c r="B1027" s="7"/>
      <c r="C1027" s="7"/>
    </row>
    <row r="1028" spans="1:3" x14ac:dyDescent="0.25">
      <c r="A1028" s="6">
        <v>42960</v>
      </c>
      <c r="B1028" s="7"/>
      <c r="C1028" s="7"/>
    </row>
    <row r="1029" spans="1:3" x14ac:dyDescent="0.25">
      <c r="A1029" s="6">
        <v>42967</v>
      </c>
      <c r="B1029" s="7"/>
      <c r="C1029" s="7"/>
    </row>
    <row r="1030" spans="1:3" x14ac:dyDescent="0.25">
      <c r="A1030" s="6">
        <v>42974</v>
      </c>
      <c r="B1030" s="7"/>
      <c r="C1030" s="7"/>
    </row>
    <row r="1031" spans="1:3" x14ac:dyDescent="0.25">
      <c r="A1031" s="6">
        <v>42981</v>
      </c>
      <c r="B1031" s="7"/>
      <c r="C1031" s="7"/>
    </row>
    <row r="1032" spans="1:3" x14ac:dyDescent="0.25">
      <c r="A1032" s="6">
        <v>42988</v>
      </c>
      <c r="B1032" s="7"/>
      <c r="C1032" s="7"/>
    </row>
    <row r="1033" spans="1:3" x14ac:dyDescent="0.25">
      <c r="A1033" s="6">
        <v>42995</v>
      </c>
      <c r="B1033" s="7"/>
      <c r="C1033" s="7"/>
    </row>
    <row r="1034" spans="1:3" x14ac:dyDescent="0.25">
      <c r="A1034" s="6">
        <v>43002</v>
      </c>
      <c r="B1034" s="7"/>
      <c r="C1034" s="7"/>
    </row>
    <row r="1035" spans="1:3" x14ac:dyDescent="0.25">
      <c r="A1035" s="6">
        <v>43009</v>
      </c>
      <c r="B1035" s="7"/>
      <c r="C1035" s="7"/>
    </row>
    <row r="1036" spans="1:3" x14ac:dyDescent="0.25">
      <c r="A1036" s="6">
        <v>43016</v>
      </c>
      <c r="B1036" s="7"/>
      <c r="C1036" s="7"/>
    </row>
    <row r="1037" spans="1:3" x14ac:dyDescent="0.25">
      <c r="A1037" s="6">
        <v>43023</v>
      </c>
      <c r="B1037" s="7"/>
      <c r="C1037" s="7"/>
    </row>
    <row r="1038" spans="1:3" x14ac:dyDescent="0.25">
      <c r="A1038" s="6">
        <v>43030</v>
      </c>
      <c r="B1038" s="7"/>
      <c r="C1038" s="7"/>
    </row>
    <row r="1039" spans="1:3" x14ac:dyDescent="0.25">
      <c r="A1039" s="6">
        <v>43037</v>
      </c>
      <c r="B1039" s="7"/>
      <c r="C1039" s="7"/>
    </row>
    <row r="1040" spans="1:3" x14ac:dyDescent="0.25">
      <c r="A1040" s="6">
        <v>43044</v>
      </c>
      <c r="B1040" s="7"/>
      <c r="C1040" s="7"/>
    </row>
    <row r="1041" spans="1:3" x14ac:dyDescent="0.25">
      <c r="A1041" s="6">
        <v>43051</v>
      </c>
      <c r="B1041" s="7"/>
      <c r="C1041" s="7"/>
    </row>
    <row r="1042" spans="1:3" x14ac:dyDescent="0.25">
      <c r="A1042" s="6">
        <v>43058</v>
      </c>
      <c r="B1042" s="7"/>
      <c r="C1042" s="7"/>
    </row>
    <row r="1043" spans="1:3" x14ac:dyDescent="0.25">
      <c r="A1043" s="6">
        <v>43065</v>
      </c>
      <c r="B1043" s="7"/>
      <c r="C1043" s="7"/>
    </row>
    <row r="1044" spans="1:3" x14ac:dyDescent="0.25">
      <c r="A1044" s="6">
        <v>43072</v>
      </c>
      <c r="B1044" s="7"/>
      <c r="C1044" s="7"/>
    </row>
    <row r="1045" spans="1:3" x14ac:dyDescent="0.25">
      <c r="A1045" s="6">
        <v>43079</v>
      </c>
      <c r="B1045" s="7"/>
      <c r="C1045" s="7"/>
    </row>
    <row r="1046" spans="1:3" x14ac:dyDescent="0.25">
      <c r="A1046" s="6">
        <v>43086</v>
      </c>
      <c r="B1046" s="7"/>
      <c r="C1046" s="7"/>
    </row>
    <row r="1047" spans="1:3" x14ac:dyDescent="0.25">
      <c r="A1047" s="6">
        <v>43093</v>
      </c>
      <c r="B1047" s="7"/>
      <c r="C1047" s="7"/>
    </row>
    <row r="1048" spans="1:3" x14ac:dyDescent="0.25">
      <c r="A1048" s="6">
        <v>43100</v>
      </c>
      <c r="B1048" s="7"/>
      <c r="C1048" s="7"/>
    </row>
    <row r="1049" spans="1:3" x14ac:dyDescent="0.25">
      <c r="A1049" s="6">
        <v>43107</v>
      </c>
      <c r="B1049" s="7"/>
      <c r="C1049" s="7"/>
    </row>
    <row r="1050" spans="1:3" x14ac:dyDescent="0.25">
      <c r="A1050" s="6">
        <v>43114</v>
      </c>
      <c r="B1050" s="7"/>
      <c r="C1050" s="7"/>
    </row>
    <row r="1051" spans="1:3" x14ac:dyDescent="0.25">
      <c r="A1051" s="6">
        <v>43121</v>
      </c>
      <c r="B1051" s="7"/>
      <c r="C1051" s="7"/>
    </row>
    <row r="1052" spans="1:3" x14ac:dyDescent="0.25">
      <c r="A1052" s="6">
        <v>43128</v>
      </c>
      <c r="B1052" s="7"/>
      <c r="C1052" s="7"/>
    </row>
    <row r="1053" spans="1:3" x14ac:dyDescent="0.25">
      <c r="A1053" s="6">
        <v>43135</v>
      </c>
      <c r="B1053" s="7"/>
      <c r="C1053" s="7"/>
    </row>
    <row r="1054" spans="1:3" x14ac:dyDescent="0.25">
      <c r="A1054" s="6">
        <v>43142</v>
      </c>
      <c r="B1054" s="7"/>
      <c r="C1054" s="7"/>
    </row>
    <row r="1055" spans="1:3" x14ac:dyDescent="0.25">
      <c r="A1055" s="6">
        <v>43149</v>
      </c>
      <c r="B1055" s="7"/>
      <c r="C1055" s="7"/>
    </row>
    <row r="1056" spans="1:3" x14ac:dyDescent="0.25">
      <c r="A1056" s="6">
        <v>43156</v>
      </c>
      <c r="B1056" s="7"/>
      <c r="C1056" s="7"/>
    </row>
    <row r="1057" spans="1:3" x14ac:dyDescent="0.25">
      <c r="A1057" s="6">
        <v>43163</v>
      </c>
      <c r="B1057" s="7"/>
      <c r="C1057" s="7"/>
    </row>
    <row r="1058" spans="1:3" x14ac:dyDescent="0.25">
      <c r="A1058" s="6">
        <v>43170</v>
      </c>
      <c r="B1058" s="7"/>
      <c r="C1058" s="7"/>
    </row>
    <row r="1059" spans="1:3" x14ac:dyDescent="0.25">
      <c r="A1059" s="6">
        <v>43177</v>
      </c>
      <c r="B1059" s="7"/>
      <c r="C1059" s="7"/>
    </row>
    <row r="1060" spans="1:3" x14ac:dyDescent="0.25">
      <c r="A1060" s="6">
        <v>43184</v>
      </c>
      <c r="B1060" s="7"/>
      <c r="C1060" s="7"/>
    </row>
    <row r="1061" spans="1:3" x14ac:dyDescent="0.25">
      <c r="A1061" s="6">
        <v>43191</v>
      </c>
      <c r="B1061" s="7"/>
      <c r="C1061" s="7"/>
    </row>
    <row r="1062" spans="1:3" x14ac:dyDescent="0.25">
      <c r="A1062" s="6">
        <v>43198</v>
      </c>
      <c r="B1062" s="7"/>
      <c r="C1062" s="7"/>
    </row>
    <row r="1063" spans="1:3" x14ac:dyDescent="0.25">
      <c r="A1063" s="6">
        <v>43205</v>
      </c>
      <c r="B1063" s="7"/>
      <c r="C1063" s="7"/>
    </row>
    <row r="1064" spans="1:3" x14ac:dyDescent="0.25">
      <c r="A1064" s="6">
        <v>43212</v>
      </c>
      <c r="B1064" s="7"/>
      <c r="C1064" s="7"/>
    </row>
    <row r="1065" spans="1:3" x14ac:dyDescent="0.25">
      <c r="A1065" s="6">
        <v>43219</v>
      </c>
      <c r="B1065" s="7"/>
      <c r="C1065" s="7"/>
    </row>
    <row r="1066" spans="1:3" x14ac:dyDescent="0.25">
      <c r="A1066" s="6">
        <v>43226</v>
      </c>
      <c r="B1066" s="7"/>
      <c r="C1066" s="7"/>
    </row>
    <row r="1067" spans="1:3" x14ac:dyDescent="0.25">
      <c r="A1067" s="6">
        <v>43233</v>
      </c>
      <c r="B1067" s="7"/>
      <c r="C1067" s="7"/>
    </row>
    <row r="1068" spans="1:3" x14ac:dyDescent="0.25">
      <c r="A1068" s="6">
        <v>43240</v>
      </c>
      <c r="B1068" s="7"/>
      <c r="C1068" s="7"/>
    </row>
    <row r="1069" spans="1:3" x14ac:dyDescent="0.25">
      <c r="A1069" s="6">
        <v>43247</v>
      </c>
      <c r="B1069" s="7"/>
      <c r="C1069" s="7"/>
    </row>
    <row r="1070" spans="1:3" x14ac:dyDescent="0.25">
      <c r="A1070" s="6">
        <v>43254</v>
      </c>
      <c r="B1070" s="7"/>
      <c r="C1070" s="7"/>
    </row>
    <row r="1071" spans="1:3" x14ac:dyDescent="0.25">
      <c r="A1071" s="6">
        <v>43261</v>
      </c>
      <c r="B1071" s="7"/>
      <c r="C1071" s="7"/>
    </row>
    <row r="1072" spans="1:3" x14ac:dyDescent="0.25">
      <c r="A1072" s="6">
        <v>43268</v>
      </c>
      <c r="B1072" s="7"/>
      <c r="C1072" s="7"/>
    </row>
    <row r="1073" spans="1:3" x14ac:dyDescent="0.25">
      <c r="A1073" s="6">
        <v>43275</v>
      </c>
      <c r="B1073" s="7"/>
      <c r="C1073" s="7"/>
    </row>
    <row r="1074" spans="1:3" x14ac:dyDescent="0.25">
      <c r="A1074" s="6">
        <v>43282</v>
      </c>
      <c r="B1074" s="7"/>
      <c r="C1074" s="7"/>
    </row>
    <row r="1075" spans="1:3" x14ac:dyDescent="0.25">
      <c r="A1075" s="6">
        <v>43289</v>
      </c>
      <c r="B1075" s="7"/>
      <c r="C1075" s="7"/>
    </row>
    <row r="1076" spans="1:3" x14ac:dyDescent="0.25">
      <c r="A1076" s="6">
        <v>43296</v>
      </c>
      <c r="B1076" s="7"/>
      <c r="C1076" s="7"/>
    </row>
    <row r="1077" spans="1:3" x14ac:dyDescent="0.25">
      <c r="A1077" s="6">
        <v>43303</v>
      </c>
      <c r="B1077" s="7"/>
      <c r="C1077" s="7"/>
    </row>
    <row r="1078" spans="1:3" x14ac:dyDescent="0.25">
      <c r="A1078" s="6">
        <v>43310</v>
      </c>
      <c r="B1078" s="7"/>
      <c r="C1078" s="7"/>
    </row>
    <row r="1079" spans="1:3" x14ac:dyDescent="0.25">
      <c r="A1079" s="6">
        <v>43317</v>
      </c>
      <c r="B1079" s="7"/>
      <c r="C1079" s="7"/>
    </row>
    <row r="1080" spans="1:3" x14ac:dyDescent="0.25">
      <c r="A1080" s="6">
        <v>43324</v>
      </c>
      <c r="B1080" s="7"/>
      <c r="C1080" s="7"/>
    </row>
    <row r="1081" spans="1:3" x14ac:dyDescent="0.25">
      <c r="A1081" s="6">
        <v>43331</v>
      </c>
      <c r="B1081" s="7"/>
      <c r="C1081" s="7"/>
    </row>
    <row r="1082" spans="1:3" x14ac:dyDescent="0.25">
      <c r="A1082" s="6">
        <v>43338</v>
      </c>
      <c r="B1082" s="7"/>
      <c r="C1082" s="7"/>
    </row>
    <row r="1083" spans="1:3" x14ac:dyDescent="0.25">
      <c r="A1083" s="6">
        <v>43345</v>
      </c>
      <c r="B1083" s="7"/>
      <c r="C1083" s="7"/>
    </row>
    <row r="1084" spans="1:3" x14ac:dyDescent="0.25">
      <c r="A1084" s="6">
        <v>43352</v>
      </c>
      <c r="B1084" s="7"/>
      <c r="C1084" s="7"/>
    </row>
    <row r="1085" spans="1:3" x14ac:dyDescent="0.25">
      <c r="A1085" s="6">
        <v>43359</v>
      </c>
      <c r="B1085" s="7"/>
      <c r="C1085" s="7"/>
    </row>
    <row r="1086" spans="1:3" x14ac:dyDescent="0.25">
      <c r="A1086" s="6">
        <v>43366</v>
      </c>
      <c r="B1086" s="7"/>
      <c r="C1086" s="7"/>
    </row>
    <row r="1087" spans="1:3" x14ac:dyDescent="0.25">
      <c r="A1087" s="6">
        <v>43373</v>
      </c>
      <c r="B1087" s="7"/>
      <c r="C1087" s="7"/>
    </row>
    <row r="1088" spans="1:3" x14ac:dyDescent="0.25">
      <c r="A1088" s="6">
        <v>43380</v>
      </c>
      <c r="B1088" s="7"/>
      <c r="C1088" s="7"/>
    </row>
    <row r="1089" spans="1:3" x14ac:dyDescent="0.25">
      <c r="A1089" s="6">
        <v>43387</v>
      </c>
      <c r="B1089" s="7"/>
      <c r="C1089" s="7"/>
    </row>
    <row r="1090" spans="1:3" x14ac:dyDescent="0.25">
      <c r="A1090" s="6">
        <v>43394</v>
      </c>
      <c r="B1090" s="7"/>
      <c r="C1090" s="7"/>
    </row>
    <row r="1091" spans="1:3" x14ac:dyDescent="0.25">
      <c r="A1091" s="6">
        <v>43401</v>
      </c>
      <c r="B1091" s="7"/>
      <c r="C1091" s="7"/>
    </row>
    <row r="1092" spans="1:3" x14ac:dyDescent="0.25">
      <c r="A1092" s="6">
        <v>43408</v>
      </c>
      <c r="B1092" s="7"/>
      <c r="C1092" s="7"/>
    </row>
    <row r="1093" spans="1:3" x14ac:dyDescent="0.25">
      <c r="A1093" s="6">
        <v>43415</v>
      </c>
      <c r="B1093" s="7"/>
      <c r="C1093" s="7"/>
    </row>
    <row r="1094" spans="1:3" x14ac:dyDescent="0.25">
      <c r="A1094" s="6">
        <v>43422</v>
      </c>
      <c r="B1094" s="7"/>
      <c r="C1094" s="7"/>
    </row>
    <row r="1095" spans="1:3" x14ac:dyDescent="0.25">
      <c r="A1095" s="6">
        <v>43429</v>
      </c>
      <c r="B1095" s="7"/>
      <c r="C1095" s="7"/>
    </row>
    <row r="1096" spans="1:3" x14ac:dyDescent="0.25">
      <c r="A1096" s="6">
        <v>43436</v>
      </c>
      <c r="B1096" s="7"/>
      <c r="C1096" s="7"/>
    </row>
    <row r="1097" spans="1:3" x14ac:dyDescent="0.25">
      <c r="A1097" s="6">
        <v>43443</v>
      </c>
      <c r="B1097" s="7"/>
      <c r="C1097" s="7"/>
    </row>
    <row r="1098" spans="1:3" x14ac:dyDescent="0.25">
      <c r="A1098" s="6">
        <v>43450</v>
      </c>
      <c r="B1098" s="7"/>
      <c r="C1098" s="7"/>
    </row>
    <row r="1099" spans="1:3" x14ac:dyDescent="0.25">
      <c r="A1099" s="6">
        <v>43457</v>
      </c>
      <c r="B1099" s="7"/>
      <c r="C1099" s="7"/>
    </row>
    <row r="1100" spans="1:3" x14ac:dyDescent="0.25">
      <c r="A1100" s="6">
        <v>43464</v>
      </c>
      <c r="B1100" s="7"/>
      <c r="C1100" s="7"/>
    </row>
    <row r="1101" spans="1:3" x14ac:dyDescent="0.25">
      <c r="A1101" s="6">
        <v>43471</v>
      </c>
      <c r="B1101" s="7"/>
      <c r="C1101" s="7"/>
    </row>
    <row r="1102" spans="1:3" x14ac:dyDescent="0.25">
      <c r="A1102" s="6">
        <v>43478</v>
      </c>
      <c r="B1102" s="7"/>
      <c r="C1102" s="7"/>
    </row>
    <row r="1103" spans="1:3" x14ac:dyDescent="0.25">
      <c r="A1103" s="6">
        <v>43485</v>
      </c>
      <c r="B1103" s="7"/>
      <c r="C1103" s="7"/>
    </row>
    <row r="1104" spans="1:3" x14ac:dyDescent="0.25">
      <c r="A1104" s="6">
        <v>43492</v>
      </c>
      <c r="B1104" s="7"/>
      <c r="C1104" s="7"/>
    </row>
    <row r="1105" spans="1:3" x14ac:dyDescent="0.25">
      <c r="A1105" s="6">
        <v>43499</v>
      </c>
      <c r="B1105" s="7"/>
      <c r="C1105" s="7"/>
    </row>
    <row r="1106" spans="1:3" x14ac:dyDescent="0.25">
      <c r="A1106" s="6">
        <v>43506</v>
      </c>
      <c r="B1106" s="7"/>
      <c r="C1106" s="7"/>
    </row>
    <row r="1107" spans="1:3" x14ac:dyDescent="0.25">
      <c r="A1107" s="6">
        <v>43513</v>
      </c>
      <c r="B1107" s="7"/>
      <c r="C1107" s="7"/>
    </row>
    <row r="1108" spans="1:3" x14ac:dyDescent="0.25">
      <c r="A1108" s="6">
        <v>43520</v>
      </c>
      <c r="B1108" s="7"/>
      <c r="C1108" s="7"/>
    </row>
    <row r="1109" spans="1:3" x14ac:dyDescent="0.25">
      <c r="A1109" s="6">
        <v>43527</v>
      </c>
      <c r="B1109" s="7"/>
      <c r="C1109" s="7"/>
    </row>
    <row r="1110" spans="1:3" x14ac:dyDescent="0.25">
      <c r="A1110" s="6">
        <v>43534</v>
      </c>
      <c r="B1110" s="7"/>
      <c r="C1110" s="7"/>
    </row>
    <row r="1111" spans="1:3" x14ac:dyDescent="0.25">
      <c r="A1111" s="6">
        <v>43541</v>
      </c>
      <c r="B1111" s="7"/>
      <c r="C1111" s="7"/>
    </row>
    <row r="1112" spans="1:3" x14ac:dyDescent="0.25">
      <c r="A1112" s="6">
        <v>43548</v>
      </c>
      <c r="B1112" s="7"/>
      <c r="C1112" s="7"/>
    </row>
    <row r="1113" spans="1:3" x14ac:dyDescent="0.25">
      <c r="A1113" s="6">
        <v>43555</v>
      </c>
      <c r="B1113" s="7"/>
      <c r="C1113" s="7"/>
    </row>
    <row r="1114" spans="1:3" x14ac:dyDescent="0.25">
      <c r="A1114" s="6">
        <v>43562</v>
      </c>
      <c r="B1114" s="7"/>
      <c r="C1114" s="7"/>
    </row>
    <row r="1115" spans="1:3" x14ac:dyDescent="0.25">
      <c r="A1115" s="6">
        <v>43569</v>
      </c>
      <c r="B1115" s="7"/>
      <c r="C1115" s="7"/>
    </row>
    <row r="1116" spans="1:3" x14ac:dyDescent="0.25">
      <c r="A1116" s="6">
        <v>43576</v>
      </c>
      <c r="B1116" s="7"/>
      <c r="C1116" s="7"/>
    </row>
    <row r="1117" spans="1:3" x14ac:dyDescent="0.25">
      <c r="A1117" s="6">
        <v>43583</v>
      </c>
      <c r="B1117" s="7"/>
      <c r="C1117" s="7"/>
    </row>
    <row r="1118" spans="1:3" x14ac:dyDescent="0.25">
      <c r="A1118" s="6">
        <v>43590</v>
      </c>
      <c r="B1118" s="7"/>
      <c r="C1118" s="7"/>
    </row>
    <row r="1119" spans="1:3" x14ac:dyDescent="0.25">
      <c r="A1119" s="6">
        <v>43597</v>
      </c>
      <c r="B1119" s="7"/>
      <c r="C1119" s="7"/>
    </row>
    <row r="1120" spans="1:3" x14ac:dyDescent="0.25">
      <c r="A1120" s="6">
        <v>43604</v>
      </c>
      <c r="B1120" s="7"/>
      <c r="C1120" s="7"/>
    </row>
    <row r="1121" spans="1:3" x14ac:dyDescent="0.25">
      <c r="A1121" s="6">
        <v>43611</v>
      </c>
      <c r="B1121" s="7"/>
      <c r="C1121" s="7"/>
    </row>
    <row r="1122" spans="1:3" x14ac:dyDescent="0.25">
      <c r="A1122" s="6">
        <v>43618</v>
      </c>
      <c r="B1122" s="7"/>
      <c r="C1122" s="7"/>
    </row>
    <row r="1123" spans="1:3" x14ac:dyDescent="0.25">
      <c r="A1123" s="6">
        <v>43625</v>
      </c>
      <c r="B1123" s="7"/>
      <c r="C1123" s="7"/>
    </row>
    <row r="1124" spans="1:3" x14ac:dyDescent="0.25">
      <c r="A1124" s="6">
        <v>43632</v>
      </c>
      <c r="B1124" s="7"/>
      <c r="C1124" s="7"/>
    </row>
    <row r="1125" spans="1:3" x14ac:dyDescent="0.25">
      <c r="A1125" s="6">
        <v>43639</v>
      </c>
      <c r="B1125" s="7"/>
      <c r="C1125" s="7"/>
    </row>
    <row r="1126" spans="1:3" x14ac:dyDescent="0.25">
      <c r="A1126" s="6">
        <v>43646</v>
      </c>
      <c r="B1126" s="7"/>
      <c r="C1126" s="7"/>
    </row>
    <row r="1127" spans="1:3" x14ac:dyDescent="0.25">
      <c r="A1127" s="6">
        <v>43653</v>
      </c>
      <c r="B1127" s="7"/>
      <c r="C1127" s="7"/>
    </row>
    <row r="1128" spans="1:3" x14ac:dyDescent="0.25">
      <c r="A1128" s="6">
        <v>43660</v>
      </c>
      <c r="B1128" s="7"/>
      <c r="C1128" s="7"/>
    </row>
    <row r="1129" spans="1:3" x14ac:dyDescent="0.25">
      <c r="A1129" s="6">
        <v>43667</v>
      </c>
      <c r="B1129" s="7"/>
      <c r="C1129" s="7"/>
    </row>
    <row r="1130" spans="1:3" x14ac:dyDescent="0.25">
      <c r="A1130" s="6">
        <v>43674</v>
      </c>
      <c r="B1130" s="7"/>
      <c r="C1130" s="7"/>
    </row>
    <row r="1131" spans="1:3" x14ac:dyDescent="0.25">
      <c r="A1131" s="6">
        <v>43681</v>
      </c>
      <c r="B1131" s="7"/>
      <c r="C1131" s="7"/>
    </row>
    <row r="1132" spans="1:3" x14ac:dyDescent="0.25">
      <c r="A1132" s="6">
        <v>43688</v>
      </c>
      <c r="B1132" s="7"/>
      <c r="C1132" s="7"/>
    </row>
    <row r="1133" spans="1:3" x14ac:dyDescent="0.25">
      <c r="A1133" s="6">
        <v>43695</v>
      </c>
      <c r="B1133" s="7"/>
      <c r="C1133" s="7"/>
    </row>
    <row r="1134" spans="1:3" x14ac:dyDescent="0.25">
      <c r="A1134" s="6">
        <v>43702</v>
      </c>
      <c r="B1134" s="7"/>
      <c r="C1134" s="7"/>
    </row>
    <row r="1135" spans="1:3" x14ac:dyDescent="0.25">
      <c r="A1135" s="6">
        <v>43709</v>
      </c>
      <c r="B1135" s="7"/>
      <c r="C1135" s="7"/>
    </row>
    <row r="1136" spans="1:3" x14ac:dyDescent="0.25">
      <c r="A1136" s="6">
        <v>43716</v>
      </c>
      <c r="B1136" s="7"/>
      <c r="C1136" s="7"/>
    </row>
    <row r="1137" spans="1:3" x14ac:dyDescent="0.25">
      <c r="A1137" s="6">
        <v>43723</v>
      </c>
      <c r="B1137" s="7"/>
      <c r="C1137" s="7"/>
    </row>
    <row r="1138" spans="1:3" x14ac:dyDescent="0.25">
      <c r="A1138" s="6">
        <v>43730</v>
      </c>
      <c r="B1138" s="7"/>
      <c r="C1138" s="7"/>
    </row>
    <row r="1139" spans="1:3" x14ac:dyDescent="0.25">
      <c r="A1139" s="6">
        <v>43737</v>
      </c>
      <c r="B1139" s="7"/>
      <c r="C1139" s="7"/>
    </row>
    <row r="1140" spans="1:3" x14ac:dyDescent="0.25">
      <c r="A1140" s="6">
        <v>43744</v>
      </c>
      <c r="B1140" s="7"/>
      <c r="C1140" s="7"/>
    </row>
    <row r="1141" spans="1:3" x14ac:dyDescent="0.25">
      <c r="A1141" s="6">
        <v>43751</v>
      </c>
      <c r="B1141" s="7"/>
      <c r="C1141" s="7"/>
    </row>
    <row r="1142" spans="1:3" x14ac:dyDescent="0.25">
      <c r="A1142" s="6">
        <v>43758</v>
      </c>
      <c r="B1142" s="7"/>
      <c r="C1142" s="7"/>
    </row>
    <row r="1143" spans="1:3" x14ac:dyDescent="0.25">
      <c r="A1143" s="6">
        <v>43765</v>
      </c>
      <c r="B1143" s="7"/>
      <c r="C1143" s="7"/>
    </row>
    <row r="1144" spans="1:3" x14ac:dyDescent="0.25">
      <c r="A1144" s="6">
        <v>43772</v>
      </c>
      <c r="B1144" s="7"/>
      <c r="C1144" s="7"/>
    </row>
    <row r="1145" spans="1:3" x14ac:dyDescent="0.25">
      <c r="A1145" s="6">
        <v>43779</v>
      </c>
      <c r="B1145" s="7"/>
      <c r="C1145" s="7"/>
    </row>
    <row r="1146" spans="1:3" x14ac:dyDescent="0.25">
      <c r="A1146" s="6">
        <v>43786</v>
      </c>
      <c r="B1146" s="7"/>
      <c r="C1146" s="7"/>
    </row>
    <row r="1147" spans="1:3" x14ac:dyDescent="0.25">
      <c r="A1147" s="6">
        <v>43793</v>
      </c>
      <c r="B1147" s="7"/>
      <c r="C1147" s="7"/>
    </row>
    <row r="1148" spans="1:3" x14ac:dyDescent="0.25">
      <c r="A1148" s="6">
        <v>43800</v>
      </c>
      <c r="B1148" s="7"/>
      <c r="C1148" s="7"/>
    </row>
    <row r="1149" spans="1:3" x14ac:dyDescent="0.25">
      <c r="A1149" s="6">
        <v>43807</v>
      </c>
      <c r="B1149" s="7"/>
      <c r="C1149" s="7"/>
    </row>
    <row r="1150" spans="1:3" x14ac:dyDescent="0.25">
      <c r="A1150" s="6">
        <v>43814</v>
      </c>
      <c r="B1150" s="7"/>
      <c r="C1150" s="7"/>
    </row>
    <row r="1151" spans="1:3" x14ac:dyDescent="0.25">
      <c r="A1151" s="6">
        <v>43821</v>
      </c>
      <c r="B1151" s="7"/>
      <c r="C1151" s="7"/>
    </row>
    <row r="1152" spans="1:3" x14ac:dyDescent="0.25">
      <c r="A1152" s="6">
        <v>43828</v>
      </c>
      <c r="B1152" s="7"/>
      <c r="C1152" s="7"/>
    </row>
    <row r="1153" spans="1:3" x14ac:dyDescent="0.25">
      <c r="A1153" s="6">
        <v>43835</v>
      </c>
      <c r="B1153" s="7"/>
      <c r="C1153" s="7"/>
    </row>
    <row r="1154" spans="1:3" x14ac:dyDescent="0.25">
      <c r="A1154" s="6">
        <v>43842</v>
      </c>
      <c r="B1154" s="7"/>
      <c r="C1154" s="7"/>
    </row>
    <row r="1155" spans="1:3" x14ac:dyDescent="0.25">
      <c r="A1155" s="6">
        <v>43849</v>
      </c>
      <c r="B1155" s="7"/>
      <c r="C1155" s="7"/>
    </row>
    <row r="1156" spans="1:3" x14ac:dyDescent="0.25">
      <c r="A1156" s="6">
        <v>43856</v>
      </c>
      <c r="B1156" s="7"/>
      <c r="C1156" s="7"/>
    </row>
    <row r="1157" spans="1:3" x14ac:dyDescent="0.25">
      <c r="A1157" s="6">
        <v>43863</v>
      </c>
      <c r="B1157" s="7"/>
      <c r="C1157" s="7"/>
    </row>
    <row r="1158" spans="1:3" x14ac:dyDescent="0.25">
      <c r="A1158" s="6">
        <v>43870</v>
      </c>
      <c r="B1158" s="7"/>
      <c r="C1158" s="7"/>
    </row>
    <row r="1159" spans="1:3" x14ac:dyDescent="0.25">
      <c r="A1159" s="6">
        <v>43877</v>
      </c>
      <c r="B1159" s="7"/>
      <c r="C1159" s="7"/>
    </row>
    <row r="1160" spans="1:3" x14ac:dyDescent="0.25">
      <c r="A1160" s="6">
        <v>43884</v>
      </c>
      <c r="B1160" s="7"/>
      <c r="C1160" s="7"/>
    </row>
    <row r="1161" spans="1:3" x14ac:dyDescent="0.25">
      <c r="A1161" s="6">
        <v>43891</v>
      </c>
      <c r="B1161" s="7"/>
      <c r="C1161" s="7"/>
    </row>
    <row r="1162" spans="1:3" x14ac:dyDescent="0.25">
      <c r="A1162" s="6">
        <v>43898</v>
      </c>
      <c r="B1162" s="7"/>
      <c r="C1162" s="7"/>
    </row>
    <row r="1163" spans="1:3" x14ac:dyDescent="0.25">
      <c r="A1163" s="6">
        <v>43905</v>
      </c>
      <c r="B1163" s="7"/>
      <c r="C1163" s="7"/>
    </row>
    <row r="1164" spans="1:3" x14ac:dyDescent="0.25">
      <c r="A1164" s="6">
        <v>43912</v>
      </c>
      <c r="B1164" s="7"/>
      <c r="C1164" s="7"/>
    </row>
    <row r="1165" spans="1:3" x14ac:dyDescent="0.25">
      <c r="A1165" s="6">
        <v>43919</v>
      </c>
      <c r="B1165" s="7"/>
      <c r="C1165" s="7"/>
    </row>
    <row r="1166" spans="1:3" x14ac:dyDescent="0.25">
      <c r="A1166" s="6">
        <v>43926</v>
      </c>
      <c r="B1166" s="7"/>
      <c r="C1166" s="7"/>
    </row>
    <row r="1167" spans="1:3" x14ac:dyDescent="0.25">
      <c r="A1167" s="6">
        <v>43933</v>
      </c>
      <c r="B1167" s="7"/>
      <c r="C1167" s="7"/>
    </row>
    <row r="1168" spans="1:3" x14ac:dyDescent="0.25">
      <c r="A1168" s="6">
        <v>43940</v>
      </c>
      <c r="B1168" s="7"/>
      <c r="C1168" s="7"/>
    </row>
    <row r="1169" spans="1:3" x14ac:dyDescent="0.25">
      <c r="A1169" s="6">
        <v>43947</v>
      </c>
      <c r="B1169" s="7"/>
      <c r="C1169" s="7"/>
    </row>
    <row r="1170" spans="1:3" x14ac:dyDescent="0.25">
      <c r="A1170" s="6">
        <v>43954</v>
      </c>
      <c r="B1170" s="7"/>
      <c r="C1170" s="7"/>
    </row>
    <row r="1171" spans="1:3" x14ac:dyDescent="0.25">
      <c r="A1171" s="6">
        <v>43961</v>
      </c>
      <c r="B1171" s="7"/>
      <c r="C1171" s="7"/>
    </row>
    <row r="1172" spans="1:3" x14ac:dyDescent="0.25">
      <c r="A1172" s="6">
        <v>43968</v>
      </c>
      <c r="B1172" s="7"/>
      <c r="C1172" s="7"/>
    </row>
    <row r="1173" spans="1:3" x14ac:dyDescent="0.25">
      <c r="A1173" s="6">
        <v>43975</v>
      </c>
      <c r="B1173" s="7"/>
      <c r="C1173" s="7"/>
    </row>
    <row r="1174" spans="1:3" x14ac:dyDescent="0.25">
      <c r="A1174" s="6">
        <v>43982</v>
      </c>
      <c r="B1174" s="7"/>
      <c r="C1174" s="7"/>
    </row>
    <row r="1175" spans="1:3" x14ac:dyDescent="0.25">
      <c r="A1175" s="6">
        <v>43989</v>
      </c>
      <c r="B1175" s="7"/>
      <c r="C1175" s="7"/>
    </row>
    <row r="1176" spans="1:3" x14ac:dyDescent="0.25">
      <c r="A1176" s="6">
        <v>43996</v>
      </c>
      <c r="B1176" s="7"/>
      <c r="C1176" s="7"/>
    </row>
    <row r="1177" spans="1:3" x14ac:dyDescent="0.25">
      <c r="A1177" s="6">
        <v>44003</v>
      </c>
      <c r="B1177" s="7"/>
      <c r="C1177" s="7"/>
    </row>
    <row r="1178" spans="1:3" x14ac:dyDescent="0.25">
      <c r="A1178" s="6">
        <v>44010</v>
      </c>
      <c r="B1178" s="7"/>
      <c r="C1178" s="7"/>
    </row>
    <row r="1179" spans="1:3" x14ac:dyDescent="0.25">
      <c r="A1179" s="6">
        <v>44017</v>
      </c>
      <c r="B1179" s="7"/>
      <c r="C1179" s="7"/>
    </row>
    <row r="1180" spans="1:3" x14ac:dyDescent="0.25">
      <c r="A1180" s="6">
        <v>44024</v>
      </c>
      <c r="B1180" s="7"/>
      <c r="C1180" s="7"/>
    </row>
    <row r="1181" spans="1:3" x14ac:dyDescent="0.25">
      <c r="A1181" s="6">
        <v>44031</v>
      </c>
      <c r="B1181" s="7"/>
      <c r="C1181" s="7"/>
    </row>
    <row r="1182" spans="1:3" x14ac:dyDescent="0.25">
      <c r="A1182" s="6">
        <v>44038</v>
      </c>
      <c r="B1182" s="7"/>
      <c r="C1182" s="7"/>
    </row>
    <row r="1183" spans="1:3" x14ac:dyDescent="0.25">
      <c r="A1183" s="6">
        <v>44045</v>
      </c>
      <c r="B1183" s="7"/>
      <c r="C1183" s="7"/>
    </row>
    <row r="1184" spans="1:3" x14ac:dyDescent="0.25">
      <c r="A1184" s="6">
        <v>44052</v>
      </c>
      <c r="B1184" s="7"/>
      <c r="C1184" s="7"/>
    </row>
    <row r="1185" spans="1:3" x14ac:dyDescent="0.25">
      <c r="A1185" s="6">
        <v>44059</v>
      </c>
      <c r="B1185" s="7"/>
      <c r="C1185" s="7"/>
    </row>
    <row r="1186" spans="1:3" x14ac:dyDescent="0.25">
      <c r="A1186" s="6">
        <v>44066</v>
      </c>
      <c r="B1186" s="7"/>
      <c r="C1186" s="7"/>
    </row>
    <row r="1187" spans="1:3" x14ac:dyDescent="0.25">
      <c r="A1187" s="6">
        <v>44073</v>
      </c>
      <c r="B1187" s="7"/>
      <c r="C1187" s="7"/>
    </row>
    <row r="1188" spans="1:3" x14ac:dyDescent="0.25">
      <c r="A1188" s="6">
        <v>44080</v>
      </c>
      <c r="B1188" s="7"/>
      <c r="C1188" s="7"/>
    </row>
    <row r="1189" spans="1:3" x14ac:dyDescent="0.25">
      <c r="A1189" s="6">
        <v>44087</v>
      </c>
      <c r="B1189" s="7"/>
      <c r="C1189" s="7"/>
    </row>
    <row r="1190" spans="1:3" x14ac:dyDescent="0.25">
      <c r="A1190" s="6">
        <v>44094</v>
      </c>
      <c r="B1190" s="7"/>
      <c r="C1190" s="7"/>
    </row>
    <row r="1191" spans="1:3" x14ac:dyDescent="0.25">
      <c r="A1191" s="6">
        <v>44101</v>
      </c>
      <c r="B1191" s="7"/>
      <c r="C1191" s="7"/>
    </row>
    <row r="1192" spans="1:3" x14ac:dyDescent="0.25">
      <c r="A1192" s="6">
        <v>44108</v>
      </c>
      <c r="B1192" s="7"/>
      <c r="C1192" s="7"/>
    </row>
    <row r="1193" spans="1:3" x14ac:dyDescent="0.25">
      <c r="A1193" s="6">
        <v>44115</v>
      </c>
      <c r="B1193" s="7"/>
      <c r="C1193" s="7"/>
    </row>
    <row r="1194" spans="1:3" x14ac:dyDescent="0.25">
      <c r="A1194" s="6">
        <v>44122</v>
      </c>
      <c r="B1194" s="7"/>
      <c r="C1194" s="7"/>
    </row>
    <row r="1195" spans="1:3" x14ac:dyDescent="0.25">
      <c r="A1195" s="6">
        <v>44129</v>
      </c>
      <c r="B1195" s="7"/>
      <c r="C1195" s="7"/>
    </row>
    <row r="1196" spans="1:3" x14ac:dyDescent="0.25">
      <c r="A1196" s="6">
        <v>44136</v>
      </c>
      <c r="B1196" s="7"/>
      <c r="C1196" s="7"/>
    </row>
    <row r="1197" spans="1:3" x14ac:dyDescent="0.25">
      <c r="A1197" s="6">
        <v>44143</v>
      </c>
      <c r="B1197" s="7"/>
      <c r="C1197" s="7"/>
    </row>
    <row r="1198" spans="1:3" x14ac:dyDescent="0.25">
      <c r="A1198" s="6">
        <v>44150</v>
      </c>
      <c r="B1198" s="7"/>
      <c r="C1198" s="7"/>
    </row>
    <row r="1199" spans="1:3" x14ac:dyDescent="0.25">
      <c r="A1199" s="6">
        <v>44157</v>
      </c>
      <c r="B1199" s="7"/>
      <c r="C1199" s="7"/>
    </row>
    <row r="1200" spans="1:3" x14ac:dyDescent="0.25">
      <c r="A1200" s="6">
        <v>44164</v>
      </c>
      <c r="B1200" s="7"/>
      <c r="C1200" s="7"/>
    </row>
    <row r="1201" spans="1:3" x14ac:dyDescent="0.25">
      <c r="A1201" s="6">
        <v>44171</v>
      </c>
      <c r="B1201" s="7"/>
      <c r="C1201" s="7"/>
    </row>
    <row r="1202" spans="1:3" x14ac:dyDescent="0.25">
      <c r="A1202" s="6">
        <v>44178</v>
      </c>
      <c r="B1202" s="7"/>
      <c r="C1202" s="7"/>
    </row>
    <row r="1203" spans="1:3" x14ac:dyDescent="0.25">
      <c r="A1203" s="6">
        <v>44185</v>
      </c>
      <c r="B1203" s="7"/>
      <c r="C1203" s="7"/>
    </row>
    <row r="1204" spans="1:3" x14ac:dyDescent="0.25">
      <c r="A1204" s="6">
        <v>44192</v>
      </c>
      <c r="B1204" s="7"/>
      <c r="C1204" s="7"/>
    </row>
    <row r="1205" spans="1:3" x14ac:dyDescent="0.25">
      <c r="A1205" s="6">
        <v>44199</v>
      </c>
      <c r="B1205" s="7"/>
      <c r="C1205" s="7"/>
    </row>
    <row r="1206" spans="1:3" x14ac:dyDescent="0.25">
      <c r="A1206" s="6">
        <v>44206</v>
      </c>
      <c r="B1206" s="7"/>
      <c r="C1206" s="7"/>
    </row>
    <row r="1207" spans="1:3" x14ac:dyDescent="0.25">
      <c r="A1207" s="6">
        <v>44213</v>
      </c>
      <c r="B1207" s="7"/>
      <c r="C1207" s="7"/>
    </row>
    <row r="1208" spans="1:3" x14ac:dyDescent="0.25">
      <c r="A1208" s="6">
        <v>44220</v>
      </c>
      <c r="B1208" s="7"/>
      <c r="C1208" s="7"/>
    </row>
    <row r="1209" spans="1:3" x14ac:dyDescent="0.25">
      <c r="A1209" s="6">
        <v>44227</v>
      </c>
      <c r="B1209" s="7"/>
      <c r="C1209" s="7"/>
    </row>
    <row r="1210" spans="1:3" x14ac:dyDescent="0.25">
      <c r="A1210" s="6">
        <v>44234</v>
      </c>
      <c r="B1210" s="7"/>
      <c r="C1210" s="7"/>
    </row>
    <row r="1211" spans="1:3" x14ac:dyDescent="0.25">
      <c r="A1211" s="6">
        <v>44241</v>
      </c>
      <c r="B1211" s="7"/>
      <c r="C1211" s="7"/>
    </row>
    <row r="1212" spans="1:3" x14ac:dyDescent="0.25">
      <c r="A1212" s="6">
        <v>44248</v>
      </c>
      <c r="B1212" s="7"/>
      <c r="C1212" s="7"/>
    </row>
    <row r="1213" spans="1:3" x14ac:dyDescent="0.25">
      <c r="A1213" s="6">
        <v>44255</v>
      </c>
      <c r="B1213" s="7"/>
      <c r="C1213" s="7"/>
    </row>
    <row r="1214" spans="1:3" x14ac:dyDescent="0.25">
      <c r="A1214" s="6">
        <v>44262</v>
      </c>
      <c r="B1214" s="7"/>
      <c r="C1214" s="7"/>
    </row>
    <row r="1215" spans="1:3" x14ac:dyDescent="0.25">
      <c r="A1215" s="6">
        <v>44269</v>
      </c>
      <c r="B1215" s="7"/>
      <c r="C1215" s="7"/>
    </row>
    <row r="1216" spans="1:3" x14ac:dyDescent="0.25">
      <c r="A1216" s="6">
        <v>44276</v>
      </c>
      <c r="B1216" s="7"/>
      <c r="C1216" s="7"/>
    </row>
    <row r="1217" spans="1:3" x14ac:dyDescent="0.25">
      <c r="A1217" s="6">
        <v>44283</v>
      </c>
      <c r="B1217" s="7"/>
      <c r="C1217" s="7"/>
    </row>
    <row r="1218" spans="1:3" x14ac:dyDescent="0.25">
      <c r="A1218" s="6">
        <v>44290</v>
      </c>
      <c r="B1218" s="7"/>
      <c r="C1218" s="7"/>
    </row>
    <row r="1219" spans="1:3" x14ac:dyDescent="0.25">
      <c r="A1219" s="6">
        <v>44297</v>
      </c>
      <c r="B1219" s="7"/>
      <c r="C1219" s="7"/>
    </row>
    <row r="1220" spans="1:3" x14ac:dyDescent="0.25">
      <c r="A1220" s="6">
        <v>44304</v>
      </c>
      <c r="B1220" s="7"/>
      <c r="C1220" s="7"/>
    </row>
    <row r="1221" spans="1:3" x14ac:dyDescent="0.25">
      <c r="A1221" s="6">
        <v>44311</v>
      </c>
      <c r="B1221" s="7"/>
      <c r="C1221" s="7"/>
    </row>
    <row r="1222" spans="1:3" x14ac:dyDescent="0.25">
      <c r="A1222" s="6">
        <v>44318</v>
      </c>
      <c r="B1222" s="7"/>
      <c r="C1222" s="7"/>
    </row>
    <row r="1223" spans="1:3" x14ac:dyDescent="0.25">
      <c r="A1223" s="6">
        <v>44325</v>
      </c>
      <c r="B1223" s="7"/>
      <c r="C1223" s="7"/>
    </row>
    <row r="1224" spans="1:3" x14ac:dyDescent="0.25">
      <c r="A1224" s="6">
        <v>44332</v>
      </c>
      <c r="B1224" s="7"/>
      <c r="C1224" s="7"/>
    </row>
    <row r="1225" spans="1:3" x14ac:dyDescent="0.25">
      <c r="A1225" s="6">
        <v>44339</v>
      </c>
      <c r="B1225" s="7"/>
      <c r="C1225" s="7"/>
    </row>
    <row r="1226" spans="1:3" x14ac:dyDescent="0.25">
      <c r="A1226" s="6">
        <v>44346</v>
      </c>
      <c r="B1226" s="7"/>
      <c r="C1226" s="7"/>
    </row>
    <row r="1227" spans="1:3" x14ac:dyDescent="0.25">
      <c r="A1227" s="6">
        <v>44353</v>
      </c>
      <c r="B1227" s="7"/>
      <c r="C1227" s="7"/>
    </row>
    <row r="1228" spans="1:3" x14ac:dyDescent="0.25">
      <c r="A1228" s="6">
        <v>44360</v>
      </c>
      <c r="B1228" s="7"/>
      <c r="C1228" s="7"/>
    </row>
    <row r="1229" spans="1:3" x14ac:dyDescent="0.25">
      <c r="A1229" s="6">
        <v>44367</v>
      </c>
      <c r="B1229" s="7"/>
      <c r="C1229" s="7"/>
    </row>
    <row r="1230" spans="1:3" x14ac:dyDescent="0.25">
      <c r="A1230" s="6">
        <v>44374</v>
      </c>
      <c r="B1230" s="7"/>
      <c r="C1230" s="7"/>
    </row>
    <row r="1231" spans="1:3" x14ac:dyDescent="0.25">
      <c r="A1231" s="6">
        <v>44381</v>
      </c>
      <c r="B1231" s="7"/>
      <c r="C1231" s="7"/>
    </row>
    <row r="1232" spans="1:3" x14ac:dyDescent="0.25">
      <c r="A1232" s="6">
        <v>44388</v>
      </c>
      <c r="B1232" s="7"/>
      <c r="C1232" s="7"/>
    </row>
    <row r="1233" spans="1:3" x14ac:dyDescent="0.25">
      <c r="A1233" s="6">
        <v>44395</v>
      </c>
      <c r="B1233" s="7"/>
      <c r="C1233" s="7"/>
    </row>
    <row r="1234" spans="1:3" x14ac:dyDescent="0.25">
      <c r="A1234" s="6">
        <v>44402</v>
      </c>
      <c r="B1234" s="7"/>
      <c r="C1234" s="7"/>
    </row>
    <row r="1235" spans="1:3" x14ac:dyDescent="0.25">
      <c r="A1235" s="6">
        <v>44409</v>
      </c>
      <c r="B1235" s="7"/>
      <c r="C1235" s="7"/>
    </row>
    <row r="1236" spans="1:3" x14ac:dyDescent="0.25">
      <c r="A1236" s="6">
        <v>44416</v>
      </c>
      <c r="B1236" s="7"/>
      <c r="C1236" s="7"/>
    </row>
    <row r="1237" spans="1:3" x14ac:dyDescent="0.25">
      <c r="A1237" s="6">
        <v>44423</v>
      </c>
      <c r="B1237" s="7"/>
      <c r="C1237" s="7"/>
    </row>
    <row r="1238" spans="1:3" x14ac:dyDescent="0.25">
      <c r="A1238" s="6">
        <v>44430</v>
      </c>
      <c r="B1238" s="7"/>
      <c r="C1238" s="7"/>
    </row>
    <row r="1239" spans="1:3" x14ac:dyDescent="0.25">
      <c r="A1239" s="6">
        <v>44437</v>
      </c>
      <c r="B1239" s="7"/>
      <c r="C1239" s="7"/>
    </row>
    <row r="1240" spans="1:3" x14ac:dyDescent="0.25">
      <c r="A1240" s="6">
        <v>44444</v>
      </c>
      <c r="B1240" s="7"/>
      <c r="C1240" s="7"/>
    </row>
    <row r="1241" spans="1:3" x14ac:dyDescent="0.25">
      <c r="A1241" s="6">
        <v>44451</v>
      </c>
      <c r="B1241" s="7"/>
      <c r="C1241" s="7"/>
    </row>
    <row r="1242" spans="1:3" x14ac:dyDescent="0.25">
      <c r="A1242" s="6">
        <v>44458</v>
      </c>
      <c r="B1242" s="7"/>
      <c r="C1242" s="7"/>
    </row>
    <row r="1243" spans="1:3" x14ac:dyDescent="0.25">
      <c r="A1243" s="6">
        <v>44465</v>
      </c>
      <c r="B1243" s="7"/>
      <c r="C1243" s="7"/>
    </row>
    <row r="1244" spans="1:3" x14ac:dyDescent="0.25">
      <c r="A1244" s="6">
        <v>44472</v>
      </c>
      <c r="B1244" s="7"/>
      <c r="C1244" s="7"/>
    </row>
    <row r="1245" spans="1:3" x14ac:dyDescent="0.25">
      <c r="A1245" s="6">
        <v>44479</v>
      </c>
      <c r="B1245" s="7"/>
      <c r="C1245" s="7"/>
    </row>
    <row r="1246" spans="1:3" x14ac:dyDescent="0.25">
      <c r="A1246" s="6">
        <v>44486</v>
      </c>
      <c r="B1246" s="7"/>
      <c r="C1246" s="7"/>
    </row>
    <row r="1247" spans="1:3" x14ac:dyDescent="0.25">
      <c r="A1247" s="6">
        <v>44493</v>
      </c>
      <c r="B1247" s="7"/>
      <c r="C1247" s="7"/>
    </row>
    <row r="1248" spans="1:3" x14ac:dyDescent="0.25">
      <c r="A1248" s="6">
        <v>44500</v>
      </c>
      <c r="B1248" s="7"/>
      <c r="C1248" s="7"/>
    </row>
    <row r="1249" spans="1:3" x14ac:dyDescent="0.25">
      <c r="A1249" s="6">
        <v>44507</v>
      </c>
      <c r="B1249" s="7"/>
      <c r="C1249" s="7"/>
    </row>
    <row r="1250" spans="1:3" x14ac:dyDescent="0.25">
      <c r="A1250" s="6">
        <v>44514</v>
      </c>
      <c r="B1250" s="7"/>
      <c r="C1250" s="7"/>
    </row>
    <row r="1251" spans="1:3" x14ac:dyDescent="0.25">
      <c r="A1251" s="6">
        <v>44521</v>
      </c>
      <c r="B1251" s="7"/>
      <c r="C1251" s="7"/>
    </row>
    <row r="1252" spans="1:3" x14ac:dyDescent="0.25">
      <c r="A1252" s="6">
        <v>44528</v>
      </c>
      <c r="B1252" s="7"/>
      <c r="C1252" s="7"/>
    </row>
    <row r="1253" spans="1:3" x14ac:dyDescent="0.25">
      <c r="A1253" s="6">
        <v>44535</v>
      </c>
      <c r="B1253" s="7"/>
      <c r="C1253" s="7"/>
    </row>
    <row r="1254" spans="1:3" x14ac:dyDescent="0.25">
      <c r="A1254" s="6">
        <v>44542</v>
      </c>
      <c r="B1254" s="7"/>
      <c r="C1254" s="7"/>
    </row>
    <row r="1255" spans="1:3" x14ac:dyDescent="0.25">
      <c r="A1255" s="6">
        <v>44549</v>
      </c>
      <c r="B1255" s="7"/>
      <c r="C1255" s="7"/>
    </row>
    <row r="1256" spans="1:3" x14ac:dyDescent="0.25">
      <c r="A1256" s="6">
        <v>44556</v>
      </c>
      <c r="B1256" s="7"/>
      <c r="C1256" s="7"/>
    </row>
    <row r="1257" spans="1:3" x14ac:dyDescent="0.25">
      <c r="A1257" s="6">
        <v>44563</v>
      </c>
      <c r="B1257" s="7"/>
      <c r="C1257" s="7"/>
    </row>
    <row r="1258" spans="1:3" x14ac:dyDescent="0.25">
      <c r="A1258" s="6">
        <v>44570</v>
      </c>
      <c r="B1258" s="7"/>
      <c r="C1258" s="7"/>
    </row>
    <row r="1259" spans="1:3" x14ac:dyDescent="0.25">
      <c r="A1259" s="6">
        <v>44577</v>
      </c>
      <c r="B1259" s="7"/>
      <c r="C1259" s="7"/>
    </row>
    <row r="1260" spans="1:3" x14ac:dyDescent="0.25">
      <c r="A1260" s="6">
        <v>44584</v>
      </c>
      <c r="B1260" s="7"/>
      <c r="C1260" s="7"/>
    </row>
    <row r="1261" spans="1:3" x14ac:dyDescent="0.25">
      <c r="A1261" s="6">
        <v>44591</v>
      </c>
      <c r="B1261" s="7"/>
      <c r="C1261" s="7"/>
    </row>
    <row r="1262" spans="1:3" x14ac:dyDescent="0.25">
      <c r="A1262" s="6">
        <v>44598</v>
      </c>
      <c r="B1262" s="7"/>
      <c r="C1262" s="7"/>
    </row>
    <row r="1263" spans="1:3" x14ac:dyDescent="0.25">
      <c r="A1263" s="6">
        <v>44605</v>
      </c>
      <c r="B1263" s="7"/>
      <c r="C1263" s="7"/>
    </row>
    <row r="1264" spans="1:3" x14ac:dyDescent="0.25">
      <c r="A1264" s="6">
        <v>44612</v>
      </c>
      <c r="B1264" s="7"/>
      <c r="C1264" s="7"/>
    </row>
    <row r="1265" spans="1:3" x14ac:dyDescent="0.25">
      <c r="A1265" s="6">
        <v>44619</v>
      </c>
      <c r="B1265" s="7"/>
      <c r="C1265" s="7"/>
    </row>
    <row r="1266" spans="1:3" x14ac:dyDescent="0.25">
      <c r="A1266" s="6">
        <v>44626</v>
      </c>
      <c r="B1266" s="7"/>
      <c r="C1266" s="7"/>
    </row>
    <row r="1267" spans="1:3" x14ac:dyDescent="0.25">
      <c r="A1267" s="6">
        <v>44633</v>
      </c>
      <c r="B1267" s="7"/>
      <c r="C1267" s="7"/>
    </row>
    <row r="1268" spans="1:3" x14ac:dyDescent="0.25">
      <c r="A1268" s="6">
        <v>44640</v>
      </c>
      <c r="B1268" s="7"/>
      <c r="C1268" s="7"/>
    </row>
    <row r="1269" spans="1:3" x14ac:dyDescent="0.25">
      <c r="A1269" s="6">
        <v>44647</v>
      </c>
      <c r="B1269" s="7"/>
      <c r="C1269" s="7"/>
    </row>
    <row r="1270" spans="1:3" x14ac:dyDescent="0.25">
      <c r="A1270" s="6">
        <v>44654</v>
      </c>
      <c r="B1270" s="7"/>
      <c r="C1270" s="7"/>
    </row>
    <row r="1271" spans="1:3" x14ac:dyDescent="0.25">
      <c r="A1271" s="6">
        <v>44661</v>
      </c>
      <c r="B1271" s="7"/>
      <c r="C1271" s="7"/>
    </row>
    <row r="1272" spans="1:3" x14ac:dyDescent="0.25">
      <c r="A1272" s="6">
        <v>44668</v>
      </c>
      <c r="B1272" s="7"/>
      <c r="C1272" s="7"/>
    </row>
    <row r="1273" spans="1:3" x14ac:dyDescent="0.25">
      <c r="A1273" s="6">
        <v>44675</v>
      </c>
      <c r="B1273" s="7"/>
      <c r="C1273" s="7"/>
    </row>
    <row r="1274" spans="1:3" x14ac:dyDescent="0.25">
      <c r="A1274" s="6">
        <v>44682</v>
      </c>
      <c r="B1274" s="7"/>
      <c r="C1274" s="7"/>
    </row>
    <row r="1275" spans="1:3" x14ac:dyDescent="0.25">
      <c r="A1275" s="6">
        <v>44689</v>
      </c>
      <c r="B1275" s="7"/>
      <c r="C1275" s="7"/>
    </row>
    <row r="1276" spans="1:3" x14ac:dyDescent="0.25">
      <c r="A1276" s="6">
        <v>44696</v>
      </c>
      <c r="B1276" s="7"/>
      <c r="C1276" s="7"/>
    </row>
    <row r="1277" spans="1:3" x14ac:dyDescent="0.25">
      <c r="A1277" s="6">
        <v>44703</v>
      </c>
      <c r="B1277" s="7"/>
      <c r="C1277" s="7"/>
    </row>
    <row r="1278" spans="1:3" x14ac:dyDescent="0.25">
      <c r="A1278" s="6">
        <v>44710</v>
      </c>
      <c r="B1278" s="7"/>
      <c r="C1278" s="7"/>
    </row>
    <row r="1279" spans="1:3" x14ac:dyDescent="0.25">
      <c r="A1279" s="6">
        <v>44717</v>
      </c>
      <c r="B1279" s="7"/>
      <c r="C1279" s="7"/>
    </row>
    <row r="1280" spans="1:3" x14ac:dyDescent="0.25">
      <c r="A1280" s="6">
        <v>44724</v>
      </c>
      <c r="B1280" s="7"/>
      <c r="C1280" s="7"/>
    </row>
    <row r="1281" spans="1:3" x14ac:dyDescent="0.25">
      <c r="A1281" s="6">
        <v>44731</v>
      </c>
      <c r="B1281" s="7"/>
      <c r="C1281" s="7"/>
    </row>
    <row r="1282" spans="1:3" x14ac:dyDescent="0.25">
      <c r="A1282" s="6">
        <v>44738</v>
      </c>
      <c r="B1282" s="7"/>
      <c r="C1282" s="7"/>
    </row>
    <row r="1283" spans="1:3" x14ac:dyDescent="0.25">
      <c r="A1283" s="6">
        <v>44745</v>
      </c>
      <c r="B1283" s="7"/>
      <c r="C1283" s="7"/>
    </row>
    <row r="1284" spans="1:3" x14ac:dyDescent="0.25">
      <c r="A1284" s="6">
        <v>44752</v>
      </c>
      <c r="B1284" s="7"/>
      <c r="C1284" s="7"/>
    </row>
    <row r="1285" spans="1:3" x14ac:dyDescent="0.25">
      <c r="A1285" s="6">
        <v>44759</v>
      </c>
      <c r="B1285" s="7"/>
      <c r="C1285" s="7"/>
    </row>
    <row r="1286" spans="1:3" x14ac:dyDescent="0.25">
      <c r="A1286" s="6">
        <v>44766</v>
      </c>
      <c r="B1286" s="7"/>
      <c r="C1286" s="7"/>
    </row>
    <row r="1287" spans="1:3" x14ac:dyDescent="0.25">
      <c r="A1287" s="6">
        <v>44773</v>
      </c>
      <c r="B1287" s="7"/>
      <c r="C1287" s="7"/>
    </row>
    <row r="1288" spans="1:3" x14ac:dyDescent="0.25">
      <c r="A1288" s="6">
        <v>44780</v>
      </c>
      <c r="B1288" s="7"/>
      <c r="C1288" s="7"/>
    </row>
    <row r="1289" spans="1:3" x14ac:dyDescent="0.25">
      <c r="A1289" s="6">
        <v>44787</v>
      </c>
      <c r="B1289" s="7"/>
      <c r="C1289" s="7"/>
    </row>
    <row r="1290" spans="1:3" x14ac:dyDescent="0.25">
      <c r="A1290" s="6">
        <v>44794</v>
      </c>
      <c r="B1290" s="7"/>
      <c r="C1290" s="7"/>
    </row>
    <row r="1291" spans="1:3" x14ac:dyDescent="0.25">
      <c r="A1291" s="6">
        <v>44801</v>
      </c>
      <c r="B1291" s="7"/>
      <c r="C1291" s="7"/>
    </row>
    <row r="1292" spans="1:3" x14ac:dyDescent="0.25">
      <c r="A1292" s="6">
        <v>44808</v>
      </c>
      <c r="B1292" s="7"/>
      <c r="C1292" s="7"/>
    </row>
    <row r="1293" spans="1:3" x14ac:dyDescent="0.25">
      <c r="A1293" s="6">
        <v>44815</v>
      </c>
      <c r="B1293" s="7"/>
      <c r="C1293" s="7"/>
    </row>
    <row r="1294" spans="1:3" x14ac:dyDescent="0.25">
      <c r="A1294" s="6">
        <v>44822</v>
      </c>
      <c r="B1294" s="7"/>
      <c r="C1294" s="7"/>
    </row>
    <row r="1295" spans="1:3" x14ac:dyDescent="0.25">
      <c r="A1295" s="6">
        <v>44829</v>
      </c>
      <c r="B1295" s="7"/>
      <c r="C1295" s="7"/>
    </row>
    <row r="1296" spans="1:3" x14ac:dyDescent="0.25">
      <c r="A1296" s="6">
        <v>44836</v>
      </c>
      <c r="B1296" s="7"/>
      <c r="C1296" s="7"/>
    </row>
    <row r="1297" spans="1:3" x14ac:dyDescent="0.25">
      <c r="A1297" s="6">
        <v>44843</v>
      </c>
      <c r="B1297" s="7"/>
      <c r="C1297" s="7"/>
    </row>
    <row r="1298" spans="1:3" x14ac:dyDescent="0.25">
      <c r="A1298" s="6">
        <v>44850</v>
      </c>
      <c r="B1298" s="7"/>
      <c r="C1298" s="7"/>
    </row>
    <row r="1299" spans="1:3" x14ac:dyDescent="0.25">
      <c r="A1299" s="6">
        <v>44857</v>
      </c>
      <c r="B1299" s="7"/>
      <c r="C1299" s="7"/>
    </row>
    <row r="1300" spans="1:3" x14ac:dyDescent="0.25">
      <c r="A1300" s="6">
        <v>44864</v>
      </c>
      <c r="B1300" s="7"/>
      <c r="C1300" s="7"/>
    </row>
    <row r="1301" spans="1:3" x14ac:dyDescent="0.25">
      <c r="A1301" s="6">
        <v>44871</v>
      </c>
      <c r="B1301" s="7"/>
      <c r="C1301" s="7"/>
    </row>
    <row r="1302" spans="1:3" x14ac:dyDescent="0.25">
      <c r="A1302" s="6">
        <v>44878</v>
      </c>
      <c r="B1302" s="7"/>
      <c r="C1302" s="7"/>
    </row>
    <row r="1303" spans="1:3" x14ac:dyDescent="0.25">
      <c r="A1303" s="6">
        <v>44885</v>
      </c>
      <c r="B1303" s="7"/>
      <c r="C1303" s="7"/>
    </row>
    <row r="1304" spans="1:3" x14ac:dyDescent="0.25">
      <c r="A1304" s="6">
        <v>44892</v>
      </c>
      <c r="B1304" s="7"/>
      <c r="C1304" s="7"/>
    </row>
    <row r="1305" spans="1:3" x14ac:dyDescent="0.25">
      <c r="A1305" s="6">
        <v>44899</v>
      </c>
      <c r="B1305" s="7"/>
      <c r="C1305" s="7"/>
    </row>
    <row r="1306" spans="1:3" x14ac:dyDescent="0.25">
      <c r="A1306" s="6">
        <v>44906</v>
      </c>
      <c r="B1306" s="7"/>
      <c r="C1306" s="7"/>
    </row>
    <row r="1307" spans="1:3" x14ac:dyDescent="0.25">
      <c r="A1307" s="6">
        <v>44913</v>
      </c>
      <c r="B1307" s="7"/>
      <c r="C1307" s="7"/>
    </row>
    <row r="1308" spans="1:3" x14ac:dyDescent="0.25">
      <c r="A1308" s="6">
        <v>44920</v>
      </c>
      <c r="B1308" s="7"/>
      <c r="C1308" s="7"/>
    </row>
    <row r="1309" spans="1:3" x14ac:dyDescent="0.25">
      <c r="A1309" s="6">
        <v>44927</v>
      </c>
      <c r="B1309" s="7"/>
      <c r="C1309" s="7"/>
    </row>
    <row r="1310" spans="1:3" x14ac:dyDescent="0.25">
      <c r="A1310" s="6">
        <v>44934</v>
      </c>
      <c r="B1310" s="7"/>
      <c r="C1310" s="7"/>
    </row>
    <row r="1311" spans="1:3" x14ac:dyDescent="0.25">
      <c r="A1311" s="6">
        <v>44941</v>
      </c>
      <c r="B1311" s="7"/>
      <c r="C1311" s="7"/>
    </row>
    <row r="1312" spans="1:3" x14ac:dyDescent="0.25">
      <c r="A1312" s="6">
        <v>44948</v>
      </c>
      <c r="B1312" s="7"/>
      <c r="C1312" s="7"/>
    </row>
    <row r="1313" spans="1:3" x14ac:dyDescent="0.25">
      <c r="A1313" s="6">
        <v>44955</v>
      </c>
      <c r="B1313" s="7"/>
      <c r="C1313" s="7"/>
    </row>
    <row r="1314" spans="1:3" x14ac:dyDescent="0.25">
      <c r="A1314" s="6">
        <v>44962</v>
      </c>
      <c r="B1314" s="7"/>
      <c r="C1314" s="7"/>
    </row>
    <row r="1315" spans="1:3" x14ac:dyDescent="0.25">
      <c r="A1315" s="6">
        <v>44969</v>
      </c>
      <c r="B1315" s="7"/>
      <c r="C1315" s="7"/>
    </row>
    <row r="1316" spans="1:3" x14ac:dyDescent="0.25">
      <c r="A1316" s="6">
        <v>44976</v>
      </c>
      <c r="B1316" s="7"/>
      <c r="C1316" s="7"/>
    </row>
    <row r="1317" spans="1:3" x14ac:dyDescent="0.25">
      <c r="A1317" s="6">
        <v>44983</v>
      </c>
      <c r="B1317" s="7"/>
      <c r="C1317" s="7"/>
    </row>
    <row r="1318" spans="1:3" x14ac:dyDescent="0.25">
      <c r="A1318" s="6">
        <v>44990</v>
      </c>
      <c r="B1318" s="7"/>
      <c r="C1318" s="7"/>
    </row>
    <row r="1319" spans="1:3" x14ac:dyDescent="0.25">
      <c r="A1319" s="6">
        <v>44997</v>
      </c>
      <c r="B1319" s="7"/>
      <c r="C1319" s="7"/>
    </row>
    <row r="1320" spans="1:3" x14ac:dyDescent="0.25">
      <c r="A1320" s="6">
        <v>45004</v>
      </c>
      <c r="B1320" s="7"/>
      <c r="C1320" s="7"/>
    </row>
    <row r="1321" spans="1:3" x14ac:dyDescent="0.25">
      <c r="A1321" s="6">
        <v>45011</v>
      </c>
      <c r="B1321" s="7"/>
      <c r="C1321" s="7"/>
    </row>
    <row r="1322" spans="1:3" x14ac:dyDescent="0.25">
      <c r="A1322" s="6">
        <v>45018</v>
      </c>
      <c r="B1322" s="7"/>
      <c r="C1322" s="7"/>
    </row>
    <row r="1323" spans="1:3" x14ac:dyDescent="0.25">
      <c r="A1323" s="6">
        <v>45025</v>
      </c>
      <c r="B1323" s="7"/>
      <c r="C1323" s="7"/>
    </row>
    <row r="1324" spans="1:3" x14ac:dyDescent="0.25">
      <c r="A1324" s="6">
        <v>45032</v>
      </c>
      <c r="B1324" s="7"/>
      <c r="C1324" s="7"/>
    </row>
    <row r="1325" spans="1:3" x14ac:dyDescent="0.25">
      <c r="A1325" s="6">
        <v>45039</v>
      </c>
      <c r="B1325" s="7"/>
      <c r="C1325" s="7"/>
    </row>
    <row r="1326" spans="1:3" x14ac:dyDescent="0.25">
      <c r="A1326" s="6">
        <v>45046</v>
      </c>
      <c r="B1326" s="7"/>
      <c r="C1326" s="7"/>
    </row>
    <row r="1327" spans="1:3" x14ac:dyDescent="0.25">
      <c r="A1327" s="6">
        <v>45053</v>
      </c>
      <c r="B1327" s="7"/>
      <c r="C1327" s="7"/>
    </row>
    <row r="1328" spans="1:3" x14ac:dyDescent="0.25">
      <c r="A1328" s="6">
        <v>45060</v>
      </c>
      <c r="B1328" s="7"/>
      <c r="C1328" s="7"/>
    </row>
    <row r="1329" spans="1:3" x14ac:dyDescent="0.25">
      <c r="A1329" s="6">
        <v>45067</v>
      </c>
      <c r="B1329" s="7"/>
      <c r="C1329" s="7"/>
    </row>
    <row r="1330" spans="1:3" x14ac:dyDescent="0.25">
      <c r="A1330" s="6">
        <v>45074</v>
      </c>
      <c r="B1330" s="7"/>
      <c r="C1330" s="7"/>
    </row>
    <row r="1331" spans="1:3" x14ac:dyDescent="0.25">
      <c r="A1331" s="6">
        <v>45081</v>
      </c>
      <c r="B1331" s="7"/>
      <c r="C1331" s="7"/>
    </row>
    <row r="1332" spans="1:3" x14ac:dyDescent="0.25">
      <c r="A1332" s="6">
        <v>45088</v>
      </c>
      <c r="B1332" s="7"/>
      <c r="C1332" s="7"/>
    </row>
    <row r="1333" spans="1:3" x14ac:dyDescent="0.25">
      <c r="A1333" s="6">
        <v>45095</v>
      </c>
      <c r="B1333" s="7"/>
      <c r="C1333" s="7"/>
    </row>
    <row r="1334" spans="1:3" x14ac:dyDescent="0.25">
      <c r="A1334" s="6">
        <v>45102</v>
      </c>
      <c r="B1334" s="7"/>
      <c r="C1334" s="7"/>
    </row>
    <row r="1335" spans="1:3" x14ac:dyDescent="0.25">
      <c r="A1335" s="6">
        <v>45109</v>
      </c>
      <c r="B1335" s="7"/>
      <c r="C1335" s="7"/>
    </row>
    <row r="1336" spans="1:3" x14ac:dyDescent="0.25">
      <c r="A1336" s="6">
        <v>45116</v>
      </c>
      <c r="B1336" s="7"/>
      <c r="C1336" s="7"/>
    </row>
    <row r="1337" spans="1:3" x14ac:dyDescent="0.25">
      <c r="A1337" s="6">
        <v>45123</v>
      </c>
      <c r="B1337" s="7"/>
      <c r="C1337" s="7"/>
    </row>
    <row r="1338" spans="1:3" x14ac:dyDescent="0.25">
      <c r="A1338" s="6">
        <v>45130</v>
      </c>
      <c r="B1338" s="7"/>
      <c r="C1338" s="7"/>
    </row>
    <row r="1339" spans="1:3" x14ac:dyDescent="0.25">
      <c r="A1339" s="6">
        <v>45137</v>
      </c>
      <c r="B1339" s="7"/>
      <c r="C1339" s="7"/>
    </row>
    <row r="1340" spans="1:3" x14ac:dyDescent="0.25">
      <c r="A1340" s="6">
        <v>45144</v>
      </c>
      <c r="B1340" s="7"/>
      <c r="C1340" s="7"/>
    </row>
    <row r="1341" spans="1:3" x14ac:dyDescent="0.25">
      <c r="A1341" s="6">
        <v>45151</v>
      </c>
      <c r="B1341" s="7"/>
      <c r="C1341" s="7"/>
    </row>
    <row r="1342" spans="1:3" x14ac:dyDescent="0.25">
      <c r="A1342" s="6">
        <v>45158</v>
      </c>
      <c r="B1342" s="7"/>
      <c r="C1342" s="7"/>
    </row>
    <row r="1343" spans="1:3" x14ac:dyDescent="0.25">
      <c r="A1343" s="6">
        <v>45165</v>
      </c>
      <c r="B1343" s="7"/>
      <c r="C1343" s="7"/>
    </row>
    <row r="1344" spans="1:3" x14ac:dyDescent="0.25">
      <c r="A1344" s="6">
        <v>45172</v>
      </c>
      <c r="B1344" s="7"/>
      <c r="C1344" s="7"/>
    </row>
    <row r="1345" spans="1:3" x14ac:dyDescent="0.25">
      <c r="A1345" s="6">
        <v>45179</v>
      </c>
      <c r="B1345" s="7"/>
      <c r="C1345" s="7"/>
    </row>
    <row r="1346" spans="1:3" x14ac:dyDescent="0.25">
      <c r="A1346" s="6">
        <v>45186</v>
      </c>
      <c r="B1346" s="7"/>
      <c r="C1346" s="7"/>
    </row>
    <row r="1347" spans="1:3" x14ac:dyDescent="0.25">
      <c r="A1347" s="6">
        <v>45193</v>
      </c>
      <c r="B1347" s="7"/>
      <c r="C1347" s="7"/>
    </row>
    <row r="1348" spans="1:3" x14ac:dyDescent="0.25">
      <c r="A1348" s="6">
        <v>45200</v>
      </c>
      <c r="B1348" s="7"/>
      <c r="C1348" s="7"/>
    </row>
    <row r="1349" spans="1:3" x14ac:dyDescent="0.25">
      <c r="A1349" s="6">
        <v>45207</v>
      </c>
      <c r="B1349" s="7"/>
      <c r="C1349" s="7"/>
    </row>
    <row r="1350" spans="1:3" x14ac:dyDescent="0.25">
      <c r="A1350" s="6">
        <v>45214</v>
      </c>
      <c r="B1350" s="7"/>
      <c r="C1350" s="7"/>
    </row>
    <row r="1351" spans="1:3" x14ac:dyDescent="0.25">
      <c r="A1351" s="6">
        <v>45221</v>
      </c>
      <c r="B1351" s="7"/>
      <c r="C1351" s="7"/>
    </row>
    <row r="1352" spans="1:3" x14ac:dyDescent="0.25">
      <c r="A1352" s="6">
        <v>45228</v>
      </c>
      <c r="B1352" s="7"/>
      <c r="C1352" s="7"/>
    </row>
    <row r="1353" spans="1:3" x14ac:dyDescent="0.25">
      <c r="A1353" s="6">
        <v>45235</v>
      </c>
      <c r="B1353" s="7"/>
      <c r="C1353" s="7"/>
    </row>
    <row r="1354" spans="1:3" x14ac:dyDescent="0.25">
      <c r="A1354" s="6">
        <v>45242</v>
      </c>
      <c r="B1354" s="7"/>
      <c r="C1354" s="7"/>
    </row>
    <row r="1355" spans="1:3" x14ac:dyDescent="0.25">
      <c r="A1355" s="6">
        <v>45249</v>
      </c>
      <c r="B1355" s="7"/>
      <c r="C1355" s="7"/>
    </row>
    <row r="1356" spans="1:3" x14ac:dyDescent="0.25">
      <c r="A1356" s="6">
        <v>45256</v>
      </c>
      <c r="B1356" s="7"/>
      <c r="C1356" s="7"/>
    </row>
    <row r="1357" spans="1:3" x14ac:dyDescent="0.25">
      <c r="A1357" s="6">
        <v>45263</v>
      </c>
      <c r="B1357" s="7"/>
      <c r="C1357" s="7"/>
    </row>
    <row r="1358" spans="1:3" x14ac:dyDescent="0.25">
      <c r="A1358" s="6">
        <v>45270</v>
      </c>
      <c r="B1358" s="7"/>
      <c r="C1358" s="7"/>
    </row>
    <row r="1359" spans="1:3" x14ac:dyDescent="0.25">
      <c r="A1359" s="6">
        <v>45277</v>
      </c>
      <c r="B1359" s="7"/>
      <c r="C1359" s="7"/>
    </row>
    <row r="1360" spans="1:3" x14ac:dyDescent="0.25">
      <c r="A1360" s="6">
        <v>45284</v>
      </c>
      <c r="B1360" s="7"/>
      <c r="C1360" s="7"/>
    </row>
    <row r="1361" spans="1:3" x14ac:dyDescent="0.25">
      <c r="A1361" s="6">
        <v>45291</v>
      </c>
      <c r="B1361" s="7"/>
      <c r="C1361" s="7"/>
    </row>
    <row r="1362" spans="1:3" x14ac:dyDescent="0.25">
      <c r="A1362" s="6">
        <v>45298</v>
      </c>
      <c r="B1362" s="7"/>
      <c r="C1362" s="7"/>
    </row>
    <row r="1363" spans="1:3" x14ac:dyDescent="0.25">
      <c r="A1363" s="6">
        <v>45305</v>
      </c>
      <c r="B1363" s="7"/>
      <c r="C1363" s="7"/>
    </row>
    <row r="1364" spans="1:3" x14ac:dyDescent="0.25">
      <c r="A1364" s="6">
        <v>45312</v>
      </c>
      <c r="B1364" s="7"/>
      <c r="C1364" s="7"/>
    </row>
    <row r="1365" spans="1:3" x14ac:dyDescent="0.25">
      <c r="A1365" s="6">
        <v>45319</v>
      </c>
      <c r="B1365" s="7"/>
      <c r="C1365" s="7"/>
    </row>
    <row r="1366" spans="1:3" x14ac:dyDescent="0.25">
      <c r="A1366" s="6">
        <v>45326</v>
      </c>
      <c r="B1366" s="7"/>
      <c r="C1366" s="7"/>
    </row>
    <row r="1367" spans="1:3" x14ac:dyDescent="0.25">
      <c r="A1367" s="6">
        <v>45333</v>
      </c>
      <c r="B1367" s="7"/>
      <c r="C1367" s="7"/>
    </row>
    <row r="1368" spans="1:3" x14ac:dyDescent="0.25">
      <c r="A1368" s="6">
        <v>45340</v>
      </c>
      <c r="B1368" s="7"/>
      <c r="C1368" s="7"/>
    </row>
    <row r="1369" spans="1:3" x14ac:dyDescent="0.25">
      <c r="A1369" s="6">
        <v>45347</v>
      </c>
      <c r="B1369" s="7"/>
      <c r="C1369" s="7"/>
    </row>
    <row r="1370" spans="1:3" x14ac:dyDescent="0.25">
      <c r="A1370" s="6">
        <v>45354</v>
      </c>
      <c r="B1370" s="7"/>
      <c r="C1370" s="7"/>
    </row>
    <row r="1371" spans="1:3" x14ac:dyDescent="0.25">
      <c r="A1371" s="6">
        <v>45361</v>
      </c>
      <c r="B1371" s="7"/>
      <c r="C1371" s="7"/>
    </row>
    <row r="1372" spans="1:3" x14ac:dyDescent="0.25">
      <c r="A1372" s="6">
        <v>45368</v>
      </c>
      <c r="B1372" s="7"/>
      <c r="C1372" s="7"/>
    </row>
    <row r="1373" spans="1:3" x14ac:dyDescent="0.25">
      <c r="A1373" s="6">
        <v>45375</v>
      </c>
      <c r="B1373" s="7"/>
      <c r="C1373" s="7"/>
    </row>
    <row r="1374" spans="1:3" x14ac:dyDescent="0.25">
      <c r="A1374" s="6">
        <v>45382</v>
      </c>
      <c r="B1374" s="7"/>
      <c r="C1374" s="7"/>
    </row>
    <row r="1375" spans="1:3" x14ac:dyDescent="0.25">
      <c r="A1375" s="6">
        <v>45389</v>
      </c>
      <c r="B1375" s="7"/>
      <c r="C1375" s="7"/>
    </row>
    <row r="1376" spans="1:3" x14ac:dyDescent="0.25">
      <c r="A1376" s="6">
        <v>45396</v>
      </c>
      <c r="B1376" s="7"/>
      <c r="C1376" s="7"/>
    </row>
    <row r="1377" spans="1:3" x14ac:dyDescent="0.25">
      <c r="A1377" s="6">
        <v>45403</v>
      </c>
      <c r="B1377" s="7"/>
      <c r="C1377" s="7"/>
    </row>
    <row r="1378" spans="1:3" x14ac:dyDescent="0.25">
      <c r="A1378" s="6">
        <v>45410</v>
      </c>
      <c r="B1378" s="7"/>
      <c r="C1378" s="7"/>
    </row>
    <row r="1379" spans="1:3" x14ac:dyDescent="0.25">
      <c r="A1379" s="6">
        <v>45417</v>
      </c>
      <c r="B1379" s="7"/>
      <c r="C1379" s="7"/>
    </row>
    <row r="1380" spans="1:3" x14ac:dyDescent="0.25">
      <c r="A1380" s="6">
        <v>45424</v>
      </c>
      <c r="B1380" s="7"/>
      <c r="C1380" s="7"/>
    </row>
    <row r="1381" spans="1:3" x14ac:dyDescent="0.25">
      <c r="A1381" s="6">
        <v>45431</v>
      </c>
      <c r="B1381" s="7"/>
      <c r="C1381" s="7"/>
    </row>
    <row r="1382" spans="1:3" x14ac:dyDescent="0.25">
      <c r="A1382" s="6">
        <v>45438</v>
      </c>
      <c r="B1382" s="7"/>
      <c r="C1382" s="7"/>
    </row>
    <row r="1383" spans="1:3" x14ac:dyDescent="0.25">
      <c r="A1383" s="6">
        <v>45445</v>
      </c>
      <c r="B1383" s="7"/>
      <c r="C1383" s="7"/>
    </row>
    <row r="1384" spans="1:3" x14ac:dyDescent="0.25">
      <c r="A1384" s="6">
        <v>45452</v>
      </c>
      <c r="B1384" s="7"/>
      <c r="C1384" s="7"/>
    </row>
    <row r="1385" spans="1:3" x14ac:dyDescent="0.25">
      <c r="A1385" s="6">
        <v>45459</v>
      </c>
      <c r="B1385" s="7"/>
      <c r="C1385" s="7"/>
    </row>
    <row r="1386" spans="1:3" x14ac:dyDescent="0.25">
      <c r="A1386" s="6">
        <v>45466</v>
      </c>
      <c r="B1386" s="7"/>
      <c r="C1386" s="7"/>
    </row>
    <row r="1387" spans="1:3" x14ac:dyDescent="0.25">
      <c r="A1387" s="6">
        <v>45473</v>
      </c>
      <c r="B1387" s="7"/>
      <c r="C1387" s="7"/>
    </row>
    <row r="1388" spans="1:3" x14ac:dyDescent="0.25">
      <c r="A1388" s="6">
        <v>45480</v>
      </c>
      <c r="B1388" s="7"/>
      <c r="C1388" s="7"/>
    </row>
    <row r="1389" spans="1:3" x14ac:dyDescent="0.25">
      <c r="A1389" s="6">
        <v>45487</v>
      </c>
      <c r="B1389" s="7"/>
      <c r="C1389" s="7"/>
    </row>
    <row r="1390" spans="1:3" x14ac:dyDescent="0.25">
      <c r="A1390" s="6">
        <v>45494</v>
      </c>
      <c r="B1390" s="7"/>
      <c r="C1390" s="7"/>
    </row>
    <row r="1391" spans="1:3" x14ac:dyDescent="0.25">
      <c r="A1391" s="6">
        <v>45501</v>
      </c>
      <c r="B1391" s="7"/>
      <c r="C1391" s="7"/>
    </row>
    <row r="1392" spans="1:3" x14ac:dyDescent="0.25">
      <c r="A1392" s="6">
        <v>45508</v>
      </c>
      <c r="B1392" s="7"/>
      <c r="C1392" s="7"/>
    </row>
    <row r="1393" spans="1:3" x14ac:dyDescent="0.25">
      <c r="A1393" s="6">
        <v>45515</v>
      </c>
      <c r="B1393" s="7"/>
      <c r="C1393" s="7"/>
    </row>
    <row r="1394" spans="1:3" x14ac:dyDescent="0.25">
      <c r="A1394" s="6">
        <v>45522</v>
      </c>
      <c r="B1394" s="7"/>
      <c r="C1394" s="7"/>
    </row>
    <row r="1395" spans="1:3" x14ac:dyDescent="0.25">
      <c r="A1395" s="6">
        <v>45529</v>
      </c>
      <c r="B1395" s="7"/>
      <c r="C1395" s="7"/>
    </row>
    <row r="1396" spans="1:3" x14ac:dyDescent="0.25">
      <c r="A1396" s="6">
        <v>45536</v>
      </c>
      <c r="B1396" s="7"/>
      <c r="C1396" s="7"/>
    </row>
    <row r="1397" spans="1:3" x14ac:dyDescent="0.25">
      <c r="A1397" s="6">
        <v>45543</v>
      </c>
      <c r="B1397" s="7"/>
      <c r="C1397" s="7"/>
    </row>
    <row r="1398" spans="1:3" x14ac:dyDescent="0.25">
      <c r="A1398" s="6">
        <v>45550</v>
      </c>
      <c r="B1398" s="7"/>
      <c r="C1398" s="7"/>
    </row>
    <row r="1399" spans="1:3" x14ac:dyDescent="0.25">
      <c r="A1399" s="6">
        <v>45557</v>
      </c>
      <c r="B1399" s="7"/>
      <c r="C1399" s="7"/>
    </row>
    <row r="1400" spans="1:3" x14ac:dyDescent="0.25">
      <c r="A1400" s="6">
        <v>45564</v>
      </c>
      <c r="B1400" s="7"/>
      <c r="C1400" s="7"/>
    </row>
    <row r="1401" spans="1:3" x14ac:dyDescent="0.25">
      <c r="A1401" s="6">
        <v>45571</v>
      </c>
      <c r="B1401" s="7"/>
      <c r="C1401" s="7"/>
    </row>
    <row r="1402" spans="1:3" x14ac:dyDescent="0.25">
      <c r="A1402" s="6">
        <v>45578</v>
      </c>
      <c r="B1402" s="7"/>
      <c r="C1402" s="7"/>
    </row>
    <row r="1403" spans="1:3" x14ac:dyDescent="0.25">
      <c r="A1403" s="6">
        <v>45585</v>
      </c>
      <c r="B1403" s="7"/>
      <c r="C1403" s="7"/>
    </row>
    <row r="1404" spans="1:3" x14ac:dyDescent="0.25">
      <c r="A1404" s="6">
        <v>45592</v>
      </c>
      <c r="B1404" s="7"/>
      <c r="C1404" s="7"/>
    </row>
    <row r="1405" spans="1:3" x14ac:dyDescent="0.25">
      <c r="A1405" s="6">
        <v>45599</v>
      </c>
      <c r="B1405" s="7"/>
      <c r="C1405" s="7"/>
    </row>
    <row r="1406" spans="1:3" x14ac:dyDescent="0.25">
      <c r="A1406" s="6">
        <v>45606</v>
      </c>
      <c r="B1406" s="7"/>
      <c r="C1406" s="7"/>
    </row>
    <row r="1407" spans="1:3" x14ac:dyDescent="0.25">
      <c r="A1407" s="6">
        <v>45613</v>
      </c>
      <c r="B1407" s="7"/>
      <c r="C1407" s="7"/>
    </row>
    <row r="1408" spans="1:3" x14ac:dyDescent="0.25">
      <c r="A1408" s="6">
        <v>45620</v>
      </c>
      <c r="B1408" s="7"/>
      <c r="C1408" s="7"/>
    </row>
    <row r="1409" spans="1:3" x14ac:dyDescent="0.25">
      <c r="A1409" s="6">
        <v>45627</v>
      </c>
      <c r="B1409" s="7"/>
      <c r="C1409" s="7"/>
    </row>
    <row r="1410" spans="1:3" x14ac:dyDescent="0.25">
      <c r="A1410" s="6">
        <v>45634</v>
      </c>
      <c r="B1410" s="7"/>
      <c r="C1410" s="7"/>
    </row>
    <row r="1411" spans="1:3" x14ac:dyDescent="0.25">
      <c r="A1411" s="6">
        <v>45641</v>
      </c>
      <c r="B1411" s="7"/>
      <c r="C1411" s="7"/>
    </row>
    <row r="1412" spans="1:3" x14ac:dyDescent="0.25">
      <c r="A1412" s="6">
        <v>45648</v>
      </c>
      <c r="B1412" s="7"/>
      <c r="C1412" s="7"/>
    </row>
    <row r="1413" spans="1:3" x14ac:dyDescent="0.25">
      <c r="A1413" s="6">
        <v>45655</v>
      </c>
      <c r="B1413" s="7"/>
      <c r="C1413" s="7"/>
    </row>
    <row r="1414" spans="1:3" x14ac:dyDescent="0.25">
      <c r="A1414" s="6">
        <v>45662</v>
      </c>
      <c r="B1414" s="7"/>
      <c r="C1414" s="7"/>
    </row>
    <row r="1415" spans="1:3" x14ac:dyDescent="0.25">
      <c r="A1415" s="6">
        <v>45669</v>
      </c>
      <c r="B1415" s="7"/>
      <c r="C1415" s="7"/>
    </row>
    <row r="1416" spans="1:3" x14ac:dyDescent="0.25">
      <c r="A1416" s="6">
        <v>45676</v>
      </c>
      <c r="B1416" s="7"/>
      <c r="C1416" s="7"/>
    </row>
    <row r="1417" spans="1:3" x14ac:dyDescent="0.25">
      <c r="A1417" s="6">
        <v>45683</v>
      </c>
      <c r="B1417" s="7"/>
      <c r="C1417" s="7"/>
    </row>
    <row r="1418" spans="1:3" x14ac:dyDescent="0.25">
      <c r="A1418" s="6">
        <v>45690</v>
      </c>
      <c r="B1418" s="7"/>
      <c r="C1418" s="7"/>
    </row>
    <row r="1419" spans="1:3" x14ac:dyDescent="0.25">
      <c r="A1419" s="6">
        <v>45697</v>
      </c>
      <c r="B1419" s="7"/>
      <c r="C1419" s="7"/>
    </row>
    <row r="1420" spans="1:3" x14ac:dyDescent="0.25">
      <c r="A1420" s="6">
        <v>45704</v>
      </c>
      <c r="B1420" s="7"/>
      <c r="C1420" s="7"/>
    </row>
    <row r="1421" spans="1:3" x14ac:dyDescent="0.25">
      <c r="A1421" s="6">
        <v>45711</v>
      </c>
      <c r="B1421" s="7"/>
      <c r="C1421" s="7"/>
    </row>
    <row r="1422" spans="1:3" x14ac:dyDescent="0.25">
      <c r="A1422" s="6">
        <v>45718</v>
      </c>
      <c r="B1422" s="7"/>
      <c r="C1422" s="7"/>
    </row>
    <row r="1423" spans="1:3" x14ac:dyDescent="0.25">
      <c r="A1423" s="6">
        <v>45725</v>
      </c>
      <c r="B1423" s="7"/>
      <c r="C1423" s="7"/>
    </row>
    <row r="1424" spans="1:3" x14ac:dyDescent="0.25">
      <c r="A1424" s="6">
        <v>45732</v>
      </c>
      <c r="B1424" s="7"/>
      <c r="C1424" s="7"/>
    </row>
    <row r="1425" spans="1:3" x14ac:dyDescent="0.25">
      <c r="A1425" s="6">
        <v>45739</v>
      </c>
      <c r="B1425" s="7"/>
      <c r="C1425" s="7"/>
    </row>
    <row r="1426" spans="1:3" x14ac:dyDescent="0.25">
      <c r="A1426" s="6">
        <v>45746</v>
      </c>
      <c r="B1426" s="7"/>
      <c r="C1426" s="7"/>
    </row>
    <row r="1427" spans="1:3" x14ac:dyDescent="0.25">
      <c r="A1427" s="6">
        <v>45753</v>
      </c>
      <c r="B1427" s="7"/>
      <c r="C1427" s="7"/>
    </row>
    <row r="1428" spans="1:3" x14ac:dyDescent="0.25">
      <c r="A1428" s="6">
        <v>45760</v>
      </c>
      <c r="B1428" s="7"/>
      <c r="C1428" s="7"/>
    </row>
    <row r="1429" spans="1:3" x14ac:dyDescent="0.25">
      <c r="A1429" s="6">
        <v>45767</v>
      </c>
      <c r="B1429" s="7"/>
      <c r="C1429" s="7"/>
    </row>
    <row r="1430" spans="1:3" x14ac:dyDescent="0.25">
      <c r="A1430" s="6">
        <v>45774</v>
      </c>
      <c r="B1430" s="7"/>
      <c r="C1430" s="7"/>
    </row>
    <row r="1431" spans="1:3" x14ac:dyDescent="0.25">
      <c r="A1431" s="6">
        <v>45781</v>
      </c>
      <c r="B1431" s="7"/>
      <c r="C1431" s="7"/>
    </row>
    <row r="1432" spans="1:3" x14ac:dyDescent="0.25">
      <c r="A1432" s="6">
        <v>45788</v>
      </c>
      <c r="B1432" s="7"/>
      <c r="C1432" s="7"/>
    </row>
    <row r="1433" spans="1:3" x14ac:dyDescent="0.25">
      <c r="A1433" s="6">
        <v>45795</v>
      </c>
      <c r="B1433" s="7"/>
      <c r="C1433" s="7"/>
    </row>
    <row r="1434" spans="1:3" x14ac:dyDescent="0.25">
      <c r="A1434" s="6">
        <v>45802</v>
      </c>
      <c r="B1434" s="7"/>
      <c r="C1434" s="7"/>
    </row>
    <row r="1435" spans="1:3" x14ac:dyDescent="0.25">
      <c r="A1435" s="6">
        <v>45809</v>
      </c>
      <c r="B1435" s="7"/>
      <c r="C1435" s="7"/>
    </row>
  </sheetData>
  <mergeCells count="7">
    <mergeCell ref="B6:C6"/>
    <mergeCell ref="D2:E2"/>
    <mergeCell ref="D3:E3"/>
    <mergeCell ref="B3:C3"/>
    <mergeCell ref="A1:C1"/>
    <mergeCell ref="B2:C2"/>
    <mergeCell ref="E5:F5"/>
  </mergeCells>
  <hyperlinks>
    <hyperlink ref="C4" location="Indhold!A1" display="Tilbage til Indhold" xr:uid="{00000000-0004-0000-09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7"/>
  <dimension ref="A1:I187"/>
  <sheetViews>
    <sheetView zoomScaleNormal="100" workbookViewId="0">
      <selection sqref="A1:I1"/>
    </sheetView>
  </sheetViews>
  <sheetFormatPr defaultColWidth="9.140625" defaultRowHeight="13.5" x14ac:dyDescent="0.25"/>
  <cols>
    <col min="1" max="1" width="11" style="8" bestFit="1" customWidth="1"/>
    <col min="2" max="2" width="14.5703125" style="8" bestFit="1" customWidth="1"/>
    <col min="3" max="3" width="14.7109375" style="8" bestFit="1" customWidth="1"/>
    <col min="4" max="4" width="20.28515625" style="8" bestFit="1" customWidth="1"/>
    <col min="5" max="5" width="23.140625" style="8" bestFit="1" customWidth="1"/>
    <col min="6" max="8" width="9.140625" style="8"/>
    <col min="9" max="9" width="14.85546875" style="8" bestFit="1" customWidth="1"/>
    <col min="10" max="16384" width="9.140625" style="8"/>
  </cols>
  <sheetData>
    <row r="1" spans="1:9" ht="26.25" customHeight="1" thickBot="1" x14ac:dyDescent="0.3">
      <c r="A1" s="125" t="s">
        <v>104</v>
      </c>
      <c r="B1" s="126"/>
      <c r="C1" s="126"/>
      <c r="D1" s="126"/>
      <c r="E1" s="126"/>
      <c r="F1" s="126"/>
      <c r="G1" s="126"/>
      <c r="H1" s="126"/>
      <c r="I1" s="126"/>
    </row>
    <row r="2" spans="1:9" ht="113.45" customHeight="1" x14ac:dyDescent="0.25">
      <c r="A2" s="11" t="s">
        <v>24</v>
      </c>
      <c r="B2" s="120" t="s">
        <v>103</v>
      </c>
      <c r="C2" s="120"/>
      <c r="D2" s="120"/>
      <c r="E2" s="120"/>
      <c r="F2" s="120"/>
      <c r="G2" s="120"/>
      <c r="H2" s="120"/>
      <c r="I2" s="120"/>
    </row>
    <row r="3" spans="1:9" x14ac:dyDescent="0.25">
      <c r="A3" s="38" t="s">
        <v>25</v>
      </c>
      <c r="B3" s="119" t="s">
        <v>84</v>
      </c>
      <c r="C3" s="119"/>
      <c r="D3" s="119"/>
      <c r="E3" s="119"/>
      <c r="F3" s="119"/>
      <c r="G3" s="119"/>
      <c r="H3" s="119"/>
      <c r="I3" s="119"/>
    </row>
    <row r="4" spans="1:9" x14ac:dyDescent="0.25">
      <c r="B4" s="16"/>
      <c r="C4" s="16"/>
      <c r="D4" s="16"/>
      <c r="E4" s="16"/>
      <c r="F4" s="16"/>
      <c r="G4" s="16"/>
      <c r="I4" s="13" t="s">
        <v>35</v>
      </c>
    </row>
    <row r="6" spans="1:9" x14ac:dyDescent="0.25">
      <c r="A6" s="76"/>
      <c r="B6" s="115" t="s">
        <v>83</v>
      </c>
      <c r="C6" s="115"/>
      <c r="D6" s="116"/>
      <c r="E6" s="77" t="s">
        <v>82</v>
      </c>
    </row>
    <row r="7" spans="1:9" x14ac:dyDescent="0.25">
      <c r="A7" s="35" t="s">
        <v>33</v>
      </c>
      <c r="B7" s="35" t="s">
        <v>50</v>
      </c>
      <c r="C7" s="35" t="s">
        <v>51</v>
      </c>
      <c r="D7" s="35" t="s">
        <v>52</v>
      </c>
      <c r="E7" s="35" t="s">
        <v>121</v>
      </c>
    </row>
    <row r="8" spans="1:9" x14ac:dyDescent="0.25">
      <c r="A8" s="6">
        <v>29311</v>
      </c>
      <c r="B8" s="7">
        <v>-7.5787616163455196</v>
      </c>
      <c r="C8" s="7"/>
      <c r="D8" s="7"/>
      <c r="E8" s="7">
        <v>-2.6852240453358101</v>
      </c>
    </row>
    <row r="9" spans="1:9" x14ac:dyDescent="0.25">
      <c r="A9" s="6">
        <v>29402</v>
      </c>
      <c r="B9" s="7">
        <v>-12.66928996020339</v>
      </c>
      <c r="C9" s="7"/>
      <c r="D9" s="7"/>
      <c r="E9" s="7">
        <v>-7.0298366513314665</v>
      </c>
    </row>
    <row r="10" spans="1:9" x14ac:dyDescent="0.25">
      <c r="A10" s="6">
        <v>29494</v>
      </c>
      <c r="B10" s="7">
        <v>-10.814235118168259</v>
      </c>
      <c r="C10" s="7"/>
      <c r="D10" s="7"/>
      <c r="E10" s="7">
        <v>-5.5966333068770302</v>
      </c>
    </row>
    <row r="11" spans="1:9" x14ac:dyDescent="0.25">
      <c r="A11" s="6">
        <v>29586</v>
      </c>
      <c r="B11" s="7">
        <v>-11.172269184696903</v>
      </c>
      <c r="C11" s="7"/>
      <c r="D11" s="7"/>
      <c r="E11" s="7">
        <v>-5.9858111137074506</v>
      </c>
    </row>
    <row r="12" spans="1:9" x14ac:dyDescent="0.25">
      <c r="A12" s="6">
        <v>29676</v>
      </c>
      <c r="B12" s="7">
        <v>-11.11324390889834</v>
      </c>
      <c r="C12" s="7"/>
      <c r="D12" s="7"/>
      <c r="E12" s="7">
        <v>-7.0178510222202117</v>
      </c>
    </row>
    <row r="13" spans="1:9" x14ac:dyDescent="0.25">
      <c r="A13" s="6">
        <v>29767</v>
      </c>
      <c r="B13" s="7">
        <v>-13.574138735206498</v>
      </c>
      <c r="C13" s="7"/>
      <c r="D13" s="7"/>
      <c r="E13" s="7">
        <v>-11.025908815960184</v>
      </c>
    </row>
    <row r="14" spans="1:9" x14ac:dyDescent="0.25">
      <c r="A14" s="6">
        <v>29859</v>
      </c>
      <c r="B14" s="7">
        <v>-17.451379203494355</v>
      </c>
      <c r="C14" s="7"/>
      <c r="D14" s="7"/>
      <c r="E14" s="7">
        <v>-12.830164381186526</v>
      </c>
    </row>
    <row r="15" spans="1:9" x14ac:dyDescent="0.25">
      <c r="A15" s="6">
        <v>29951</v>
      </c>
      <c r="B15" s="7">
        <v>-16.890419299725668</v>
      </c>
      <c r="C15" s="7"/>
      <c r="D15" s="7"/>
      <c r="E15" s="7">
        <v>-12.154249112182647</v>
      </c>
    </row>
    <row r="16" spans="1:9" x14ac:dyDescent="0.25">
      <c r="A16" s="6">
        <v>30041</v>
      </c>
      <c r="B16" s="7">
        <v>-16.806303144905776</v>
      </c>
      <c r="C16" s="7"/>
      <c r="D16" s="7"/>
      <c r="E16" s="7">
        <v>-14.140097944839836</v>
      </c>
    </row>
    <row r="17" spans="1:5" x14ac:dyDescent="0.25">
      <c r="A17" s="6">
        <v>30132</v>
      </c>
      <c r="B17" s="7">
        <v>-10.902993096460111</v>
      </c>
      <c r="C17" s="7"/>
      <c r="D17" s="7"/>
      <c r="E17" s="7">
        <v>-14.857427895382857</v>
      </c>
    </row>
    <row r="18" spans="1:5" x14ac:dyDescent="0.25">
      <c r="A18" s="6">
        <v>30224</v>
      </c>
      <c r="B18" s="7">
        <v>-9.232860123969111</v>
      </c>
      <c r="C18" s="7"/>
      <c r="D18" s="7"/>
      <c r="E18" s="7">
        <v>-16.272535042738678</v>
      </c>
    </row>
    <row r="19" spans="1:5" x14ac:dyDescent="0.25">
      <c r="A19" s="6">
        <v>30316</v>
      </c>
      <c r="B19" s="7">
        <v>-8.0155954332081443</v>
      </c>
      <c r="C19" s="7"/>
      <c r="D19" s="7"/>
      <c r="E19" s="7">
        <v>-14.757463570810014</v>
      </c>
    </row>
    <row r="20" spans="1:5" x14ac:dyDescent="0.25">
      <c r="A20" s="6">
        <v>30406</v>
      </c>
      <c r="B20" s="7">
        <v>1.9363488676560348</v>
      </c>
      <c r="C20" s="7"/>
      <c r="D20" s="7"/>
      <c r="E20" s="7">
        <v>-8.2859079882109832</v>
      </c>
    </row>
    <row r="21" spans="1:5" x14ac:dyDescent="0.25">
      <c r="A21" s="6">
        <v>30497</v>
      </c>
      <c r="B21" s="7">
        <v>14.327434782315374</v>
      </c>
      <c r="C21" s="7"/>
      <c r="D21" s="7"/>
      <c r="E21" s="7">
        <v>2.9002490718001761</v>
      </c>
    </row>
    <row r="22" spans="1:5" x14ac:dyDescent="0.25">
      <c r="A22" s="6">
        <v>30589</v>
      </c>
      <c r="B22" s="7">
        <v>19.04479488017332</v>
      </c>
      <c r="C22" s="7"/>
      <c r="D22" s="7"/>
      <c r="E22" s="7">
        <v>5.7175246592827689</v>
      </c>
    </row>
    <row r="23" spans="1:5" x14ac:dyDescent="0.25">
      <c r="A23" s="6">
        <v>30681</v>
      </c>
      <c r="B23" s="7">
        <v>20.114766228730563</v>
      </c>
      <c r="C23" s="7"/>
      <c r="D23" s="7"/>
      <c r="E23" s="7">
        <v>8.7125872813022873</v>
      </c>
    </row>
    <row r="24" spans="1:5" x14ac:dyDescent="0.25">
      <c r="A24" s="6">
        <v>30772</v>
      </c>
      <c r="B24" s="7">
        <v>16.060149438058204</v>
      </c>
      <c r="C24" s="7"/>
      <c r="D24" s="7"/>
      <c r="E24" s="7">
        <v>11.361055283588017</v>
      </c>
    </row>
    <row r="25" spans="1:5" x14ac:dyDescent="0.25">
      <c r="A25" s="6">
        <v>30863</v>
      </c>
      <c r="B25" s="7">
        <v>4.8828316292821361</v>
      </c>
      <c r="C25" s="7"/>
      <c r="D25" s="7"/>
      <c r="E25" s="7">
        <v>10.769815944847739</v>
      </c>
    </row>
    <row r="26" spans="1:5" x14ac:dyDescent="0.25">
      <c r="A26" s="6">
        <v>30955</v>
      </c>
      <c r="B26" s="7">
        <v>4.3950758271234625</v>
      </c>
      <c r="C26" s="7"/>
      <c r="D26" s="7"/>
      <c r="E26" s="7">
        <v>10.618984622298511</v>
      </c>
    </row>
    <row r="27" spans="1:5" x14ac:dyDescent="0.25">
      <c r="A27" s="6">
        <v>31047</v>
      </c>
      <c r="B27" s="7">
        <v>7.4176493208228056</v>
      </c>
      <c r="C27" s="7"/>
      <c r="D27" s="7"/>
      <c r="E27" s="7">
        <v>13.152422362577475</v>
      </c>
    </row>
    <row r="28" spans="1:5" x14ac:dyDescent="0.25">
      <c r="A28" s="6">
        <v>31137</v>
      </c>
      <c r="B28" s="7">
        <v>5.8550887634722271</v>
      </c>
      <c r="C28" s="7"/>
      <c r="D28" s="7"/>
      <c r="E28" s="7">
        <v>15.202799877564633</v>
      </c>
    </row>
    <row r="29" spans="1:5" x14ac:dyDescent="0.25">
      <c r="A29" s="6">
        <v>31228</v>
      </c>
      <c r="B29" s="7">
        <v>9.8810448521110992</v>
      </c>
      <c r="C29" s="7"/>
      <c r="D29" s="7"/>
      <c r="E29" s="7">
        <v>18.86435060958307</v>
      </c>
    </row>
    <row r="30" spans="1:5" x14ac:dyDescent="0.25">
      <c r="A30" s="6">
        <v>31320</v>
      </c>
      <c r="B30" s="7">
        <v>18.011181633820449</v>
      </c>
      <c r="C30" s="7"/>
      <c r="D30" s="7"/>
      <c r="E30" s="7">
        <v>25.348431001906913</v>
      </c>
    </row>
    <row r="31" spans="1:5" x14ac:dyDescent="0.25">
      <c r="A31" s="6">
        <v>31412</v>
      </c>
      <c r="B31" s="7">
        <v>17.493118924424643</v>
      </c>
      <c r="C31" s="7"/>
      <c r="D31" s="7"/>
      <c r="E31" s="7">
        <v>25.394924320242218</v>
      </c>
    </row>
    <row r="32" spans="1:5" x14ac:dyDescent="0.25">
      <c r="A32" s="6">
        <v>31502</v>
      </c>
      <c r="B32" s="7">
        <v>22.833351615334418</v>
      </c>
      <c r="C32" s="7"/>
      <c r="D32" s="7"/>
      <c r="E32" s="7">
        <v>25.793946296023449</v>
      </c>
    </row>
    <row r="33" spans="1:5" x14ac:dyDescent="0.25">
      <c r="A33" s="6">
        <v>31593</v>
      </c>
      <c r="B33" s="7">
        <v>16.510044814162672</v>
      </c>
      <c r="C33" s="7"/>
      <c r="D33" s="7"/>
      <c r="E33" s="7">
        <v>22.909477371512345</v>
      </c>
    </row>
    <row r="34" spans="1:5" x14ac:dyDescent="0.25">
      <c r="A34" s="6">
        <v>31685</v>
      </c>
      <c r="B34" s="7">
        <v>4.1614446339669486</v>
      </c>
      <c r="C34" s="7"/>
      <c r="D34" s="7"/>
      <c r="E34" s="7">
        <v>17.408994115389586</v>
      </c>
    </row>
    <row r="35" spans="1:5" x14ac:dyDescent="0.25">
      <c r="A35" s="6">
        <v>31777</v>
      </c>
      <c r="B35" s="7">
        <v>1.6591064952684587</v>
      </c>
      <c r="C35" s="7"/>
      <c r="D35" s="7"/>
      <c r="E35" s="7">
        <v>17.204514372495549</v>
      </c>
    </row>
    <row r="36" spans="1:5" x14ac:dyDescent="0.25">
      <c r="A36" s="6">
        <v>31867</v>
      </c>
      <c r="B36" s="7">
        <v>-11.320441294315808</v>
      </c>
      <c r="C36" s="7"/>
      <c r="D36" s="7"/>
      <c r="E36" s="7">
        <v>7.5987574135306213</v>
      </c>
    </row>
    <row r="37" spans="1:5" x14ac:dyDescent="0.25">
      <c r="A37" s="6">
        <v>31958</v>
      </c>
      <c r="B37" s="7">
        <v>-11.538503910450547</v>
      </c>
      <c r="C37" s="7"/>
      <c r="D37" s="7"/>
      <c r="E37" s="7">
        <v>6.7081184654362191</v>
      </c>
    </row>
    <row r="38" spans="1:5" x14ac:dyDescent="0.25">
      <c r="A38" s="6">
        <v>32050</v>
      </c>
      <c r="B38" s="7">
        <v>-10.42808422377054</v>
      </c>
      <c r="C38" s="7"/>
      <c r="D38" s="7"/>
      <c r="E38" s="7">
        <v>5.5006991125513771</v>
      </c>
    </row>
    <row r="39" spans="1:5" x14ac:dyDescent="0.25">
      <c r="A39" s="6">
        <v>32142</v>
      </c>
      <c r="B39" s="7">
        <v>-12.329695307408151</v>
      </c>
      <c r="C39" s="7"/>
      <c r="D39" s="7"/>
      <c r="E39" s="7">
        <v>3.8768147356501803</v>
      </c>
    </row>
    <row r="40" spans="1:5" x14ac:dyDescent="0.25">
      <c r="A40" s="6">
        <v>32233</v>
      </c>
      <c r="B40" s="7">
        <v>-5.4449637367768755</v>
      </c>
      <c r="C40" s="7"/>
      <c r="D40" s="7"/>
      <c r="E40" s="7">
        <v>4.219155703287969</v>
      </c>
    </row>
    <row r="41" spans="1:5" x14ac:dyDescent="0.25">
      <c r="A41" s="6">
        <v>32324</v>
      </c>
      <c r="B41" s="7">
        <v>-4.3377217283036007</v>
      </c>
      <c r="C41" s="7"/>
      <c r="D41" s="7"/>
      <c r="E41" s="7">
        <v>2.9439254871513665</v>
      </c>
    </row>
    <row r="42" spans="1:5" x14ac:dyDescent="0.25">
      <c r="A42" s="6">
        <v>32416</v>
      </c>
      <c r="B42" s="7">
        <v>-1.4419915479656265</v>
      </c>
      <c r="C42" s="7"/>
      <c r="D42" s="7"/>
      <c r="E42" s="7">
        <v>3.3335255754017634</v>
      </c>
    </row>
    <row r="43" spans="1:5" x14ac:dyDescent="0.25">
      <c r="A43" s="6">
        <v>32508</v>
      </c>
      <c r="B43" s="7">
        <v>-0.13297294984113694</v>
      </c>
      <c r="C43" s="7"/>
      <c r="D43" s="7"/>
      <c r="E43" s="7">
        <v>2.1493006980853657</v>
      </c>
    </row>
    <row r="44" spans="1:5" x14ac:dyDescent="0.25">
      <c r="A44" s="6">
        <v>32598</v>
      </c>
      <c r="B44" s="7">
        <v>-2.541673758388252</v>
      </c>
      <c r="C44" s="7"/>
      <c r="D44" s="7"/>
      <c r="E44" s="7">
        <v>-1.2519290485442758</v>
      </c>
    </row>
    <row r="45" spans="1:5" x14ac:dyDescent="0.25">
      <c r="A45" s="6">
        <v>32689</v>
      </c>
      <c r="B45" s="7">
        <v>-3.3352804915112277</v>
      </c>
      <c r="C45" s="7"/>
      <c r="D45" s="7"/>
      <c r="E45" s="7">
        <v>-2.7749520606653255</v>
      </c>
    </row>
    <row r="46" spans="1:5" x14ac:dyDescent="0.25">
      <c r="A46" s="6">
        <v>32781</v>
      </c>
      <c r="B46" s="7">
        <v>-6.7817093233318744</v>
      </c>
      <c r="C46" s="7"/>
      <c r="D46" s="7"/>
      <c r="E46" s="7">
        <v>-4.9699022206439398</v>
      </c>
    </row>
    <row r="47" spans="1:5" x14ac:dyDescent="0.25">
      <c r="A47" s="6">
        <v>32873</v>
      </c>
      <c r="B47" s="7">
        <v>-8.2878026802963749</v>
      </c>
      <c r="C47" s="7"/>
      <c r="D47" s="7"/>
      <c r="E47" s="7">
        <v>-6.2273160909833809</v>
      </c>
    </row>
    <row r="48" spans="1:5" x14ac:dyDescent="0.25">
      <c r="A48" s="6">
        <v>32963</v>
      </c>
      <c r="B48" s="7">
        <v>-11.343260675295831</v>
      </c>
      <c r="C48" s="7"/>
      <c r="D48" s="7"/>
      <c r="E48" s="7">
        <v>-10.70298823036323</v>
      </c>
    </row>
    <row r="49" spans="1:5" x14ac:dyDescent="0.25">
      <c r="A49" s="6">
        <v>33054</v>
      </c>
      <c r="B49" s="7">
        <v>-8.8326060855404727</v>
      </c>
      <c r="C49" s="7"/>
      <c r="D49" s="7"/>
      <c r="E49" s="7">
        <v>-10.385083307932897</v>
      </c>
    </row>
    <row r="50" spans="1:5" x14ac:dyDescent="0.25">
      <c r="A50" s="6">
        <v>33146</v>
      </c>
      <c r="B50" s="7">
        <v>-7.6923614886405423</v>
      </c>
      <c r="C50" s="7"/>
      <c r="D50" s="7"/>
      <c r="E50" s="7">
        <v>-11.936768900169902</v>
      </c>
    </row>
    <row r="51" spans="1:5" x14ac:dyDescent="0.25">
      <c r="A51" s="6">
        <v>33238</v>
      </c>
      <c r="B51" s="7">
        <v>-8.3480442287875434</v>
      </c>
      <c r="C51" s="7"/>
      <c r="D51" s="7"/>
      <c r="E51" s="7">
        <v>-12.724110968502067</v>
      </c>
    </row>
    <row r="52" spans="1:5" x14ac:dyDescent="0.25">
      <c r="A52" s="6">
        <v>33328</v>
      </c>
      <c r="B52" s="7">
        <v>-1.8427028425459624</v>
      </c>
      <c r="C52" s="7"/>
      <c r="D52" s="7"/>
      <c r="E52" s="7">
        <v>-10.676095344319281</v>
      </c>
    </row>
    <row r="53" spans="1:5" x14ac:dyDescent="0.25">
      <c r="A53" s="6">
        <v>33419</v>
      </c>
      <c r="B53" s="7">
        <v>-2.7816211462907914</v>
      </c>
      <c r="C53" s="7"/>
      <c r="D53" s="7"/>
      <c r="E53" s="7">
        <v>-9.9601508569239883</v>
      </c>
    </row>
    <row r="54" spans="1:5" x14ac:dyDescent="0.25">
      <c r="A54" s="6">
        <v>33511</v>
      </c>
      <c r="B54" s="7">
        <v>-1.3124401540872688</v>
      </c>
      <c r="C54" s="7"/>
      <c r="D54" s="7"/>
      <c r="E54" s="7">
        <v>-9.894675011366461</v>
      </c>
    </row>
    <row r="55" spans="1:5" x14ac:dyDescent="0.25">
      <c r="A55" s="6">
        <v>33603</v>
      </c>
      <c r="B55" s="7">
        <v>1.7537963806261825</v>
      </c>
      <c r="C55" s="7"/>
      <c r="D55" s="7"/>
      <c r="E55" s="7">
        <v>-9.1358572895287153</v>
      </c>
    </row>
    <row r="56" spans="1:5" x14ac:dyDescent="0.25">
      <c r="A56" s="6">
        <v>33694</v>
      </c>
      <c r="B56" s="7">
        <v>0.32008957541826977</v>
      </c>
      <c r="C56" s="7"/>
      <c r="D56" s="7"/>
      <c r="E56" s="7">
        <v>-9.2827611704905166</v>
      </c>
    </row>
    <row r="57" spans="1:5" x14ac:dyDescent="0.25">
      <c r="A57" s="6">
        <v>33785</v>
      </c>
      <c r="B57" s="7">
        <v>-1.1488438783094024</v>
      </c>
      <c r="C57" s="7"/>
      <c r="D57" s="7"/>
      <c r="E57" s="7">
        <v>-9.0597110141439572</v>
      </c>
    </row>
    <row r="58" spans="1:5" x14ac:dyDescent="0.25">
      <c r="A58" s="6">
        <v>33877</v>
      </c>
      <c r="B58" s="7">
        <v>-3.2578933840800683</v>
      </c>
      <c r="C58" s="7"/>
      <c r="D58" s="7"/>
      <c r="E58" s="7">
        <v>-9.7838520559123907</v>
      </c>
    </row>
    <row r="59" spans="1:5" x14ac:dyDescent="0.25">
      <c r="A59" s="6">
        <v>33969</v>
      </c>
      <c r="B59" s="7">
        <v>-6.4510224283034656</v>
      </c>
      <c r="C59" s="7"/>
      <c r="D59" s="7"/>
      <c r="E59" s="7">
        <v>-12.000454867672417</v>
      </c>
    </row>
    <row r="60" spans="1:5" x14ac:dyDescent="0.25">
      <c r="A60" s="6">
        <v>34059</v>
      </c>
      <c r="B60" s="7">
        <v>-6.9354640571952508</v>
      </c>
      <c r="C60" s="7">
        <v>-11.502742309088465</v>
      </c>
      <c r="D60" s="7"/>
      <c r="E60" s="7">
        <v>-12.887996809449941</v>
      </c>
    </row>
    <row r="61" spans="1:5" x14ac:dyDescent="0.25">
      <c r="A61" s="6">
        <v>34150</v>
      </c>
      <c r="B61" s="7">
        <v>-6.6816930029547805</v>
      </c>
      <c r="C61" s="7">
        <v>-9.997014362576051</v>
      </c>
      <c r="D61" s="7"/>
      <c r="E61" s="7">
        <v>-12.949698387608688</v>
      </c>
    </row>
    <row r="62" spans="1:5" x14ac:dyDescent="0.25">
      <c r="A62" s="6">
        <v>34242</v>
      </c>
      <c r="B62" s="7">
        <v>-0.49810085097323764</v>
      </c>
      <c r="C62" s="7">
        <v>-2.8716468145604246</v>
      </c>
      <c r="D62" s="7"/>
      <c r="E62" s="7">
        <v>-7.4695748019245833</v>
      </c>
    </row>
    <row r="63" spans="1:5" x14ac:dyDescent="0.25">
      <c r="A63" s="6">
        <v>34334</v>
      </c>
      <c r="B63" s="7">
        <v>7.4724884145141779</v>
      </c>
      <c r="C63" s="7">
        <v>3.9497265171267504</v>
      </c>
      <c r="D63" s="7">
        <v>-6.7020812711600204</v>
      </c>
      <c r="E63" s="7">
        <v>-1.2175207236192254</v>
      </c>
    </row>
    <row r="64" spans="1:5" x14ac:dyDescent="0.25">
      <c r="A64" s="6">
        <v>34424</v>
      </c>
      <c r="B64" s="7">
        <v>13.908307167067724</v>
      </c>
      <c r="C64" s="7">
        <v>12.597503262625963</v>
      </c>
      <c r="D64" s="7">
        <v>-4.8707748409164697</v>
      </c>
      <c r="E64" s="7">
        <v>4.4820569335522586</v>
      </c>
    </row>
    <row r="65" spans="1:5" x14ac:dyDescent="0.25">
      <c r="A65" s="6">
        <v>34515</v>
      </c>
      <c r="B65" s="7">
        <v>13.776069947404967</v>
      </c>
      <c r="C65" s="7">
        <v>10.549947513737923</v>
      </c>
      <c r="D65" s="7">
        <v>-3.8931946039144849</v>
      </c>
      <c r="E65" s="7">
        <v>4.3413852481231308</v>
      </c>
    </row>
    <row r="66" spans="1:5" x14ac:dyDescent="0.25">
      <c r="A66" s="6">
        <v>34607</v>
      </c>
      <c r="B66" s="7">
        <v>7.5815850068996049</v>
      </c>
      <c r="C66" s="7">
        <v>3.8447852479991607</v>
      </c>
      <c r="D66" s="7">
        <v>-1.2142083878284193</v>
      </c>
      <c r="E66" s="7">
        <v>3.0604659849485127</v>
      </c>
    </row>
    <row r="67" spans="1:5" x14ac:dyDescent="0.25">
      <c r="A67" s="6">
        <v>34699</v>
      </c>
      <c r="B67" s="7">
        <v>2.5813395215941615</v>
      </c>
      <c r="C67" s="7">
        <v>-0.1830185002472895</v>
      </c>
      <c r="D67" s="7">
        <v>1.3613074066296971</v>
      </c>
      <c r="E67" s="7">
        <v>2.0643775614866966</v>
      </c>
    </row>
    <row r="68" spans="1:5" x14ac:dyDescent="0.25">
      <c r="A68" s="6">
        <v>34789</v>
      </c>
      <c r="B68" s="7">
        <v>-0.25567821413060576</v>
      </c>
      <c r="C68" s="7">
        <v>-4.1683626767499593</v>
      </c>
      <c r="D68" s="7">
        <v>-1.8381204150213715</v>
      </c>
      <c r="E68" s="7">
        <v>3.1882068728350088</v>
      </c>
    </row>
    <row r="69" spans="1:5" x14ac:dyDescent="0.25">
      <c r="A69" s="6">
        <v>34880</v>
      </c>
      <c r="B69" s="7">
        <v>4.0770668164702428</v>
      </c>
      <c r="C69" s="7">
        <v>2.5146089654548565</v>
      </c>
      <c r="D69" s="7">
        <v>-0.61104320640402721</v>
      </c>
      <c r="E69" s="7">
        <v>5.4234514705842285</v>
      </c>
    </row>
    <row r="70" spans="1:5" x14ac:dyDescent="0.25">
      <c r="A70" s="6">
        <v>34972</v>
      </c>
      <c r="B70" s="7">
        <v>8.1496752511705637</v>
      </c>
      <c r="C70" s="7">
        <v>7.3217423801005488</v>
      </c>
      <c r="D70" s="7">
        <v>-1.3820511827812743</v>
      </c>
      <c r="E70" s="7">
        <v>7.2637636724639076</v>
      </c>
    </row>
    <row r="71" spans="1:5" x14ac:dyDescent="0.25">
      <c r="A71" s="6">
        <v>35064</v>
      </c>
      <c r="B71" s="7">
        <v>10.875595261597383</v>
      </c>
      <c r="C71" s="7">
        <v>10.795761547019399</v>
      </c>
      <c r="D71" s="7">
        <v>-1.8805054269233068E-2</v>
      </c>
      <c r="E71" s="7">
        <v>8.9563751609406772</v>
      </c>
    </row>
    <row r="72" spans="1:5" x14ac:dyDescent="0.25">
      <c r="A72" s="6">
        <v>35155</v>
      </c>
      <c r="B72" s="7">
        <v>10.620230810257247</v>
      </c>
      <c r="C72" s="7">
        <v>11.46129356396508</v>
      </c>
      <c r="D72" s="7">
        <v>3.2867258741743344</v>
      </c>
      <c r="E72" s="7">
        <v>10.153778965997141</v>
      </c>
    </row>
    <row r="73" spans="1:5" x14ac:dyDescent="0.25">
      <c r="A73" s="6">
        <v>35246</v>
      </c>
      <c r="B73" s="7">
        <v>7.8930046776978235</v>
      </c>
      <c r="C73" s="7">
        <v>8.136392592701025</v>
      </c>
      <c r="D73" s="7">
        <v>3.4319363666872382</v>
      </c>
      <c r="E73" s="7">
        <v>12.035717073232565</v>
      </c>
    </row>
    <row r="74" spans="1:5" x14ac:dyDescent="0.25">
      <c r="A74" s="6">
        <v>35338</v>
      </c>
      <c r="B74" s="7">
        <v>7.5614004066673512</v>
      </c>
      <c r="C74" s="7">
        <v>8.4408144170878163</v>
      </c>
      <c r="D74" s="7">
        <v>4.5387615594415065</v>
      </c>
      <c r="E74" s="7">
        <v>15.200540778628069</v>
      </c>
    </row>
    <row r="75" spans="1:5" x14ac:dyDescent="0.25">
      <c r="A75" s="6">
        <v>35430</v>
      </c>
      <c r="B75" s="7">
        <v>8.791425310848755</v>
      </c>
      <c r="C75" s="7">
        <v>8.8365764825343085</v>
      </c>
      <c r="D75" s="7">
        <v>3.0602185943650717</v>
      </c>
      <c r="E75" s="7">
        <v>19.130781665923369</v>
      </c>
    </row>
    <row r="76" spans="1:5" x14ac:dyDescent="0.25">
      <c r="A76" s="6">
        <v>35520</v>
      </c>
      <c r="B76" s="7">
        <v>10.430195080958903</v>
      </c>
      <c r="C76" s="7">
        <v>10.051357878666888</v>
      </c>
      <c r="D76" s="7">
        <v>5.1824105322183289</v>
      </c>
      <c r="E76" s="7">
        <v>21.836763831145255</v>
      </c>
    </row>
    <row r="77" spans="1:5" x14ac:dyDescent="0.25">
      <c r="A77" s="6">
        <v>35611</v>
      </c>
      <c r="B77" s="7">
        <v>10.993011942600939</v>
      </c>
      <c r="C77" s="7">
        <v>10.966235746225305</v>
      </c>
      <c r="D77" s="7">
        <v>4.6325503161716686</v>
      </c>
      <c r="E77" s="7">
        <v>23.22234284589473</v>
      </c>
    </row>
    <row r="78" spans="1:5" x14ac:dyDescent="0.25">
      <c r="A78" s="6">
        <v>35703</v>
      </c>
      <c r="B78" s="7">
        <v>10.491172814973805</v>
      </c>
      <c r="C78" s="7">
        <v>10.623092029544413</v>
      </c>
      <c r="D78" s="7">
        <v>5.7932427455281932</v>
      </c>
      <c r="E78" s="7">
        <v>24.06176674486953</v>
      </c>
    </row>
    <row r="79" spans="1:5" x14ac:dyDescent="0.25">
      <c r="A79" s="6">
        <v>35795</v>
      </c>
      <c r="B79" s="7">
        <v>7.4139745882377373</v>
      </c>
      <c r="C79" s="7">
        <v>10.366775461255973</v>
      </c>
      <c r="D79" s="7">
        <v>7.168513210055738</v>
      </c>
      <c r="E79" s="7">
        <v>23.684299519891084</v>
      </c>
    </row>
    <row r="80" spans="1:5" x14ac:dyDescent="0.25">
      <c r="A80" s="6">
        <v>35885</v>
      </c>
      <c r="B80" s="7">
        <v>6.1117763420307059</v>
      </c>
      <c r="C80" s="7">
        <v>9.3562199885320663</v>
      </c>
      <c r="D80" s="7">
        <v>4.7263913696349302</v>
      </c>
      <c r="E80" s="7">
        <v>23.583423019879767</v>
      </c>
    </row>
    <row r="81" spans="1:5" x14ac:dyDescent="0.25">
      <c r="A81" s="6">
        <v>35976</v>
      </c>
      <c r="B81" s="7">
        <v>7.4409769658134284</v>
      </c>
      <c r="C81" s="7">
        <v>11.060433950472582</v>
      </c>
      <c r="D81" s="7">
        <v>5.9567874842780366</v>
      </c>
      <c r="E81" s="7">
        <v>25.657886819010002</v>
      </c>
    </row>
    <row r="82" spans="1:5" x14ac:dyDescent="0.25">
      <c r="A82" s="6">
        <v>36068</v>
      </c>
      <c r="B82" s="7">
        <v>6.5548241396235163</v>
      </c>
      <c r="C82" s="7">
        <v>11.431762107123333</v>
      </c>
      <c r="D82" s="7">
        <v>6.2540690531063925</v>
      </c>
      <c r="E82" s="7">
        <v>24.694140753211524</v>
      </c>
    </row>
    <row r="83" spans="1:5" x14ac:dyDescent="0.25">
      <c r="A83" s="6">
        <v>36160</v>
      </c>
      <c r="B83" s="7">
        <v>8.168290294118119</v>
      </c>
      <c r="C83" s="7">
        <v>13.298491381524723</v>
      </c>
      <c r="D83" s="7">
        <v>7.982668829286621</v>
      </c>
      <c r="E83" s="7">
        <v>24.210686789408541</v>
      </c>
    </row>
    <row r="84" spans="1:5" x14ac:dyDescent="0.25">
      <c r="A84" s="6">
        <v>36250</v>
      </c>
      <c r="B84" s="7">
        <v>7.2478771717538581</v>
      </c>
      <c r="C84" s="7">
        <v>13.5418335324756</v>
      </c>
      <c r="D84" s="7">
        <v>9.1751872774140217</v>
      </c>
      <c r="E84" s="7">
        <v>25.31798537364589</v>
      </c>
    </row>
    <row r="85" spans="1:5" x14ac:dyDescent="0.25">
      <c r="A85" s="6">
        <v>36341</v>
      </c>
      <c r="B85" s="7">
        <v>4.9581496712906459</v>
      </c>
      <c r="C85" s="7">
        <v>12.271479355883951</v>
      </c>
      <c r="D85" s="7">
        <v>8.873506214586202</v>
      </c>
      <c r="E85" s="7">
        <v>25.354555486501074</v>
      </c>
    </row>
    <row r="86" spans="1:5" x14ac:dyDescent="0.25">
      <c r="A86" s="6">
        <v>36433</v>
      </c>
      <c r="B86" s="7">
        <v>4.5370644198804655</v>
      </c>
      <c r="C86" s="7">
        <v>12.232715535085692</v>
      </c>
      <c r="D86" s="7">
        <v>7.6897828574552962</v>
      </c>
      <c r="E86" s="7">
        <v>25.115954202704472</v>
      </c>
    </row>
    <row r="87" spans="1:5" x14ac:dyDescent="0.25">
      <c r="A87" s="6">
        <v>36525</v>
      </c>
      <c r="B87" s="7">
        <v>1.9729770611027764</v>
      </c>
      <c r="C87" s="7">
        <v>8.1868765758279061</v>
      </c>
      <c r="D87" s="7">
        <v>4.8108812433454773</v>
      </c>
      <c r="E87" s="7">
        <v>24.641872135500797</v>
      </c>
    </row>
    <row r="88" spans="1:5" x14ac:dyDescent="0.25">
      <c r="A88" s="6">
        <v>36616</v>
      </c>
      <c r="B88" s="7">
        <v>2.3498758546959708</v>
      </c>
      <c r="C88" s="7">
        <v>9.3018813923189789</v>
      </c>
      <c r="D88" s="7">
        <v>7.0356311214681222</v>
      </c>
      <c r="E88" s="7">
        <v>23.677169845084833</v>
      </c>
    </row>
    <row r="89" spans="1:5" x14ac:dyDescent="0.25">
      <c r="A89" s="6">
        <v>36707</v>
      </c>
      <c r="B89" s="7">
        <v>3.2762636784643639</v>
      </c>
      <c r="C89" s="7">
        <v>8.8949736376437105</v>
      </c>
      <c r="D89" s="7">
        <v>9.6410225019236897</v>
      </c>
      <c r="E89" s="7">
        <v>22.439606304608194</v>
      </c>
    </row>
    <row r="90" spans="1:5" x14ac:dyDescent="0.25">
      <c r="A90" s="6">
        <v>36799</v>
      </c>
      <c r="B90" s="7">
        <v>3.7441315061125024</v>
      </c>
      <c r="C90" s="7">
        <v>8.1126028974290776</v>
      </c>
      <c r="D90" s="7">
        <v>11.186063566280957</v>
      </c>
      <c r="E90" s="7">
        <v>22.896228867864821</v>
      </c>
    </row>
    <row r="91" spans="1:5" x14ac:dyDescent="0.25">
      <c r="A91" s="6">
        <v>36891</v>
      </c>
      <c r="B91" s="7">
        <v>5.3707378835890607</v>
      </c>
      <c r="C91" s="7">
        <v>10.913489414809586</v>
      </c>
      <c r="D91" s="7">
        <v>12.83870239296645</v>
      </c>
      <c r="E91" s="7">
        <v>22.782282577577796</v>
      </c>
    </row>
    <row r="92" spans="1:5" x14ac:dyDescent="0.25">
      <c r="A92" s="6">
        <v>36981</v>
      </c>
      <c r="B92" s="7">
        <v>5.9032235273109412</v>
      </c>
      <c r="C92" s="7">
        <v>10.711343208868595</v>
      </c>
      <c r="D92" s="7">
        <v>10.347574080895061</v>
      </c>
      <c r="E92" s="7">
        <v>21.288523993170362</v>
      </c>
    </row>
    <row r="93" spans="1:5" x14ac:dyDescent="0.25">
      <c r="A93" s="6">
        <v>37072</v>
      </c>
      <c r="B93" s="7">
        <v>3.6147654200945789</v>
      </c>
      <c r="C93" s="7">
        <v>10.006523367996923</v>
      </c>
      <c r="D93" s="7">
        <v>7.3415830585701114</v>
      </c>
      <c r="E93" s="7">
        <v>18.827145499813302</v>
      </c>
    </row>
    <row r="94" spans="1:5" x14ac:dyDescent="0.25">
      <c r="A94" s="6">
        <v>37164</v>
      </c>
      <c r="B94" s="7">
        <v>2.4958188175458584</v>
      </c>
      <c r="C94" s="7">
        <v>10.404171240678561</v>
      </c>
      <c r="D94" s="7">
        <v>5.564388527309494</v>
      </c>
      <c r="E94" s="7">
        <v>17.130510958177283</v>
      </c>
    </row>
    <row r="95" spans="1:5" x14ac:dyDescent="0.25">
      <c r="A95" s="6">
        <v>37256</v>
      </c>
      <c r="B95" s="7">
        <v>1.6589016406672208</v>
      </c>
      <c r="C95" s="7">
        <v>9.3929641104403281</v>
      </c>
      <c r="D95" s="7">
        <v>5.7997633044561292</v>
      </c>
      <c r="E95" s="7">
        <v>14.842910510756058</v>
      </c>
    </row>
    <row r="96" spans="1:5" x14ac:dyDescent="0.25">
      <c r="A96" s="6">
        <v>37346</v>
      </c>
      <c r="B96" s="7">
        <v>0.28161026038111547</v>
      </c>
      <c r="C96" s="7">
        <v>8.032826394385161</v>
      </c>
      <c r="D96" s="7">
        <v>4.0876324600924052</v>
      </c>
      <c r="E96" s="7">
        <v>13.870347941546846</v>
      </c>
    </row>
    <row r="97" spans="1:5" x14ac:dyDescent="0.25">
      <c r="A97" s="6">
        <v>37437</v>
      </c>
      <c r="B97" s="7">
        <v>1.2336554300968805</v>
      </c>
      <c r="C97" s="7">
        <v>8.2080807436763372</v>
      </c>
      <c r="D97" s="7">
        <v>3.1613381916971495</v>
      </c>
      <c r="E97" s="7">
        <v>12.686962046596829</v>
      </c>
    </row>
    <row r="98" spans="1:5" x14ac:dyDescent="0.25">
      <c r="A98" s="6">
        <v>37529</v>
      </c>
      <c r="B98" s="7">
        <v>0.93220705847081309</v>
      </c>
      <c r="C98" s="7">
        <v>7.1061498781396004</v>
      </c>
      <c r="D98" s="7">
        <v>3.7075327279735504</v>
      </c>
      <c r="E98" s="7">
        <v>10.649838866699568</v>
      </c>
    </row>
    <row r="99" spans="1:5" x14ac:dyDescent="0.25">
      <c r="A99" s="6">
        <v>37621</v>
      </c>
      <c r="B99" s="7">
        <v>1.4316657094341156</v>
      </c>
      <c r="C99" s="7">
        <v>6.1927856749708798</v>
      </c>
      <c r="D99" s="7">
        <v>2.0827941343245948</v>
      </c>
      <c r="E99" s="7">
        <v>9.9038472645690767</v>
      </c>
    </row>
    <row r="100" spans="1:5" x14ac:dyDescent="0.25">
      <c r="A100" s="6">
        <v>37711</v>
      </c>
      <c r="B100" s="7">
        <v>0.67846668414912603</v>
      </c>
      <c r="C100" s="7">
        <v>7.2613249408287395</v>
      </c>
      <c r="D100" s="7">
        <v>3.772911476035512</v>
      </c>
      <c r="E100" s="7">
        <v>7.5060521314463946</v>
      </c>
    </row>
    <row r="101" spans="1:5" x14ac:dyDescent="0.25">
      <c r="A101" s="6">
        <v>37802</v>
      </c>
      <c r="B101" s="7">
        <v>1.5232703284566718</v>
      </c>
      <c r="C101" s="7">
        <v>6.5180016944318631</v>
      </c>
      <c r="D101" s="7">
        <v>4.0186199738901252</v>
      </c>
      <c r="E101" s="7">
        <v>6.7080243597926748</v>
      </c>
    </row>
    <row r="102" spans="1:5" x14ac:dyDescent="0.25">
      <c r="A102" s="6">
        <v>37894</v>
      </c>
      <c r="B102" s="7">
        <v>2.1950973754211622</v>
      </c>
      <c r="C102" s="7">
        <v>5.9591751934117587</v>
      </c>
      <c r="D102" s="7">
        <v>3.5062988837983866</v>
      </c>
      <c r="E102" s="7">
        <v>6.3807532007554402</v>
      </c>
    </row>
    <row r="103" spans="1:5" x14ac:dyDescent="0.25">
      <c r="A103" s="6">
        <v>37986</v>
      </c>
      <c r="B103" s="7">
        <v>2.7170149425043588</v>
      </c>
      <c r="C103" s="7">
        <v>4.657604449563868</v>
      </c>
      <c r="D103" s="7">
        <v>3.2959127661268628</v>
      </c>
      <c r="E103" s="7">
        <v>6.9582068158729804</v>
      </c>
    </row>
    <row r="104" spans="1:5" x14ac:dyDescent="0.25">
      <c r="A104" s="6">
        <v>38077</v>
      </c>
      <c r="B104" s="7">
        <v>5.0549174587577683</v>
      </c>
      <c r="C104" s="7">
        <v>3.5961188853720127</v>
      </c>
      <c r="D104" s="7">
        <v>3.3029301214537066</v>
      </c>
      <c r="E104" s="7">
        <v>8.4519072375023541</v>
      </c>
    </row>
    <row r="105" spans="1:5" x14ac:dyDescent="0.25">
      <c r="A105" s="6">
        <v>38168</v>
      </c>
      <c r="B105" s="7">
        <v>6.4091069695914937</v>
      </c>
      <c r="C105" s="7">
        <v>5.4390875813673079</v>
      </c>
      <c r="D105" s="7">
        <v>5.4582132336849387</v>
      </c>
      <c r="E105" s="7">
        <v>10.100699693064819</v>
      </c>
    </row>
    <row r="106" spans="1:5" x14ac:dyDescent="0.25">
      <c r="A106" s="6">
        <v>38260</v>
      </c>
      <c r="B106" s="7">
        <v>8.5644353826833441</v>
      </c>
      <c r="C106" s="7">
        <v>7.7201588339476324</v>
      </c>
      <c r="D106" s="7">
        <v>6.5727739583888001</v>
      </c>
      <c r="E106" s="7">
        <v>10.355449118146009</v>
      </c>
    </row>
    <row r="107" spans="1:5" x14ac:dyDescent="0.25">
      <c r="A107" s="6">
        <v>38352</v>
      </c>
      <c r="B107" s="7">
        <v>10.196882903484372</v>
      </c>
      <c r="C107" s="7">
        <v>13.233433934970208</v>
      </c>
      <c r="D107" s="7">
        <v>10.214367297143912</v>
      </c>
      <c r="E107" s="7">
        <v>11.567720964636985</v>
      </c>
    </row>
    <row r="108" spans="1:5" x14ac:dyDescent="0.25">
      <c r="A108" s="6">
        <v>38442</v>
      </c>
      <c r="B108" s="7">
        <v>11.940442983611899</v>
      </c>
      <c r="C108" s="7">
        <v>16.328567614077372</v>
      </c>
      <c r="D108" s="7">
        <v>11.425044628477444</v>
      </c>
      <c r="E108" s="7">
        <v>12.72335104067257</v>
      </c>
    </row>
    <row r="109" spans="1:5" x14ac:dyDescent="0.25">
      <c r="A109" s="6">
        <v>38533</v>
      </c>
      <c r="B109" s="7">
        <v>13.868416578341879</v>
      </c>
      <c r="C109" s="7">
        <v>19.973728688178415</v>
      </c>
      <c r="D109" s="7">
        <v>13.181529596396825</v>
      </c>
      <c r="E109" s="7">
        <v>14.986230898890174</v>
      </c>
    </row>
    <row r="110" spans="1:5" x14ac:dyDescent="0.25">
      <c r="A110" s="6">
        <v>38625</v>
      </c>
      <c r="B110" s="7">
        <v>17.320892004247156</v>
      </c>
      <c r="C110" s="7">
        <v>25.101517430666775</v>
      </c>
      <c r="D110" s="7">
        <v>16.400877401712854</v>
      </c>
      <c r="E110" s="7">
        <v>20.09880952408183</v>
      </c>
    </row>
    <row r="111" spans="1:5" x14ac:dyDescent="0.25">
      <c r="A111" s="6">
        <v>38717</v>
      </c>
      <c r="B111" s="7">
        <v>20.205062399863749</v>
      </c>
      <c r="C111" s="7">
        <v>26.712041762530813</v>
      </c>
      <c r="D111" s="7">
        <v>16.354960223791835</v>
      </c>
      <c r="E111" s="7">
        <v>25.489967447797124</v>
      </c>
    </row>
    <row r="112" spans="1:5" x14ac:dyDescent="0.25">
      <c r="A112" s="6">
        <v>38807</v>
      </c>
      <c r="B112" s="7">
        <v>24.500432230772983</v>
      </c>
      <c r="C112" s="7">
        <v>30.173345742681022</v>
      </c>
      <c r="D112" s="7">
        <v>20.766290246999631</v>
      </c>
      <c r="E112" s="7">
        <v>30.434736292403585</v>
      </c>
    </row>
    <row r="113" spans="1:5" x14ac:dyDescent="0.25">
      <c r="A113" s="6">
        <v>38898</v>
      </c>
      <c r="B113" s="7">
        <v>23.934922698371519</v>
      </c>
      <c r="C113" s="7">
        <v>29.030384478127669</v>
      </c>
      <c r="D113" s="7">
        <v>22.084304123898701</v>
      </c>
      <c r="E113" s="7">
        <v>30.698973814960894</v>
      </c>
    </row>
    <row r="114" spans="1:5" x14ac:dyDescent="0.25">
      <c r="A114" s="6">
        <v>38990</v>
      </c>
      <c r="B114" s="7">
        <v>19.379642124970211</v>
      </c>
      <c r="C114" s="7">
        <v>20.979376483986222</v>
      </c>
      <c r="D114" s="7">
        <v>21.736632360029674</v>
      </c>
      <c r="E114" s="7">
        <v>29.773774520563645</v>
      </c>
    </row>
    <row r="115" spans="1:5" x14ac:dyDescent="0.25">
      <c r="A115" s="6">
        <v>39082</v>
      </c>
      <c r="B115" s="7">
        <v>14.568840881469502</v>
      </c>
      <c r="C115" s="7">
        <v>12.513356736679704</v>
      </c>
      <c r="D115" s="7">
        <v>22.007179704296377</v>
      </c>
      <c r="E115" s="7">
        <v>27.567787118779741</v>
      </c>
    </row>
    <row r="116" spans="1:5" x14ac:dyDescent="0.25">
      <c r="A116" s="6">
        <v>39172</v>
      </c>
      <c r="B116" s="7">
        <v>8.0189823455178768</v>
      </c>
      <c r="C116" s="7">
        <v>1.1374312351514426</v>
      </c>
      <c r="D116" s="7">
        <v>18.176492368774277</v>
      </c>
      <c r="E116" s="7">
        <v>26.363918345997782</v>
      </c>
    </row>
    <row r="117" spans="1:5" x14ac:dyDescent="0.25">
      <c r="A117" s="6">
        <v>39263</v>
      </c>
      <c r="B117" s="7">
        <v>2.6171467165998052</v>
      </c>
      <c r="C117" s="7">
        <v>-7.1118183305757476</v>
      </c>
      <c r="D117" s="7">
        <v>14.247506419168454</v>
      </c>
      <c r="E117" s="7">
        <v>23.861689449761258</v>
      </c>
    </row>
    <row r="118" spans="1:5" x14ac:dyDescent="0.25">
      <c r="A118" s="6">
        <v>39355</v>
      </c>
      <c r="B118" s="7">
        <v>0.83197435766766414</v>
      </c>
      <c r="C118" s="7">
        <v>-9.3343444715233144</v>
      </c>
      <c r="D118" s="7">
        <v>13.60643077985204</v>
      </c>
      <c r="E118" s="7">
        <v>21.161351042478227</v>
      </c>
    </row>
    <row r="119" spans="1:5" x14ac:dyDescent="0.25">
      <c r="A119" s="6">
        <v>39447</v>
      </c>
      <c r="B119" s="7">
        <v>-1.9275409548991096</v>
      </c>
      <c r="C119" s="7">
        <v>-11.613968250547357</v>
      </c>
      <c r="D119" s="7">
        <v>8.5388541033284859</v>
      </c>
      <c r="E119" s="7">
        <v>17.396936235572458</v>
      </c>
    </row>
    <row r="120" spans="1:5" x14ac:dyDescent="0.25">
      <c r="A120" s="6">
        <v>39538</v>
      </c>
      <c r="B120" s="7">
        <v>-4.602595859634329</v>
      </c>
      <c r="C120" s="7">
        <v>-10.222106333885073</v>
      </c>
      <c r="D120" s="7">
        <v>4.0756724335277994</v>
      </c>
      <c r="E120" s="7">
        <v>12.741544995819654</v>
      </c>
    </row>
    <row r="121" spans="1:5" x14ac:dyDescent="0.25">
      <c r="A121" s="6">
        <v>39629</v>
      </c>
      <c r="B121" s="7">
        <v>-4.5662675099915395</v>
      </c>
      <c r="C121" s="7">
        <v>-10.537182209231077</v>
      </c>
      <c r="D121" s="7">
        <v>2.8357987242763505</v>
      </c>
      <c r="E121" s="7">
        <v>9.8549564814682356</v>
      </c>
    </row>
    <row r="122" spans="1:5" x14ac:dyDescent="0.25">
      <c r="A122" s="6">
        <v>39721</v>
      </c>
      <c r="B122" s="7">
        <v>-8.7777908831751734</v>
      </c>
      <c r="C122" s="7">
        <v>-13.458836374115679</v>
      </c>
      <c r="D122" s="7">
        <v>-4.8934090715089029</v>
      </c>
      <c r="E122" s="7">
        <v>4.4424755349173894</v>
      </c>
    </row>
    <row r="123" spans="1:5" x14ac:dyDescent="0.25">
      <c r="A123" s="6">
        <v>39813</v>
      </c>
      <c r="B123" s="7">
        <v>-13.411210039160204</v>
      </c>
      <c r="C123" s="7">
        <v>-14.237151000938653</v>
      </c>
      <c r="D123" s="7">
        <v>-6.2415663270587896</v>
      </c>
      <c r="E123" s="7">
        <v>-1.6948214673428108</v>
      </c>
    </row>
    <row r="124" spans="1:5" x14ac:dyDescent="0.25">
      <c r="A124" s="6">
        <v>39903</v>
      </c>
      <c r="B124" s="7">
        <v>-16.371346618357187</v>
      </c>
      <c r="C124" s="7">
        <v>-19.880985262300999</v>
      </c>
      <c r="D124" s="7">
        <v>-6.5015365827152287</v>
      </c>
      <c r="E124" s="7">
        <v>-7.8138660725317273</v>
      </c>
    </row>
    <row r="125" spans="1:5" x14ac:dyDescent="0.25">
      <c r="A125" s="6">
        <v>39994</v>
      </c>
      <c r="B125" s="7">
        <v>-16.787538418693448</v>
      </c>
      <c r="C125" s="7">
        <v>-16.69636031944971</v>
      </c>
      <c r="D125" s="7">
        <v>-9.9257305990674958</v>
      </c>
      <c r="E125" s="7">
        <v>-9.3638887067327374</v>
      </c>
    </row>
    <row r="126" spans="1:5" x14ac:dyDescent="0.25">
      <c r="A126" s="6">
        <v>40086</v>
      </c>
      <c r="B126" s="7">
        <v>-12.816165348176966</v>
      </c>
      <c r="C126" s="7">
        <v>-12.134384207648807</v>
      </c>
      <c r="D126" s="7">
        <v>-9.7402219986263088</v>
      </c>
      <c r="E126" s="7">
        <v>-9.2241112010524535</v>
      </c>
    </row>
    <row r="127" spans="1:5" x14ac:dyDescent="0.25">
      <c r="A127" s="6">
        <v>40178</v>
      </c>
      <c r="B127" s="7">
        <v>-6.1136090246151191</v>
      </c>
      <c r="C127" s="7">
        <v>-6.6161230630703223</v>
      </c>
      <c r="D127" s="7">
        <v>-9.3465397313460699</v>
      </c>
      <c r="E127" s="7">
        <v>-10.351643523204912</v>
      </c>
    </row>
    <row r="128" spans="1:5" x14ac:dyDescent="0.25">
      <c r="A128" s="6">
        <v>40268</v>
      </c>
      <c r="B128" s="7">
        <v>-0.7270225961861887</v>
      </c>
      <c r="C128" s="7">
        <v>3.1432726042794012</v>
      </c>
      <c r="D128" s="7">
        <v>-8.5472672252733144</v>
      </c>
      <c r="E128" s="7">
        <v>-9.2487728744894646</v>
      </c>
    </row>
    <row r="129" spans="1:5" x14ac:dyDescent="0.25">
      <c r="A129" s="6">
        <v>40359</v>
      </c>
      <c r="B129" s="7">
        <v>0.43947091117837456</v>
      </c>
      <c r="C129" s="7">
        <v>3.5237900878951844</v>
      </c>
      <c r="D129" s="7">
        <v>-8.4678425117643119</v>
      </c>
      <c r="E129" s="7">
        <v>-10.10752980816979</v>
      </c>
    </row>
    <row r="130" spans="1:5" x14ac:dyDescent="0.25">
      <c r="A130" s="6">
        <v>40451</v>
      </c>
      <c r="B130" s="7">
        <v>4.4467904481915177E-2</v>
      </c>
      <c r="C130" s="7">
        <v>3.6381255995271866</v>
      </c>
      <c r="D130" s="7">
        <v>-4.6963278829612936</v>
      </c>
      <c r="E130" s="7">
        <v>-11.919844664769652</v>
      </c>
    </row>
    <row r="131" spans="1:5" x14ac:dyDescent="0.25">
      <c r="A131" s="6">
        <v>40543</v>
      </c>
      <c r="B131" s="7">
        <v>0.19062790128687723</v>
      </c>
      <c r="C131" s="7">
        <v>3.2684414358437275</v>
      </c>
      <c r="D131" s="7">
        <v>-2.8413922480865494</v>
      </c>
      <c r="E131" s="7">
        <v>-12.205453601433714</v>
      </c>
    </row>
    <row r="132" spans="1:5" x14ac:dyDescent="0.25">
      <c r="A132" s="6">
        <v>40633</v>
      </c>
      <c r="B132" s="7">
        <v>-2.9217387315353616</v>
      </c>
      <c r="C132" s="7">
        <v>0.63348592609235865</v>
      </c>
      <c r="D132" s="7">
        <v>-4.2045936075642221</v>
      </c>
      <c r="E132" s="7">
        <v>-15.200762593116323</v>
      </c>
    </row>
    <row r="133" spans="1:5" x14ac:dyDescent="0.25">
      <c r="A133" s="6">
        <v>40724</v>
      </c>
      <c r="B133" s="7">
        <v>-3.3763777622731528</v>
      </c>
      <c r="C133" s="7">
        <v>-1.1660315771698238</v>
      </c>
      <c r="D133" s="7">
        <v>-3.1902698300357857</v>
      </c>
      <c r="E133" s="7">
        <v>-17.320340106147604</v>
      </c>
    </row>
    <row r="134" spans="1:5" x14ac:dyDescent="0.25">
      <c r="A134" s="6">
        <v>40816</v>
      </c>
      <c r="B134" s="7">
        <v>-5.2029383991602955</v>
      </c>
      <c r="C134" s="7">
        <v>-4.6463596736895934</v>
      </c>
      <c r="D134" s="7">
        <v>-5.0378704867641506</v>
      </c>
      <c r="E134" s="7">
        <v>-18.833942327365417</v>
      </c>
    </row>
    <row r="135" spans="1:5" x14ac:dyDescent="0.25">
      <c r="A135" s="6">
        <v>40908</v>
      </c>
      <c r="B135" s="7">
        <v>-8.6849854241647826</v>
      </c>
      <c r="C135" s="7">
        <v>-6.8255086754861356</v>
      </c>
      <c r="D135" s="7">
        <v>-7.5587580706082065</v>
      </c>
      <c r="E135" s="7">
        <v>-19.765058668397906</v>
      </c>
    </row>
    <row r="136" spans="1:5" x14ac:dyDescent="0.25">
      <c r="A136" s="6">
        <v>40999</v>
      </c>
      <c r="B136" s="7">
        <v>-7.8810044554720848</v>
      </c>
      <c r="C136" s="7">
        <v>-6.5393368468333772</v>
      </c>
      <c r="D136" s="7">
        <v>-7.9291831898395166</v>
      </c>
      <c r="E136" s="7">
        <v>-20.307545445996254</v>
      </c>
    </row>
    <row r="137" spans="1:5" x14ac:dyDescent="0.25">
      <c r="A137" s="6">
        <v>41090</v>
      </c>
      <c r="B137" s="7">
        <v>-8.1010439342307112</v>
      </c>
      <c r="C137" s="7">
        <v>-6.269555217690681</v>
      </c>
      <c r="D137" s="7">
        <v>-5.7300434022514501</v>
      </c>
      <c r="E137" s="7">
        <v>-20.135220805064847</v>
      </c>
    </row>
    <row r="138" spans="1:5" x14ac:dyDescent="0.25">
      <c r="A138" s="6">
        <v>41182</v>
      </c>
      <c r="B138" s="7">
        <v>-5.6387421500088797</v>
      </c>
      <c r="C138" s="7">
        <v>6.5717491654826432E-2</v>
      </c>
      <c r="D138" s="7">
        <v>-2.7902810130337352</v>
      </c>
      <c r="E138" s="7">
        <v>-19.505520509957908</v>
      </c>
    </row>
    <row r="139" spans="1:5" x14ac:dyDescent="0.25">
      <c r="A139" s="6">
        <v>41274</v>
      </c>
      <c r="B139" s="7">
        <v>-2.1754589369583299</v>
      </c>
      <c r="C139" s="7">
        <v>2.2010573200257344</v>
      </c>
      <c r="D139" s="7">
        <v>-1.0432255972288584</v>
      </c>
      <c r="E139" s="7">
        <v>-18.600111913416207</v>
      </c>
    </row>
    <row r="140" spans="1:5" x14ac:dyDescent="0.25">
      <c r="A140" s="6">
        <v>41364</v>
      </c>
      <c r="B140" s="7">
        <v>0.85333112163987757</v>
      </c>
      <c r="C140" s="7">
        <v>5.1660970222135782</v>
      </c>
      <c r="D140" s="7">
        <v>2.5752048758842516</v>
      </c>
      <c r="E140" s="7">
        <v>-17.185968596916233</v>
      </c>
    </row>
    <row r="141" spans="1:5" x14ac:dyDescent="0.25">
      <c r="A141" s="6">
        <v>41455</v>
      </c>
      <c r="B141" s="7">
        <v>2.0042376014673069</v>
      </c>
      <c r="C141" s="7">
        <v>8.0696813062451014</v>
      </c>
      <c r="D141" s="7">
        <v>3.6714583946528823</v>
      </c>
      <c r="E141" s="7">
        <v>-17.101629026226796</v>
      </c>
    </row>
    <row r="142" spans="1:5" x14ac:dyDescent="0.25">
      <c r="A142" s="6">
        <v>41547</v>
      </c>
      <c r="B142" s="7">
        <v>1.3154898823687144</v>
      </c>
      <c r="C142" s="7">
        <v>5.7440839518829057</v>
      </c>
      <c r="D142" s="7">
        <v>1.0483104467513993</v>
      </c>
      <c r="E142" s="7">
        <v>-16.457425363384882</v>
      </c>
    </row>
    <row r="143" spans="1:5" x14ac:dyDescent="0.25">
      <c r="A143" s="6">
        <v>41639</v>
      </c>
      <c r="B143" s="7">
        <v>1.7523302775090732</v>
      </c>
      <c r="C143" s="7">
        <v>6.7522071061006494</v>
      </c>
      <c r="D143" s="7">
        <v>1.8724755450835628</v>
      </c>
      <c r="E143" s="7">
        <v>-16.65329149508683</v>
      </c>
    </row>
    <row r="144" spans="1:5" x14ac:dyDescent="0.25">
      <c r="A144" s="6">
        <v>41729</v>
      </c>
      <c r="B144" s="7">
        <v>0.54313871682958315</v>
      </c>
      <c r="C144" s="7">
        <v>5.9395370423242833</v>
      </c>
      <c r="D144" s="7">
        <v>3.9566807001900628E-4</v>
      </c>
      <c r="E144" s="7">
        <v>-16.914208631641479</v>
      </c>
    </row>
    <row r="145" spans="1:5" x14ac:dyDescent="0.25">
      <c r="A145" s="6">
        <v>41820</v>
      </c>
      <c r="B145" s="7">
        <v>2.3476090506958425</v>
      </c>
      <c r="C145" s="7">
        <v>6.7001812786505077</v>
      </c>
      <c r="D145" s="7">
        <v>-3.4031492112024941</v>
      </c>
      <c r="E145" s="7">
        <v>-16.32538033679992</v>
      </c>
    </row>
    <row r="146" spans="1:5" x14ac:dyDescent="0.25">
      <c r="A146" s="6">
        <v>41912</v>
      </c>
      <c r="B146" s="7">
        <v>2.8732675894682425</v>
      </c>
      <c r="C146" s="7">
        <v>7.0773483178877106</v>
      </c>
      <c r="D146" s="7">
        <v>-1.7528335570201503</v>
      </c>
      <c r="E146" s="7">
        <v>-15.730544989292072</v>
      </c>
    </row>
    <row r="147" spans="1:5" x14ac:dyDescent="0.25">
      <c r="A147" s="6">
        <v>42004</v>
      </c>
      <c r="B147" s="7">
        <v>3.137463288076181</v>
      </c>
      <c r="C147" s="7">
        <v>6.7751775150640681</v>
      </c>
      <c r="D147" s="7">
        <v>-0.23113981765311431</v>
      </c>
      <c r="E147" s="7">
        <v>-13.921828791279545</v>
      </c>
    </row>
    <row r="148" spans="1:5" x14ac:dyDescent="0.25">
      <c r="A148" s="6">
        <v>42094</v>
      </c>
      <c r="B148" s="7">
        <v>5.3981588249806034</v>
      </c>
      <c r="C148" s="7">
        <v>8.5295326071187727</v>
      </c>
      <c r="D148" s="7">
        <v>-0.77645084977979728</v>
      </c>
      <c r="E148" s="7">
        <v>-12.186397995119268</v>
      </c>
    </row>
    <row r="149" spans="1:5" x14ac:dyDescent="0.25">
      <c r="A149" s="6">
        <v>42185</v>
      </c>
      <c r="B149" s="7">
        <v>5.6089653952923646</v>
      </c>
      <c r="C149" s="7">
        <v>9.4634457619178214</v>
      </c>
      <c r="D149" s="7">
        <v>4.1553716930949447</v>
      </c>
      <c r="E149" s="7">
        <v>-11.023530262719838</v>
      </c>
    </row>
    <row r="150" spans="1:5" x14ac:dyDescent="0.25">
      <c r="A150" s="6">
        <v>42277</v>
      </c>
      <c r="B150" s="7">
        <v>6.4550801929422308</v>
      </c>
      <c r="C150" s="7">
        <v>10.870715889757076</v>
      </c>
      <c r="D150" s="7">
        <v>5.9775862195917018</v>
      </c>
      <c r="E150" s="7">
        <v>-10.184282439836034</v>
      </c>
    </row>
    <row r="151" spans="1:5" x14ac:dyDescent="0.25">
      <c r="A151" s="6">
        <v>42369</v>
      </c>
      <c r="B151" s="7">
        <v>5.7868261995378978</v>
      </c>
      <c r="C151" s="7">
        <v>10.235714601114299</v>
      </c>
      <c r="D151" s="7">
        <v>5.8178293197011621</v>
      </c>
      <c r="E151" s="7">
        <v>-8.734720403745321</v>
      </c>
    </row>
    <row r="152" spans="1:5" x14ac:dyDescent="0.25">
      <c r="A152" s="6">
        <v>42460</v>
      </c>
      <c r="B152" s="7">
        <v>5.2720402225688856</v>
      </c>
      <c r="C152" s="7">
        <v>10.822858694096871</v>
      </c>
      <c r="D152" s="7">
        <v>10.473925398048213</v>
      </c>
      <c r="E152" s="7">
        <v>-8.0217426298308858</v>
      </c>
    </row>
    <row r="153" spans="1:5" x14ac:dyDescent="0.25">
      <c r="A153" s="6">
        <v>42551</v>
      </c>
      <c r="B153" s="7">
        <v>2.8801631565775976</v>
      </c>
      <c r="C153" s="7">
        <v>7.4598999140836453</v>
      </c>
      <c r="D153" s="7">
        <v>8.7341521127953783</v>
      </c>
      <c r="E153" s="7">
        <v>-7.5620340879797299</v>
      </c>
    </row>
    <row r="154" spans="1:5" x14ac:dyDescent="0.25">
      <c r="A154" s="6">
        <v>42643</v>
      </c>
      <c r="B154" s="7">
        <v>4.2737989901885598</v>
      </c>
      <c r="C154" s="7">
        <v>6.8062397741009972</v>
      </c>
      <c r="D154" s="7">
        <v>8.6769143239473721</v>
      </c>
      <c r="E154" s="7">
        <v>-6.1453516329047941</v>
      </c>
    </row>
    <row r="155" spans="1:5" x14ac:dyDescent="0.25">
      <c r="A155" s="6">
        <v>42735</v>
      </c>
      <c r="B155" s="7">
        <v>2.9225493946967607</v>
      </c>
      <c r="C155" s="7">
        <v>6.6282766051165121</v>
      </c>
      <c r="D155" s="7">
        <v>6.3106900465543347</v>
      </c>
      <c r="E155" s="7">
        <v>-7.1135417208442515</v>
      </c>
    </row>
    <row r="156" spans="1:5" x14ac:dyDescent="0.25">
      <c r="A156" s="6">
        <v>42825</v>
      </c>
      <c r="B156" s="7">
        <v>1.5632971850236155</v>
      </c>
      <c r="C156" s="7">
        <v>4.2220008476344439</v>
      </c>
      <c r="D156" s="7">
        <v>4.2554801238432027</v>
      </c>
      <c r="E156" s="7">
        <v>-6.7058827748228573</v>
      </c>
    </row>
    <row r="157" spans="1:5" x14ac:dyDescent="0.25">
      <c r="A157" s="6">
        <v>42916</v>
      </c>
      <c r="B157" s="7">
        <v>4.047464613373819</v>
      </c>
      <c r="C157" s="7">
        <v>5.9861073233722584</v>
      </c>
      <c r="D157" s="7">
        <v>4.4182909166327278</v>
      </c>
      <c r="E157" s="7">
        <v>-5.6587891954571701</v>
      </c>
    </row>
    <row r="158" spans="1:5" x14ac:dyDescent="0.25">
      <c r="A158" s="6">
        <v>43008</v>
      </c>
      <c r="B158" s="7">
        <v>2.9283274057929187</v>
      </c>
      <c r="C158" s="7">
        <v>6.5465154004691106</v>
      </c>
      <c r="D158" s="7">
        <v>3.5933709002577086</v>
      </c>
      <c r="E158" s="7">
        <v>-5.4313319277633054</v>
      </c>
    </row>
    <row r="159" spans="1:5" x14ac:dyDescent="0.25">
      <c r="A159" s="6">
        <v>43100</v>
      </c>
      <c r="B159" s="7">
        <v>3.7120061320990771</v>
      </c>
      <c r="C159" s="7">
        <v>6.5343146988017242</v>
      </c>
      <c r="D159" s="7">
        <v>7.2501363785884676</v>
      </c>
      <c r="E159" s="7">
        <v>-4.8597128252532373</v>
      </c>
    </row>
    <row r="160" spans="1:5" x14ac:dyDescent="0.25">
      <c r="A160" s="6">
        <v>43190</v>
      </c>
      <c r="B160" s="7">
        <v>5.6341569327694296</v>
      </c>
      <c r="C160" s="7">
        <v>7.6643001050617388</v>
      </c>
      <c r="D160" s="7">
        <v>7.3819951985686139</v>
      </c>
      <c r="E160" s="7">
        <v>-3.3094263879504759</v>
      </c>
    </row>
    <row r="161" spans="1:5" x14ac:dyDescent="0.25">
      <c r="A161" s="6">
        <v>43281</v>
      </c>
      <c r="B161" s="7">
        <v>3.7889213099953301</v>
      </c>
      <c r="C161" s="7">
        <v>6.4108039374796144</v>
      </c>
      <c r="D161" s="7">
        <v>5.1079307497387871</v>
      </c>
      <c r="E161" s="7">
        <v>-4.5724763837346138</v>
      </c>
    </row>
    <row r="162" spans="1:5" x14ac:dyDescent="0.25">
      <c r="A162" s="6">
        <v>43373</v>
      </c>
      <c r="B162" s="7">
        <v>2.5057618685418559</v>
      </c>
      <c r="C162" s="7">
        <v>3.2027232309802756</v>
      </c>
      <c r="D162" s="7">
        <v>4.5421286464463417</v>
      </c>
      <c r="E162" s="7">
        <v>-4.6986806531641001</v>
      </c>
    </row>
    <row r="163" spans="1:5" x14ac:dyDescent="0.25">
      <c r="A163" s="6">
        <v>43465</v>
      </c>
      <c r="B163" s="7">
        <v>3.2472652934116608</v>
      </c>
      <c r="C163" s="7">
        <v>2.0561636634654157</v>
      </c>
      <c r="D163" s="7">
        <v>0.63787479737629216</v>
      </c>
      <c r="E163" s="7">
        <v>-3.9091842058446513</v>
      </c>
    </row>
    <row r="164" spans="1:5" x14ac:dyDescent="0.25">
      <c r="A164" s="6">
        <v>43555</v>
      </c>
      <c r="B164" s="7">
        <v>1.3842593856598251</v>
      </c>
      <c r="C164" s="7">
        <v>-0.29133254354272164</v>
      </c>
      <c r="D164" s="7">
        <v>-0.85420397994848685</v>
      </c>
      <c r="E164" s="7">
        <v>-4.0769372888569961</v>
      </c>
    </row>
    <row r="165" spans="1:5" x14ac:dyDescent="0.25">
      <c r="A165" s="6">
        <v>43646</v>
      </c>
      <c r="B165" s="7">
        <v>1.9967053934811574</v>
      </c>
      <c r="C165" s="7">
        <v>-0.25013284846084893</v>
      </c>
      <c r="D165" s="7">
        <v>0.83141873235492714</v>
      </c>
      <c r="E165" s="7">
        <v>-3.2487309876607084</v>
      </c>
    </row>
    <row r="166" spans="1:5" x14ac:dyDescent="0.25">
      <c r="A166" s="6">
        <v>43738</v>
      </c>
      <c r="B166" s="7">
        <v>2.4801931696373014</v>
      </c>
      <c r="C166" s="7">
        <v>-0.38013673082786248</v>
      </c>
      <c r="D166" s="7">
        <v>-2.0435912419190627</v>
      </c>
      <c r="E166" s="7">
        <v>-2.5625698479256109</v>
      </c>
    </row>
    <row r="167" spans="1:5" x14ac:dyDescent="0.25">
      <c r="A167" s="6">
        <v>43830</v>
      </c>
      <c r="B167" s="7">
        <v>2.6230099986408684</v>
      </c>
      <c r="C167" s="7">
        <v>1.0316365910522984</v>
      </c>
      <c r="D167" s="7">
        <v>-1.3641743374539828</v>
      </c>
      <c r="E167" s="7">
        <v>-2.4060363237170757</v>
      </c>
    </row>
    <row r="168" spans="1:5" x14ac:dyDescent="0.25">
      <c r="A168" s="6">
        <v>43921</v>
      </c>
      <c r="B168" s="7">
        <v>2.1202506224298645</v>
      </c>
      <c r="C168" s="7">
        <v>1.9415105616384043</v>
      </c>
      <c r="D168" s="7">
        <v>-1.8868056860706472</v>
      </c>
      <c r="E168" s="7">
        <v>-3.1802603891594172</v>
      </c>
    </row>
    <row r="169" spans="1:5" x14ac:dyDescent="0.25">
      <c r="A169" s="6">
        <v>44012</v>
      </c>
      <c r="B169" s="7">
        <v>2.1124091738427442</v>
      </c>
      <c r="C169" s="7">
        <v>2.1496633206717686</v>
      </c>
      <c r="D169" s="7">
        <v>-3.0171303496401736</v>
      </c>
      <c r="E169" s="7">
        <v>-2.8156553295878184</v>
      </c>
    </row>
    <row r="170" spans="1:5" x14ac:dyDescent="0.25">
      <c r="A170" s="6">
        <v>44104</v>
      </c>
      <c r="B170" s="7">
        <v>4.5698835989440578</v>
      </c>
      <c r="C170" s="7">
        <v>5.1750605838418728</v>
      </c>
      <c r="D170" s="7">
        <v>-0.77795901542164758</v>
      </c>
      <c r="E170" s="7">
        <v>-0.11564620143885707</v>
      </c>
    </row>
    <row r="171" spans="1:5" x14ac:dyDescent="0.25">
      <c r="A171" s="6">
        <v>44196</v>
      </c>
      <c r="B171" s="7">
        <v>7.1680471461053497</v>
      </c>
      <c r="C171" s="7">
        <v>7.0811984635797298</v>
      </c>
      <c r="D171" s="7">
        <v>0.68958611267293524</v>
      </c>
      <c r="E171" s="7">
        <v>0.77726635868136107</v>
      </c>
    </row>
    <row r="172" spans="1:5" x14ac:dyDescent="0.25">
      <c r="A172" s="6">
        <v>44286</v>
      </c>
      <c r="B172" s="7">
        <v>9.9781561018534184</v>
      </c>
      <c r="C172" s="7">
        <v>9.4252775773623565</v>
      </c>
      <c r="D172" s="7">
        <v>2.395037659197774</v>
      </c>
      <c r="E172" s="7">
        <v>2.2736239378150058</v>
      </c>
    </row>
    <row r="173" spans="1:5" x14ac:dyDescent="0.25">
      <c r="A173" s="6">
        <v>44377</v>
      </c>
      <c r="B173" s="7">
        <v>11.383320169817956</v>
      </c>
      <c r="C173" s="7">
        <v>9.6641218787165037</v>
      </c>
      <c r="D173" s="7">
        <v>4.5105228458848234</v>
      </c>
      <c r="E173" s="7">
        <v>4.1863322554178684</v>
      </c>
    </row>
    <row r="174" spans="1:5" x14ac:dyDescent="0.25">
      <c r="A174" s="6">
        <v>44469</v>
      </c>
      <c r="B174" s="7">
        <v>10.960367345302458</v>
      </c>
      <c r="C174" s="7">
        <v>10.139338289598609</v>
      </c>
      <c r="D174" s="7">
        <v>7.0990325125264819</v>
      </c>
      <c r="E174" s="7">
        <v>5.3300637809908569</v>
      </c>
    </row>
    <row r="175" spans="1:5" x14ac:dyDescent="0.25">
      <c r="A175" s="6">
        <v>44561</v>
      </c>
      <c r="B175" s="7">
        <v>7.0165394354436916</v>
      </c>
      <c r="C175" s="7">
        <v>5.9376316525160178</v>
      </c>
      <c r="D175" s="7">
        <v>5.8325105984866177</v>
      </c>
      <c r="E175" s="7">
        <v>7.9726740277882513</v>
      </c>
    </row>
    <row r="176" spans="1:5" x14ac:dyDescent="0.25">
      <c r="A176" s="6">
        <v>44651</v>
      </c>
      <c r="B176" s="7">
        <v>4.0317347899041511</v>
      </c>
      <c r="C176" s="7">
        <v>2.6546442151442085</v>
      </c>
      <c r="D176" s="7">
        <v>3.1090909114648513</v>
      </c>
      <c r="E176" s="7">
        <v>7.3620493038733859</v>
      </c>
    </row>
    <row r="177" spans="1:5" x14ac:dyDescent="0.25">
      <c r="A177" s="6">
        <v>44742</v>
      </c>
      <c r="B177" s="7">
        <v>-2.2080978316211475</v>
      </c>
      <c r="C177" s="7">
        <v>-1.801001891273446</v>
      </c>
      <c r="D177" s="7">
        <v>-0.67726001902818078</v>
      </c>
      <c r="E177" s="7">
        <v>5.5337942735014689</v>
      </c>
    </row>
    <row r="178" spans="1:5" x14ac:dyDescent="0.25">
      <c r="A178" s="6">
        <v>44834</v>
      </c>
      <c r="B178" s="7">
        <v>-8.2163765179766202</v>
      </c>
      <c r="C178" s="7">
        <v>-9.6131172347290175</v>
      </c>
      <c r="D178" s="7">
        <v>-2.3081903514370117</v>
      </c>
      <c r="E178" s="7">
        <v>1.9126563836565857</v>
      </c>
    </row>
    <row r="179" spans="1:5" x14ac:dyDescent="0.25">
      <c r="A179" s="6">
        <v>44926</v>
      </c>
      <c r="B179" s="7">
        <v>-12.128848387267199</v>
      </c>
      <c r="C179" s="7">
        <v>-12.360747789322978</v>
      </c>
      <c r="D179" s="7">
        <v>-5.3768961420324501</v>
      </c>
      <c r="E179" s="7">
        <v>-2.7302016355389758</v>
      </c>
    </row>
    <row r="180" spans="1:5" x14ac:dyDescent="0.25">
      <c r="A180" s="6">
        <v>45016</v>
      </c>
      <c r="B180" s="7">
        <v>-12.762927264922098</v>
      </c>
      <c r="C180" s="7">
        <v>-13.256376283860384</v>
      </c>
      <c r="D180" s="7">
        <v>-3.8467539388234329</v>
      </c>
      <c r="E180" s="7">
        <v>-5.6743523120283861</v>
      </c>
    </row>
    <row r="181" spans="1:5" x14ac:dyDescent="0.25">
      <c r="A181" s="6">
        <v>45107</v>
      </c>
      <c r="B181" s="7">
        <v>-7.8463251857166743</v>
      </c>
      <c r="C181" s="7">
        <v>-8.3403338792365833</v>
      </c>
      <c r="D181" s="7">
        <v>-4.1121707406267411</v>
      </c>
      <c r="E181" s="7">
        <v>-5.7085825769202847</v>
      </c>
    </row>
    <row r="182" spans="1:5" x14ac:dyDescent="0.25">
      <c r="A182" s="6">
        <v>45199</v>
      </c>
      <c r="B182" s="7">
        <v>-3.2063507165894123</v>
      </c>
      <c r="C182" s="7">
        <v>-2.0897711734308988</v>
      </c>
      <c r="D182" s="7">
        <v>-8.1078454796211332</v>
      </c>
      <c r="E182" s="7">
        <v>-5.1219490882480017</v>
      </c>
    </row>
    <row r="183" spans="1:5" x14ac:dyDescent="0.25">
      <c r="A183" s="6">
        <v>45291</v>
      </c>
      <c r="B183" s="7">
        <v>2.9774641479526354</v>
      </c>
      <c r="C183" s="7">
        <v>3.4866743592034455</v>
      </c>
      <c r="D183" s="7">
        <v>-4.3917419366858113</v>
      </c>
      <c r="E183" s="7">
        <v>-3.2260213247302882</v>
      </c>
    </row>
    <row r="184" spans="1:5" x14ac:dyDescent="0.25">
      <c r="A184" s="6">
        <v>45382</v>
      </c>
      <c r="B184" s="7">
        <v>3.0682193531593738</v>
      </c>
      <c r="C184" s="7">
        <v>3.224298603703768</v>
      </c>
      <c r="D184" s="7">
        <v>-5.7021602213359728</v>
      </c>
      <c r="E184" s="7">
        <v>-1.9486823958748567</v>
      </c>
    </row>
    <row r="185" spans="1:5" x14ac:dyDescent="0.25">
      <c r="A185" s="6">
        <v>45473</v>
      </c>
      <c r="B185" s="7">
        <v>2.4570018863970366</v>
      </c>
      <c r="C185" s="7">
        <v>1.0615527637462874</v>
      </c>
      <c r="D185" s="7">
        <v>-2.7258914101686127</v>
      </c>
      <c r="E185" s="7">
        <v>-2.5443657134752051</v>
      </c>
    </row>
    <row r="186" spans="1:5" x14ac:dyDescent="0.25">
      <c r="A186" s="6">
        <v>45565</v>
      </c>
      <c r="B186" s="7">
        <v>0.80436762447513299</v>
      </c>
      <c r="C186" s="7">
        <v>1.8270126344423154</v>
      </c>
      <c r="D186" s="7">
        <v>2.8337447722185383</v>
      </c>
      <c r="E186" s="7">
        <v>-3.3224225199047108</v>
      </c>
    </row>
    <row r="187" spans="1:5" x14ac:dyDescent="0.25">
      <c r="A187" s="6">
        <v>45657</v>
      </c>
      <c r="B187" s="7">
        <v>1.7643287510105798</v>
      </c>
      <c r="C187" s="7">
        <v>2.7345694085794792</v>
      </c>
      <c r="D187" s="7">
        <v>2.4141706900878468</v>
      </c>
      <c r="E187" s="7">
        <v>-1.7095228298283804</v>
      </c>
    </row>
  </sheetData>
  <mergeCells count="4">
    <mergeCell ref="B6:D6"/>
    <mergeCell ref="A1:I1"/>
    <mergeCell ref="B2:I2"/>
    <mergeCell ref="B3:I3"/>
  </mergeCells>
  <hyperlinks>
    <hyperlink ref="I4" location="Indhold!A1" display="Tilbage til Indhold" xr:uid="{00000000-0004-0000-0C00-000000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8"/>
  <dimension ref="A1:J275"/>
  <sheetViews>
    <sheetView workbookViewId="0">
      <selection sqref="A1:H1"/>
    </sheetView>
  </sheetViews>
  <sheetFormatPr defaultColWidth="9.140625" defaultRowHeight="13.5" x14ac:dyDescent="0.25"/>
  <cols>
    <col min="1" max="1" width="11" style="8" bestFit="1" customWidth="1"/>
    <col min="2" max="2" width="45.7109375" style="8" bestFit="1" customWidth="1"/>
    <col min="3" max="3" width="27.140625" style="8" bestFit="1" customWidth="1"/>
    <col min="4" max="4" width="20.7109375" style="8" bestFit="1" customWidth="1"/>
    <col min="5" max="5" width="24.28515625" style="8" bestFit="1" customWidth="1"/>
    <col min="6" max="6" width="18" style="8" bestFit="1" customWidth="1"/>
    <col min="7" max="7" width="24.85546875" style="8" bestFit="1" customWidth="1"/>
    <col min="8" max="8" width="18.5703125" style="8" bestFit="1" customWidth="1"/>
    <col min="9" max="9" width="27" style="8" customWidth="1"/>
    <col min="10" max="10" width="28" style="8" customWidth="1"/>
    <col min="11" max="11" width="23.7109375" style="8" customWidth="1"/>
    <col min="12" max="12" width="27.28515625" style="8" customWidth="1"/>
    <col min="13" max="13" width="36.85546875" style="8" customWidth="1"/>
    <col min="14" max="16384" width="9.140625" style="8"/>
  </cols>
  <sheetData>
    <row r="1" spans="1:10" ht="26.25" customHeight="1" thickBot="1" x14ac:dyDescent="0.3">
      <c r="A1" s="125" t="s">
        <v>106</v>
      </c>
      <c r="B1" s="126"/>
      <c r="C1" s="126"/>
      <c r="D1" s="126"/>
      <c r="E1" s="126"/>
      <c r="F1" s="126"/>
      <c r="G1" s="126"/>
      <c r="H1" s="126"/>
      <c r="I1" s="19"/>
      <c r="J1" s="19"/>
    </row>
    <row r="2" spans="1:10" ht="48" customHeight="1" x14ac:dyDescent="0.25">
      <c r="A2" s="11" t="s">
        <v>24</v>
      </c>
      <c r="B2" s="127" t="s">
        <v>105</v>
      </c>
      <c r="C2" s="127"/>
      <c r="D2" s="127"/>
      <c r="E2" s="127"/>
      <c r="F2" s="127"/>
      <c r="G2" s="127"/>
      <c r="H2" s="127"/>
      <c r="I2" s="33"/>
      <c r="J2" s="33"/>
    </row>
    <row r="3" spans="1:10" x14ac:dyDescent="0.25">
      <c r="A3" s="39" t="s">
        <v>25</v>
      </c>
      <c r="B3" s="124" t="s">
        <v>47</v>
      </c>
      <c r="C3" s="124"/>
      <c r="D3" s="124"/>
      <c r="E3" s="124"/>
      <c r="F3" s="124"/>
      <c r="G3" s="124"/>
    </row>
    <row r="4" spans="1:10" x14ac:dyDescent="0.25">
      <c r="B4" s="16"/>
      <c r="C4" s="16"/>
      <c r="D4" s="16"/>
      <c r="E4" s="16"/>
      <c r="F4" s="16"/>
      <c r="G4" s="13"/>
      <c r="H4" s="13" t="s">
        <v>35</v>
      </c>
    </row>
    <row r="6" spans="1:10" x14ac:dyDescent="0.25">
      <c r="A6" s="76"/>
      <c r="B6" s="78" t="s">
        <v>74</v>
      </c>
      <c r="C6" s="79"/>
      <c r="D6" s="80"/>
      <c r="E6" s="81"/>
      <c r="F6" s="82"/>
      <c r="G6" s="131" t="s">
        <v>131</v>
      </c>
      <c r="H6" s="116"/>
      <c r="I6" s="129"/>
      <c r="J6" s="130"/>
    </row>
    <row r="7" spans="1:10" x14ac:dyDescent="0.25">
      <c r="A7" s="2" t="s">
        <v>33</v>
      </c>
      <c r="B7" s="40" t="s">
        <v>152</v>
      </c>
      <c r="C7" s="41" t="s">
        <v>153</v>
      </c>
      <c r="D7" s="41" t="s">
        <v>154</v>
      </c>
      <c r="E7" s="2" t="s">
        <v>76</v>
      </c>
      <c r="F7" s="42" t="s">
        <v>73</v>
      </c>
      <c r="G7" s="2" t="s">
        <v>128</v>
      </c>
      <c r="H7" s="42" t="s">
        <v>129</v>
      </c>
    </row>
    <row r="8" spans="1:10" x14ac:dyDescent="0.25">
      <c r="A8" s="3">
        <v>37652</v>
      </c>
      <c r="B8" s="43">
        <v>2.9500000000000011</v>
      </c>
      <c r="C8" s="43">
        <v>8.2669999999999995</v>
      </c>
      <c r="D8" s="43">
        <v>4.2759999999999998</v>
      </c>
      <c r="E8" s="4">
        <f>CCB_Merrente[[#This Row],[Udlånsrente, husholdninger]]-CCB_Merrente[[#This Row],[Nationalbankens ledende pengepolitiske rente]]</f>
        <v>5.3169999999999984</v>
      </c>
      <c r="F8" s="4">
        <f>CCB_Merrente[[#This Row],[Udlånsrente, erhverv]]-CCB_Merrente[[#This Row],[Nationalbankens ledende pengepolitiske rente]]</f>
        <v>1.3259999999999987</v>
      </c>
      <c r="G8" s="4"/>
      <c r="H8" s="4"/>
    </row>
    <row r="9" spans="1:10" x14ac:dyDescent="0.25">
      <c r="A9" s="3">
        <v>37680</v>
      </c>
      <c r="B9" s="43">
        <v>2.9500000000000011</v>
      </c>
      <c r="C9" s="43">
        <v>8.23</v>
      </c>
      <c r="D9" s="43">
        <v>3.8620000000000001</v>
      </c>
      <c r="E9" s="4">
        <f>CCB_Merrente[[#This Row],[Udlånsrente, husholdninger]]-CCB_Merrente[[#This Row],[Nationalbankens ledende pengepolitiske rente]]</f>
        <v>5.2799999999999994</v>
      </c>
      <c r="F9" s="4">
        <f>CCB_Merrente[[#This Row],[Udlånsrente, erhverv]]-CCB_Merrente[[#This Row],[Nationalbankens ledende pengepolitiske rente]]</f>
        <v>0.91199999999999903</v>
      </c>
      <c r="G9" s="4"/>
      <c r="H9" s="4"/>
    </row>
    <row r="10" spans="1:10" x14ac:dyDescent="0.25">
      <c r="A10" s="3">
        <v>37711</v>
      </c>
      <c r="B10" s="43">
        <v>2.747619047619049</v>
      </c>
      <c r="C10" s="43">
        <v>8.1289999999999996</v>
      </c>
      <c r="D10" s="43">
        <v>4.1100000000000003</v>
      </c>
      <c r="E10" s="4">
        <f>CCB_Merrente[[#This Row],[Udlånsrente, husholdninger]]-CCB_Merrente[[#This Row],[Nationalbankens ledende pengepolitiske rente]]</f>
        <v>5.381380952380951</v>
      </c>
      <c r="F10" s="4">
        <f>CCB_Merrente[[#This Row],[Udlånsrente, erhverv]]-CCB_Merrente[[#This Row],[Nationalbankens ledende pengepolitiske rente]]</f>
        <v>1.3623809523809514</v>
      </c>
      <c r="G10" s="4">
        <f t="shared" ref="G10:G71" si="0">IF(ISNUMBER(E8),AVERAGE(E8:E10),NA())</f>
        <v>5.3261269841269829</v>
      </c>
      <c r="H10" s="4">
        <f t="shared" ref="H10:H71" si="1">IF(ISNUMBER(F8),AVERAGE(F8:F10),NA())</f>
        <v>1.200126984126983</v>
      </c>
    </row>
    <row r="11" spans="1:10" x14ac:dyDescent="0.25">
      <c r="A11" s="3">
        <v>37741</v>
      </c>
      <c r="B11" s="43">
        <v>2.7000000000000011</v>
      </c>
      <c r="C11" s="43">
        <v>7.9909999999999997</v>
      </c>
      <c r="D11" s="43">
        <v>3.8029999999999999</v>
      </c>
      <c r="E11" s="4">
        <f>CCB_Merrente[[#This Row],[Udlånsrente, husholdninger]]-CCB_Merrente[[#This Row],[Nationalbankens ledende pengepolitiske rente]]</f>
        <v>5.2909999999999986</v>
      </c>
      <c r="F11" s="4">
        <f>CCB_Merrente[[#This Row],[Udlånsrente, erhverv]]-CCB_Merrente[[#This Row],[Nationalbankens ledende pengepolitiske rente]]</f>
        <v>1.1029999999999989</v>
      </c>
      <c r="G11" s="4">
        <f t="shared" si="0"/>
        <v>5.3174603174603163</v>
      </c>
      <c r="H11" s="4">
        <f t="shared" si="1"/>
        <v>1.1257936507936497</v>
      </c>
    </row>
    <row r="12" spans="1:10" x14ac:dyDescent="0.25">
      <c r="A12" s="3">
        <v>37772</v>
      </c>
      <c r="B12" s="43">
        <v>2.6875</v>
      </c>
      <c r="C12" s="43">
        <v>8.2460000000000004</v>
      </c>
      <c r="D12" s="43">
        <v>3.7559999999999998</v>
      </c>
      <c r="E12" s="4">
        <f>CCB_Merrente[[#This Row],[Udlånsrente, husholdninger]]-CCB_Merrente[[#This Row],[Nationalbankens ledende pengepolitiske rente]]</f>
        <v>5.5585000000000004</v>
      </c>
      <c r="F12" s="4">
        <f>CCB_Merrente[[#This Row],[Udlånsrente, erhverv]]-CCB_Merrente[[#This Row],[Nationalbankens ledende pengepolitiske rente]]</f>
        <v>1.0684999999999998</v>
      </c>
      <c r="G12" s="4">
        <f t="shared" si="0"/>
        <v>5.4102936507936503</v>
      </c>
      <c r="H12" s="4">
        <f t="shared" si="1"/>
        <v>1.1779603174603166</v>
      </c>
    </row>
    <row r="13" spans="1:10" x14ac:dyDescent="0.25">
      <c r="A13" s="3">
        <v>37802</v>
      </c>
      <c r="B13" s="43">
        <v>2.2289473684210521</v>
      </c>
      <c r="C13" s="43">
        <v>7.8579999999999997</v>
      </c>
      <c r="D13" s="43">
        <v>3.4790000000000001</v>
      </c>
      <c r="E13" s="4">
        <f>CCB_Merrente[[#This Row],[Udlånsrente, husholdninger]]-CCB_Merrente[[#This Row],[Nationalbankens ledende pengepolitiske rente]]</f>
        <v>5.6290526315789471</v>
      </c>
      <c r="F13" s="4">
        <f>CCB_Merrente[[#This Row],[Udlånsrente, erhverv]]-CCB_Merrente[[#This Row],[Nationalbankens ledende pengepolitiske rente]]</f>
        <v>1.250052631578948</v>
      </c>
      <c r="G13" s="4">
        <f t="shared" si="0"/>
        <v>5.492850877192982</v>
      </c>
      <c r="H13" s="4">
        <f t="shared" si="1"/>
        <v>1.1405175438596489</v>
      </c>
    </row>
    <row r="14" spans="1:10" x14ac:dyDescent="0.25">
      <c r="A14" s="3">
        <v>37833</v>
      </c>
      <c r="B14" s="43">
        <v>2.149999999999999</v>
      </c>
      <c r="C14" s="43">
        <v>7.3579999999999997</v>
      </c>
      <c r="D14" s="43">
        <v>3.4409999999999998</v>
      </c>
      <c r="E14" s="4">
        <f>CCB_Merrente[[#This Row],[Udlånsrente, husholdninger]]-CCB_Merrente[[#This Row],[Nationalbankens ledende pengepolitiske rente]]</f>
        <v>5.2080000000000002</v>
      </c>
      <c r="F14" s="4">
        <f>CCB_Merrente[[#This Row],[Udlånsrente, erhverv]]-CCB_Merrente[[#This Row],[Nationalbankens ledende pengepolitiske rente]]</f>
        <v>1.2910000000000008</v>
      </c>
      <c r="G14" s="4">
        <f t="shared" si="0"/>
        <v>5.4651842105263162</v>
      </c>
      <c r="H14" s="4">
        <f t="shared" si="1"/>
        <v>1.2031842105263162</v>
      </c>
    </row>
    <row r="15" spans="1:10" x14ac:dyDescent="0.25">
      <c r="A15" s="3">
        <v>37864</v>
      </c>
      <c r="B15" s="43">
        <v>2.1499999999999995</v>
      </c>
      <c r="C15" s="43">
        <v>7.3289999999999997</v>
      </c>
      <c r="D15" s="43">
        <v>3.2829999999999999</v>
      </c>
      <c r="E15" s="4">
        <f>CCB_Merrente[[#This Row],[Udlånsrente, husholdninger]]-CCB_Merrente[[#This Row],[Nationalbankens ledende pengepolitiske rente]]</f>
        <v>5.1790000000000003</v>
      </c>
      <c r="F15" s="4">
        <f>CCB_Merrente[[#This Row],[Udlånsrente, erhverv]]-CCB_Merrente[[#This Row],[Nationalbankens ledende pengepolitiske rente]]</f>
        <v>1.1330000000000005</v>
      </c>
      <c r="G15" s="4">
        <f t="shared" si="0"/>
        <v>5.3386842105263161</v>
      </c>
      <c r="H15" s="4">
        <f t="shared" si="1"/>
        <v>1.2246842105263165</v>
      </c>
    </row>
    <row r="16" spans="1:10" x14ac:dyDescent="0.25">
      <c r="A16" s="3">
        <v>37894</v>
      </c>
      <c r="B16" s="43">
        <v>2.149999999999999</v>
      </c>
      <c r="C16" s="43">
        <v>7.4219999999999997</v>
      </c>
      <c r="D16" s="43">
        <v>3.0680000000000001</v>
      </c>
      <c r="E16" s="4">
        <f>CCB_Merrente[[#This Row],[Udlånsrente, husholdninger]]-CCB_Merrente[[#This Row],[Nationalbankens ledende pengepolitiske rente]]</f>
        <v>5.2720000000000002</v>
      </c>
      <c r="F16" s="4">
        <f>CCB_Merrente[[#This Row],[Udlånsrente, erhverv]]-CCB_Merrente[[#This Row],[Nationalbankens ledende pengepolitiske rente]]</f>
        <v>0.91800000000000104</v>
      </c>
      <c r="G16" s="4">
        <f t="shared" si="0"/>
        <v>5.2196666666666669</v>
      </c>
      <c r="H16" s="4">
        <f t="shared" si="1"/>
        <v>1.1140000000000008</v>
      </c>
    </row>
    <row r="17" spans="1:8" x14ac:dyDescent="0.25">
      <c r="A17" s="3">
        <v>37925</v>
      </c>
      <c r="B17" s="43">
        <v>2.149999999999999</v>
      </c>
      <c r="C17" s="43">
        <v>7.0339999999999998</v>
      </c>
      <c r="D17" s="43">
        <v>3.2789999999999999</v>
      </c>
      <c r="E17" s="4">
        <f>CCB_Merrente[[#This Row],[Udlånsrente, husholdninger]]-CCB_Merrente[[#This Row],[Nationalbankens ledende pengepolitiske rente]]</f>
        <v>4.8840000000000003</v>
      </c>
      <c r="F17" s="4">
        <f>CCB_Merrente[[#This Row],[Udlånsrente, erhverv]]-CCB_Merrente[[#This Row],[Nationalbankens ledende pengepolitiske rente]]</f>
        <v>1.1290000000000009</v>
      </c>
      <c r="G17" s="4">
        <f t="shared" si="0"/>
        <v>5.1116666666666672</v>
      </c>
      <c r="H17" s="4">
        <f t="shared" si="1"/>
        <v>1.0600000000000007</v>
      </c>
    </row>
    <row r="18" spans="1:8" x14ac:dyDescent="0.25">
      <c r="A18" s="3">
        <v>37955</v>
      </c>
      <c r="B18" s="43">
        <v>2.1499999999999995</v>
      </c>
      <c r="C18" s="43">
        <v>7.0720000000000001</v>
      </c>
      <c r="D18" s="43">
        <v>2.9729999999999999</v>
      </c>
      <c r="E18" s="4">
        <f>CCB_Merrente[[#This Row],[Udlånsrente, husholdninger]]-CCB_Merrente[[#This Row],[Nationalbankens ledende pengepolitiske rente]]</f>
        <v>4.9220000000000006</v>
      </c>
      <c r="F18" s="4">
        <f>CCB_Merrente[[#This Row],[Udlånsrente, erhverv]]-CCB_Merrente[[#This Row],[Nationalbankens ledende pengepolitiske rente]]</f>
        <v>0.8230000000000004</v>
      </c>
      <c r="G18" s="4">
        <f t="shared" si="0"/>
        <v>5.0260000000000007</v>
      </c>
      <c r="H18" s="4">
        <f t="shared" si="1"/>
        <v>0.95666666666666744</v>
      </c>
    </row>
    <row r="19" spans="1:8" x14ac:dyDescent="0.25">
      <c r="A19" s="3">
        <v>37986</v>
      </c>
      <c r="B19" s="43">
        <v>2.1499999999999995</v>
      </c>
      <c r="C19" s="43">
        <v>6.94</v>
      </c>
      <c r="D19" s="43">
        <v>3.246</v>
      </c>
      <c r="E19" s="4">
        <f>CCB_Merrente[[#This Row],[Udlånsrente, husholdninger]]-CCB_Merrente[[#This Row],[Nationalbankens ledende pengepolitiske rente]]</f>
        <v>4.7900000000000009</v>
      </c>
      <c r="F19" s="4">
        <f>CCB_Merrente[[#This Row],[Udlånsrente, erhverv]]-CCB_Merrente[[#This Row],[Nationalbankens ledende pengepolitiske rente]]</f>
        <v>1.0960000000000005</v>
      </c>
      <c r="G19" s="4">
        <f t="shared" si="0"/>
        <v>4.865333333333334</v>
      </c>
      <c r="H19" s="4">
        <f t="shared" si="1"/>
        <v>1.0160000000000007</v>
      </c>
    </row>
    <row r="20" spans="1:8" x14ac:dyDescent="0.25">
      <c r="A20" s="3">
        <v>38017</v>
      </c>
      <c r="B20" s="43">
        <v>2.1499999999999995</v>
      </c>
      <c r="C20" s="43">
        <v>6.6619999999999999</v>
      </c>
      <c r="D20" s="43">
        <v>3.0939999999999999</v>
      </c>
      <c r="E20" s="4">
        <f>CCB_Merrente[[#This Row],[Udlånsrente, husholdninger]]-CCB_Merrente[[#This Row],[Nationalbankens ledende pengepolitiske rente]]</f>
        <v>4.5120000000000005</v>
      </c>
      <c r="F20" s="4">
        <f>CCB_Merrente[[#This Row],[Udlånsrente, erhverv]]-CCB_Merrente[[#This Row],[Nationalbankens ledende pengepolitiske rente]]</f>
        <v>0.94400000000000039</v>
      </c>
      <c r="G20" s="4">
        <f t="shared" si="0"/>
        <v>4.7413333333333343</v>
      </c>
      <c r="H20" s="4">
        <f t="shared" si="1"/>
        <v>0.95433333333333381</v>
      </c>
    </row>
    <row r="21" spans="1:8" x14ac:dyDescent="0.25">
      <c r="A21" s="3">
        <v>38046</v>
      </c>
      <c r="B21" s="43">
        <v>2.1499999999999995</v>
      </c>
      <c r="C21" s="43">
        <v>7.024</v>
      </c>
      <c r="D21" s="43">
        <v>3.0569999999999999</v>
      </c>
      <c r="E21" s="4">
        <f>CCB_Merrente[[#This Row],[Udlånsrente, husholdninger]]-CCB_Merrente[[#This Row],[Nationalbankens ledende pengepolitiske rente]]</f>
        <v>4.8740000000000006</v>
      </c>
      <c r="F21" s="4">
        <f>CCB_Merrente[[#This Row],[Udlånsrente, erhverv]]-CCB_Merrente[[#This Row],[Nationalbankens ledende pengepolitiske rente]]</f>
        <v>0.90700000000000047</v>
      </c>
      <c r="G21" s="4">
        <f t="shared" si="0"/>
        <v>4.7253333333333343</v>
      </c>
      <c r="H21" s="4">
        <f t="shared" si="1"/>
        <v>0.98233333333333384</v>
      </c>
    </row>
    <row r="22" spans="1:8" x14ac:dyDescent="0.25">
      <c r="A22" s="3">
        <v>38077</v>
      </c>
      <c r="B22" s="43">
        <v>2.149999999999999</v>
      </c>
      <c r="C22" s="43">
        <v>6.8319999999999999</v>
      </c>
      <c r="D22" s="43">
        <v>3.3140000000000001</v>
      </c>
      <c r="E22" s="4">
        <f>CCB_Merrente[[#This Row],[Udlånsrente, husholdninger]]-CCB_Merrente[[#This Row],[Nationalbankens ledende pengepolitiske rente]]</f>
        <v>4.6820000000000004</v>
      </c>
      <c r="F22" s="4">
        <f>CCB_Merrente[[#This Row],[Udlånsrente, erhverv]]-CCB_Merrente[[#This Row],[Nationalbankens ledende pengepolitiske rente]]</f>
        <v>1.164000000000001</v>
      </c>
      <c r="G22" s="4">
        <f t="shared" si="0"/>
        <v>4.6893333333333338</v>
      </c>
      <c r="H22" s="4">
        <f t="shared" si="1"/>
        <v>1.0050000000000006</v>
      </c>
    </row>
    <row r="23" spans="1:8" x14ac:dyDescent="0.25">
      <c r="A23" s="3">
        <v>38107</v>
      </c>
      <c r="B23" s="43">
        <v>2.1499999999999995</v>
      </c>
      <c r="C23" s="43">
        <v>6.4660000000000002</v>
      </c>
      <c r="D23" s="43">
        <v>3.11</v>
      </c>
      <c r="E23" s="4">
        <f>CCB_Merrente[[#This Row],[Udlånsrente, husholdninger]]-CCB_Merrente[[#This Row],[Nationalbankens ledende pengepolitiske rente]]</f>
        <v>4.3160000000000007</v>
      </c>
      <c r="F23" s="4">
        <f>CCB_Merrente[[#This Row],[Udlånsrente, erhverv]]-CCB_Merrente[[#This Row],[Nationalbankens ledende pengepolitiske rente]]</f>
        <v>0.96000000000000041</v>
      </c>
      <c r="G23" s="4">
        <f t="shared" si="0"/>
        <v>4.6240000000000006</v>
      </c>
      <c r="H23" s="4">
        <f t="shared" si="1"/>
        <v>1.010333333333334</v>
      </c>
    </row>
    <row r="24" spans="1:8" x14ac:dyDescent="0.25">
      <c r="A24" s="3">
        <v>38138</v>
      </c>
      <c r="B24" s="43">
        <v>2.1499999999999995</v>
      </c>
      <c r="C24" s="43">
        <v>6.665</v>
      </c>
      <c r="D24" s="43">
        <v>3.28</v>
      </c>
      <c r="E24" s="4">
        <f>CCB_Merrente[[#This Row],[Udlånsrente, husholdninger]]-CCB_Merrente[[#This Row],[Nationalbankens ledende pengepolitiske rente]]</f>
        <v>4.5150000000000006</v>
      </c>
      <c r="F24" s="4">
        <f>CCB_Merrente[[#This Row],[Udlånsrente, erhverv]]-CCB_Merrente[[#This Row],[Nationalbankens ledende pengepolitiske rente]]</f>
        <v>1.1300000000000003</v>
      </c>
      <c r="G24" s="4">
        <f t="shared" si="0"/>
        <v>4.5043333333333342</v>
      </c>
      <c r="H24" s="4">
        <f t="shared" si="1"/>
        <v>1.0846666666666673</v>
      </c>
    </row>
    <row r="25" spans="1:8" x14ac:dyDescent="0.25">
      <c r="A25" s="3">
        <v>38168</v>
      </c>
      <c r="B25" s="43">
        <v>2.149999999999999</v>
      </c>
      <c r="C25" s="43">
        <v>6.55</v>
      </c>
      <c r="D25" s="43">
        <v>3.379</v>
      </c>
      <c r="E25" s="4">
        <f>CCB_Merrente[[#This Row],[Udlånsrente, husholdninger]]-CCB_Merrente[[#This Row],[Nationalbankens ledende pengepolitiske rente]]</f>
        <v>4.4000000000000004</v>
      </c>
      <c r="F25" s="4">
        <f>CCB_Merrente[[#This Row],[Udlånsrente, erhverv]]-CCB_Merrente[[#This Row],[Nationalbankens ledende pengepolitiske rente]]</f>
        <v>1.229000000000001</v>
      </c>
      <c r="G25" s="4">
        <f t="shared" si="0"/>
        <v>4.4103333333333339</v>
      </c>
      <c r="H25" s="4">
        <f t="shared" si="1"/>
        <v>1.1063333333333338</v>
      </c>
    </row>
    <row r="26" spans="1:8" x14ac:dyDescent="0.25">
      <c r="A26" s="3">
        <v>38199</v>
      </c>
      <c r="B26" s="43">
        <v>2.149999999999999</v>
      </c>
      <c r="C26" s="43">
        <v>6.1829999999999998</v>
      </c>
      <c r="D26" s="43">
        <v>3.145</v>
      </c>
      <c r="E26" s="4">
        <f>CCB_Merrente[[#This Row],[Udlånsrente, husholdninger]]-CCB_Merrente[[#This Row],[Nationalbankens ledende pengepolitiske rente]]</f>
        <v>4.0330000000000013</v>
      </c>
      <c r="F26" s="4">
        <f>CCB_Merrente[[#This Row],[Udlånsrente, erhverv]]-CCB_Merrente[[#This Row],[Nationalbankens ledende pengepolitiske rente]]</f>
        <v>0.99500000000000099</v>
      </c>
      <c r="G26" s="4">
        <f t="shared" si="0"/>
        <v>4.3160000000000007</v>
      </c>
      <c r="H26" s="4">
        <f t="shared" si="1"/>
        <v>1.1180000000000008</v>
      </c>
    </row>
    <row r="27" spans="1:8" x14ac:dyDescent="0.25">
      <c r="A27" s="3">
        <v>38230</v>
      </c>
      <c r="B27" s="43">
        <v>2.149999999999999</v>
      </c>
      <c r="C27" s="43">
        <v>6.38</v>
      </c>
      <c r="D27" s="43">
        <v>3.2440000000000002</v>
      </c>
      <c r="E27" s="4">
        <f>CCB_Merrente[[#This Row],[Udlånsrente, husholdninger]]-CCB_Merrente[[#This Row],[Nationalbankens ledende pengepolitiske rente]]</f>
        <v>4.2300000000000004</v>
      </c>
      <c r="F27" s="4">
        <f>CCB_Merrente[[#This Row],[Udlånsrente, erhverv]]-CCB_Merrente[[#This Row],[Nationalbankens ledende pengepolitiske rente]]</f>
        <v>1.0940000000000012</v>
      </c>
      <c r="G27" s="4">
        <f t="shared" si="0"/>
        <v>4.221000000000001</v>
      </c>
      <c r="H27" s="4">
        <f t="shared" si="1"/>
        <v>1.106000000000001</v>
      </c>
    </row>
    <row r="28" spans="1:8" x14ac:dyDescent="0.25">
      <c r="A28" s="3">
        <v>38260</v>
      </c>
      <c r="B28" s="43">
        <v>2.149999999999999</v>
      </c>
      <c r="C28" s="43">
        <v>6.3460000000000001</v>
      </c>
      <c r="D28" s="43">
        <v>3.1320000000000001</v>
      </c>
      <c r="E28" s="4">
        <f>CCB_Merrente[[#This Row],[Udlånsrente, husholdninger]]-CCB_Merrente[[#This Row],[Nationalbankens ledende pengepolitiske rente]]</f>
        <v>4.1960000000000015</v>
      </c>
      <c r="F28" s="4">
        <f>CCB_Merrente[[#This Row],[Udlånsrente, erhverv]]-CCB_Merrente[[#This Row],[Nationalbankens ledende pengepolitiske rente]]</f>
        <v>0.98200000000000109</v>
      </c>
      <c r="G28" s="4">
        <f t="shared" si="0"/>
        <v>4.1530000000000014</v>
      </c>
      <c r="H28" s="4">
        <f t="shared" si="1"/>
        <v>1.0236666666666678</v>
      </c>
    </row>
    <row r="29" spans="1:8" x14ac:dyDescent="0.25">
      <c r="A29" s="3">
        <v>38291</v>
      </c>
      <c r="B29" s="43">
        <v>2.1499999999999995</v>
      </c>
      <c r="C29" s="43">
        <v>6.0540000000000003</v>
      </c>
      <c r="D29" s="43">
        <v>3.2490000000000001</v>
      </c>
      <c r="E29" s="4">
        <f>CCB_Merrente[[#This Row],[Udlånsrente, husholdninger]]-CCB_Merrente[[#This Row],[Nationalbankens ledende pengepolitiske rente]]</f>
        <v>3.9040000000000008</v>
      </c>
      <c r="F29" s="4">
        <f>CCB_Merrente[[#This Row],[Udlånsrente, erhverv]]-CCB_Merrente[[#This Row],[Nationalbankens ledende pengepolitiske rente]]</f>
        <v>1.0990000000000006</v>
      </c>
      <c r="G29" s="4">
        <f t="shared" si="0"/>
        <v>4.1100000000000003</v>
      </c>
      <c r="H29" s="4">
        <f t="shared" si="1"/>
        <v>1.0583333333333342</v>
      </c>
    </row>
    <row r="30" spans="1:8" x14ac:dyDescent="0.25">
      <c r="A30" s="3">
        <v>38321</v>
      </c>
      <c r="B30" s="43">
        <v>2.149999999999999</v>
      </c>
      <c r="C30" s="43">
        <v>6.2709999999999999</v>
      </c>
      <c r="D30" s="43">
        <v>3.0739999999999998</v>
      </c>
      <c r="E30" s="4">
        <f>CCB_Merrente[[#This Row],[Udlånsrente, husholdninger]]-CCB_Merrente[[#This Row],[Nationalbankens ledende pengepolitiske rente]]</f>
        <v>4.1210000000000004</v>
      </c>
      <c r="F30" s="4">
        <f>CCB_Merrente[[#This Row],[Udlånsrente, erhverv]]-CCB_Merrente[[#This Row],[Nationalbankens ledende pengepolitiske rente]]</f>
        <v>0.92400000000000082</v>
      </c>
      <c r="G30" s="4">
        <f t="shared" si="0"/>
        <v>4.073666666666667</v>
      </c>
      <c r="H30" s="4">
        <f t="shared" si="1"/>
        <v>1.0016666666666676</v>
      </c>
    </row>
    <row r="31" spans="1:8" x14ac:dyDescent="0.25">
      <c r="A31" s="3">
        <v>38352</v>
      </c>
      <c r="B31" s="43">
        <v>2.1499999999999995</v>
      </c>
      <c r="C31" s="43">
        <v>5.98</v>
      </c>
      <c r="D31" s="43">
        <v>3.1819999999999999</v>
      </c>
      <c r="E31" s="4">
        <f>CCB_Merrente[[#This Row],[Udlånsrente, husholdninger]]-CCB_Merrente[[#This Row],[Nationalbankens ledende pengepolitiske rente]]</f>
        <v>3.830000000000001</v>
      </c>
      <c r="F31" s="4">
        <f>CCB_Merrente[[#This Row],[Udlånsrente, erhverv]]-CCB_Merrente[[#This Row],[Nationalbankens ledende pengepolitiske rente]]</f>
        <v>1.0320000000000005</v>
      </c>
      <c r="G31" s="4">
        <f t="shared" si="0"/>
        <v>3.951666666666668</v>
      </c>
      <c r="H31" s="4">
        <f t="shared" si="1"/>
        <v>1.018333333333334</v>
      </c>
    </row>
    <row r="32" spans="1:8" x14ac:dyDescent="0.25">
      <c r="A32" s="3">
        <v>38383</v>
      </c>
      <c r="B32" s="43">
        <v>2.1499999999999995</v>
      </c>
      <c r="C32" s="43">
        <v>5.96</v>
      </c>
      <c r="D32" s="43">
        <v>3.0950000000000002</v>
      </c>
      <c r="E32" s="4">
        <f>CCB_Merrente[[#This Row],[Udlånsrente, husholdninger]]-CCB_Merrente[[#This Row],[Nationalbankens ledende pengepolitiske rente]]</f>
        <v>3.8100000000000005</v>
      </c>
      <c r="F32" s="4">
        <f>CCB_Merrente[[#This Row],[Udlånsrente, erhverv]]-CCB_Merrente[[#This Row],[Nationalbankens ledende pengepolitiske rente]]</f>
        <v>0.94500000000000073</v>
      </c>
      <c r="G32" s="4">
        <f t="shared" si="0"/>
        <v>3.9203333333333341</v>
      </c>
      <c r="H32" s="4">
        <f t="shared" si="1"/>
        <v>0.96700000000000064</v>
      </c>
    </row>
    <row r="33" spans="1:8" x14ac:dyDescent="0.25">
      <c r="A33" s="3">
        <v>38411</v>
      </c>
      <c r="B33" s="43">
        <v>2.1499999999999995</v>
      </c>
      <c r="C33" s="43">
        <v>6.2089999999999996</v>
      </c>
      <c r="D33" s="43">
        <v>3.1709999999999998</v>
      </c>
      <c r="E33" s="4">
        <f>CCB_Merrente[[#This Row],[Udlånsrente, husholdninger]]-CCB_Merrente[[#This Row],[Nationalbankens ledende pengepolitiske rente]]</f>
        <v>4.0590000000000002</v>
      </c>
      <c r="F33" s="4">
        <f>CCB_Merrente[[#This Row],[Udlånsrente, erhverv]]-CCB_Merrente[[#This Row],[Nationalbankens ledende pengepolitiske rente]]</f>
        <v>1.0210000000000004</v>
      </c>
      <c r="G33" s="4">
        <f t="shared" si="0"/>
        <v>3.8996666666666671</v>
      </c>
      <c r="H33" s="4">
        <f t="shared" si="1"/>
        <v>0.99933333333333385</v>
      </c>
    </row>
    <row r="34" spans="1:8" x14ac:dyDescent="0.25">
      <c r="A34" s="3">
        <v>38442</v>
      </c>
      <c r="B34" s="43">
        <v>2.1499999999999995</v>
      </c>
      <c r="C34" s="43">
        <v>6.0949999999999998</v>
      </c>
      <c r="D34" s="43">
        <v>3.2109999999999999</v>
      </c>
      <c r="E34" s="4">
        <f>CCB_Merrente[[#This Row],[Udlånsrente, husholdninger]]-CCB_Merrente[[#This Row],[Nationalbankens ledende pengepolitiske rente]]</f>
        <v>3.9450000000000003</v>
      </c>
      <c r="F34" s="4">
        <f>CCB_Merrente[[#This Row],[Udlånsrente, erhverv]]-CCB_Merrente[[#This Row],[Nationalbankens ledende pengepolitiske rente]]</f>
        <v>1.0610000000000004</v>
      </c>
      <c r="G34" s="4">
        <f t="shared" si="0"/>
        <v>3.9380000000000002</v>
      </c>
      <c r="H34" s="4">
        <f t="shared" si="1"/>
        <v>1.0090000000000006</v>
      </c>
    </row>
    <row r="35" spans="1:8" x14ac:dyDescent="0.25">
      <c r="A35" s="3">
        <v>38472</v>
      </c>
      <c r="B35" s="43">
        <v>2.1499999999999995</v>
      </c>
      <c r="C35" s="43">
        <v>6.0590000000000002</v>
      </c>
      <c r="D35" s="43">
        <v>3.05</v>
      </c>
      <c r="E35" s="4">
        <f>CCB_Merrente[[#This Row],[Udlånsrente, husholdninger]]-CCB_Merrente[[#This Row],[Nationalbankens ledende pengepolitiske rente]]</f>
        <v>3.9090000000000007</v>
      </c>
      <c r="F35" s="4">
        <f>CCB_Merrente[[#This Row],[Udlånsrente, erhverv]]-CCB_Merrente[[#This Row],[Nationalbankens ledende pengepolitiske rente]]</f>
        <v>0.90000000000000036</v>
      </c>
      <c r="G35" s="4">
        <f t="shared" si="0"/>
        <v>3.9710000000000005</v>
      </c>
      <c r="H35" s="4">
        <f t="shared" si="1"/>
        <v>0.99400000000000033</v>
      </c>
    </row>
    <row r="36" spans="1:8" x14ac:dyDescent="0.25">
      <c r="A36" s="3">
        <v>38503</v>
      </c>
      <c r="B36" s="43">
        <v>2.1499999999999995</v>
      </c>
      <c r="C36" s="43">
        <v>6.3319999999999999</v>
      </c>
      <c r="D36" s="43">
        <v>3.0369999999999999</v>
      </c>
      <c r="E36" s="4">
        <f>CCB_Merrente[[#This Row],[Udlånsrente, husholdninger]]-CCB_Merrente[[#This Row],[Nationalbankens ledende pengepolitiske rente]]</f>
        <v>4.1820000000000004</v>
      </c>
      <c r="F36" s="4">
        <f>CCB_Merrente[[#This Row],[Udlånsrente, erhverv]]-CCB_Merrente[[#This Row],[Nationalbankens ledende pengepolitiske rente]]</f>
        <v>0.88700000000000045</v>
      </c>
      <c r="G36" s="4">
        <f t="shared" si="0"/>
        <v>4.0120000000000005</v>
      </c>
      <c r="H36" s="4">
        <f t="shared" si="1"/>
        <v>0.9493333333333337</v>
      </c>
    </row>
    <row r="37" spans="1:8" x14ac:dyDescent="0.25">
      <c r="A37" s="3">
        <v>38533</v>
      </c>
      <c r="B37" s="43">
        <v>2.149999999999999</v>
      </c>
      <c r="C37" s="43">
        <v>5.9939999999999998</v>
      </c>
      <c r="D37" s="43">
        <v>3.226</v>
      </c>
      <c r="E37" s="4">
        <f>CCB_Merrente[[#This Row],[Udlånsrente, husholdninger]]-CCB_Merrente[[#This Row],[Nationalbankens ledende pengepolitiske rente]]</f>
        <v>3.8440000000000007</v>
      </c>
      <c r="F37" s="4">
        <f>CCB_Merrente[[#This Row],[Udlånsrente, erhverv]]-CCB_Merrente[[#This Row],[Nationalbankens ledende pengepolitiske rente]]</f>
        <v>1.076000000000001</v>
      </c>
      <c r="G37" s="4">
        <f t="shared" si="0"/>
        <v>3.9783333333333339</v>
      </c>
      <c r="H37" s="4">
        <f t="shared" si="1"/>
        <v>0.95433333333333392</v>
      </c>
    </row>
    <row r="38" spans="1:8" x14ac:dyDescent="0.25">
      <c r="A38" s="3">
        <v>38564</v>
      </c>
      <c r="B38" s="43">
        <v>2.1499999999999995</v>
      </c>
      <c r="C38" s="43">
        <v>5.9539999999999997</v>
      </c>
      <c r="D38" s="43">
        <v>3.1829999999999998</v>
      </c>
      <c r="E38" s="4">
        <f>CCB_Merrente[[#This Row],[Udlånsrente, husholdninger]]-CCB_Merrente[[#This Row],[Nationalbankens ledende pengepolitiske rente]]</f>
        <v>3.8040000000000003</v>
      </c>
      <c r="F38" s="4">
        <f>CCB_Merrente[[#This Row],[Udlånsrente, erhverv]]-CCB_Merrente[[#This Row],[Nationalbankens ledende pengepolitiske rente]]</f>
        <v>1.0330000000000004</v>
      </c>
      <c r="G38" s="4">
        <f t="shared" si="0"/>
        <v>3.9433333333333338</v>
      </c>
      <c r="H38" s="4">
        <f t="shared" si="1"/>
        <v>0.99866666666666726</v>
      </c>
    </row>
    <row r="39" spans="1:8" x14ac:dyDescent="0.25">
      <c r="A39" s="3">
        <v>38595</v>
      </c>
      <c r="B39" s="43">
        <v>2.149999999999999</v>
      </c>
      <c r="C39" s="43">
        <v>6.218</v>
      </c>
      <c r="D39" s="43">
        <v>2.8650000000000002</v>
      </c>
      <c r="E39" s="4">
        <f>CCB_Merrente[[#This Row],[Udlånsrente, husholdninger]]-CCB_Merrente[[#This Row],[Nationalbankens ledende pengepolitiske rente]]</f>
        <v>4.0680000000000014</v>
      </c>
      <c r="F39" s="4">
        <f>CCB_Merrente[[#This Row],[Udlånsrente, erhverv]]-CCB_Merrente[[#This Row],[Nationalbankens ledende pengepolitiske rente]]</f>
        <v>0.71500000000000119</v>
      </c>
      <c r="G39" s="4">
        <f t="shared" si="0"/>
        <v>3.9053333333333344</v>
      </c>
      <c r="H39" s="4">
        <f t="shared" si="1"/>
        <v>0.94133333333333413</v>
      </c>
    </row>
    <row r="40" spans="1:8" x14ac:dyDescent="0.25">
      <c r="A40" s="3">
        <v>38625</v>
      </c>
      <c r="B40" s="43">
        <v>2.149999999999999</v>
      </c>
      <c r="C40" s="43">
        <v>6.1449999999999996</v>
      </c>
      <c r="D40" s="43">
        <v>3.1280000000000001</v>
      </c>
      <c r="E40" s="4">
        <f>CCB_Merrente[[#This Row],[Udlånsrente, husholdninger]]-CCB_Merrente[[#This Row],[Nationalbankens ledende pengepolitiske rente]]</f>
        <v>3.9950000000000006</v>
      </c>
      <c r="F40" s="4">
        <f>CCB_Merrente[[#This Row],[Udlånsrente, erhverv]]-CCB_Merrente[[#This Row],[Nationalbankens ledende pengepolitiske rente]]</f>
        <v>0.97800000000000109</v>
      </c>
      <c r="G40" s="4">
        <f t="shared" si="0"/>
        <v>3.9556666666666676</v>
      </c>
      <c r="H40" s="4">
        <f t="shared" si="1"/>
        <v>0.90866666666666751</v>
      </c>
    </row>
    <row r="41" spans="1:8" x14ac:dyDescent="0.25">
      <c r="A41" s="3">
        <v>38656</v>
      </c>
      <c r="B41" s="43">
        <v>2.1499999999999995</v>
      </c>
      <c r="C41" s="43">
        <v>5.8559999999999999</v>
      </c>
      <c r="D41" s="43">
        <v>3.2</v>
      </c>
      <c r="E41" s="4">
        <f>CCB_Merrente[[#This Row],[Udlånsrente, husholdninger]]-CCB_Merrente[[#This Row],[Nationalbankens ledende pengepolitiske rente]]</f>
        <v>3.7060000000000004</v>
      </c>
      <c r="F41" s="4">
        <f>CCB_Merrente[[#This Row],[Udlånsrente, erhverv]]-CCB_Merrente[[#This Row],[Nationalbankens ledende pengepolitiske rente]]</f>
        <v>1.0500000000000007</v>
      </c>
      <c r="G41" s="4">
        <f t="shared" si="0"/>
        <v>3.9230000000000005</v>
      </c>
      <c r="H41" s="4">
        <f t="shared" si="1"/>
        <v>0.91433333333333433</v>
      </c>
    </row>
    <row r="42" spans="1:8" x14ac:dyDescent="0.25">
      <c r="A42" s="3">
        <v>38686</v>
      </c>
      <c r="B42" s="43">
        <v>2.149999999999999</v>
      </c>
      <c r="C42" s="43">
        <v>6.1159999999999997</v>
      </c>
      <c r="D42" s="43">
        <v>2.9969999999999999</v>
      </c>
      <c r="E42" s="4">
        <f>CCB_Merrente[[#This Row],[Udlånsrente, husholdninger]]-CCB_Merrente[[#This Row],[Nationalbankens ledende pengepolitiske rente]]</f>
        <v>3.9660000000000006</v>
      </c>
      <c r="F42" s="4">
        <f>CCB_Merrente[[#This Row],[Udlånsrente, erhverv]]-CCB_Merrente[[#This Row],[Nationalbankens ledende pengepolitiske rente]]</f>
        <v>0.84700000000000086</v>
      </c>
      <c r="G42" s="4">
        <f t="shared" si="0"/>
        <v>3.8890000000000007</v>
      </c>
      <c r="H42" s="4">
        <f t="shared" si="1"/>
        <v>0.95833333333333426</v>
      </c>
    </row>
    <row r="43" spans="1:8" x14ac:dyDescent="0.25">
      <c r="A43" s="3">
        <v>38717</v>
      </c>
      <c r="B43" s="43">
        <v>2.3880952380952372</v>
      </c>
      <c r="C43" s="43">
        <v>5.9349999999999996</v>
      </c>
      <c r="D43" s="43">
        <v>3.3290000000000002</v>
      </c>
      <c r="E43" s="4">
        <f>CCB_Merrente[[#This Row],[Udlånsrente, husholdninger]]-CCB_Merrente[[#This Row],[Nationalbankens ledende pengepolitiske rente]]</f>
        <v>3.5469047619047624</v>
      </c>
      <c r="F43" s="4">
        <f>CCB_Merrente[[#This Row],[Udlånsrente, erhverv]]-CCB_Merrente[[#This Row],[Nationalbankens ledende pengepolitiske rente]]</f>
        <v>0.94090476190476302</v>
      </c>
      <c r="G43" s="4">
        <f t="shared" si="0"/>
        <v>3.7396349206349213</v>
      </c>
      <c r="H43" s="4">
        <f t="shared" si="1"/>
        <v>0.9459682539682549</v>
      </c>
    </row>
    <row r="44" spans="1:8" x14ac:dyDescent="0.25">
      <c r="A44" s="3">
        <v>38748</v>
      </c>
      <c r="B44" s="43">
        <v>2.399999999999999</v>
      </c>
      <c r="C44" s="43">
        <v>5.8490000000000002</v>
      </c>
      <c r="D44" s="43">
        <v>3.53</v>
      </c>
      <c r="E44" s="4">
        <f>CCB_Merrente[[#This Row],[Udlånsrente, husholdninger]]-CCB_Merrente[[#This Row],[Nationalbankens ledende pengepolitiske rente]]</f>
        <v>3.4490000000000012</v>
      </c>
      <c r="F44" s="4">
        <f>CCB_Merrente[[#This Row],[Udlånsrente, erhverv]]-CCB_Merrente[[#This Row],[Nationalbankens ledende pengepolitiske rente]]</f>
        <v>1.1300000000000008</v>
      </c>
      <c r="G44" s="4">
        <f t="shared" si="0"/>
        <v>3.6539682539682548</v>
      </c>
      <c r="H44" s="4">
        <f t="shared" si="1"/>
        <v>0.97263492063492152</v>
      </c>
    </row>
    <row r="45" spans="1:8" x14ac:dyDescent="0.25">
      <c r="A45" s="3">
        <v>38776</v>
      </c>
      <c r="B45" s="43">
        <v>2.44</v>
      </c>
      <c r="C45" s="43">
        <v>6.0919999999999996</v>
      </c>
      <c r="D45" s="43">
        <v>3.2309999999999999</v>
      </c>
      <c r="E45" s="4">
        <f>CCB_Merrente[[#This Row],[Udlånsrente, husholdninger]]-CCB_Merrente[[#This Row],[Nationalbankens ledende pengepolitiske rente]]</f>
        <v>3.6519999999999997</v>
      </c>
      <c r="F45" s="4">
        <f>CCB_Merrente[[#This Row],[Udlånsrente, erhverv]]-CCB_Merrente[[#This Row],[Nationalbankens ledende pengepolitiske rente]]</f>
        <v>0.79099999999999993</v>
      </c>
      <c r="G45" s="4">
        <f t="shared" si="0"/>
        <v>3.5493015873015881</v>
      </c>
      <c r="H45" s="4">
        <f t="shared" si="1"/>
        <v>0.95396825396825458</v>
      </c>
    </row>
    <row r="46" spans="1:8" x14ac:dyDescent="0.25">
      <c r="A46" s="3">
        <v>38807</v>
      </c>
      <c r="B46" s="43">
        <v>2.7282608695652173</v>
      </c>
      <c r="C46" s="43">
        <v>6.1890000000000001</v>
      </c>
      <c r="D46" s="43">
        <v>3.9350000000000001</v>
      </c>
      <c r="E46" s="4">
        <f>CCB_Merrente[[#This Row],[Udlånsrente, husholdninger]]-CCB_Merrente[[#This Row],[Nationalbankens ledende pengepolitiske rente]]</f>
        <v>3.4607391304347828</v>
      </c>
      <c r="F46" s="4">
        <f>CCB_Merrente[[#This Row],[Udlånsrente, erhverv]]-CCB_Merrente[[#This Row],[Nationalbankens ledende pengepolitiske rente]]</f>
        <v>1.2067391304347828</v>
      </c>
      <c r="G46" s="4">
        <f t="shared" si="0"/>
        <v>3.5205797101449279</v>
      </c>
      <c r="H46" s="4">
        <f t="shared" si="1"/>
        <v>1.0425797101449279</v>
      </c>
    </row>
    <row r="47" spans="1:8" x14ac:dyDescent="0.25">
      <c r="A47" s="3">
        <v>38837</v>
      </c>
      <c r="B47" s="43">
        <v>2.75</v>
      </c>
      <c r="C47" s="43">
        <v>6.1219999999999999</v>
      </c>
      <c r="D47" s="43">
        <v>3.9670000000000001</v>
      </c>
      <c r="E47" s="4">
        <f>CCB_Merrente[[#This Row],[Udlånsrente, husholdninger]]-CCB_Merrente[[#This Row],[Nationalbankens ledende pengepolitiske rente]]</f>
        <v>3.3719999999999999</v>
      </c>
      <c r="F47" s="4">
        <f>CCB_Merrente[[#This Row],[Udlånsrente, erhverv]]-CCB_Merrente[[#This Row],[Nationalbankens ledende pengepolitiske rente]]</f>
        <v>1.2170000000000001</v>
      </c>
      <c r="G47" s="4">
        <f t="shared" si="0"/>
        <v>3.4949130434782609</v>
      </c>
      <c r="H47" s="4">
        <f t="shared" si="1"/>
        <v>1.0715797101449276</v>
      </c>
    </row>
    <row r="48" spans="1:8" x14ac:dyDescent="0.25">
      <c r="A48" s="3">
        <v>38868</v>
      </c>
      <c r="B48" s="43">
        <v>2.75</v>
      </c>
      <c r="C48" s="43">
        <v>6.3140000000000001</v>
      </c>
      <c r="D48" s="43">
        <v>3.9670000000000001</v>
      </c>
      <c r="E48" s="4">
        <f>CCB_Merrente[[#This Row],[Udlånsrente, husholdninger]]-CCB_Merrente[[#This Row],[Nationalbankens ledende pengepolitiske rente]]</f>
        <v>3.5640000000000001</v>
      </c>
      <c r="F48" s="4">
        <f>CCB_Merrente[[#This Row],[Udlånsrente, erhverv]]-CCB_Merrente[[#This Row],[Nationalbankens ledende pengepolitiske rente]]</f>
        <v>1.2170000000000001</v>
      </c>
      <c r="G48" s="4">
        <f t="shared" si="0"/>
        <v>3.4655797101449277</v>
      </c>
      <c r="H48" s="4">
        <f t="shared" si="1"/>
        <v>1.2135797101449277</v>
      </c>
    </row>
    <row r="49" spans="1:8" x14ac:dyDescent="0.25">
      <c r="A49" s="3">
        <v>38898</v>
      </c>
      <c r="B49" s="43">
        <v>2.9404761904761907</v>
      </c>
      <c r="C49" s="43">
        <v>6.4370000000000003</v>
      </c>
      <c r="D49" s="43">
        <v>4.0419999999999998</v>
      </c>
      <c r="E49" s="4">
        <f>CCB_Merrente[[#This Row],[Udlånsrente, husholdninger]]-CCB_Merrente[[#This Row],[Nationalbankens ledende pengepolitiske rente]]</f>
        <v>3.4965238095238096</v>
      </c>
      <c r="F49" s="4">
        <f>CCB_Merrente[[#This Row],[Udlånsrente, erhverv]]-CCB_Merrente[[#This Row],[Nationalbankens ledende pengepolitiske rente]]</f>
        <v>1.1015238095238091</v>
      </c>
      <c r="G49" s="4">
        <f t="shared" si="0"/>
        <v>3.4775079365079367</v>
      </c>
      <c r="H49" s="4">
        <f t="shared" si="1"/>
        <v>1.1785079365079365</v>
      </c>
    </row>
    <row r="50" spans="1:8" x14ac:dyDescent="0.25">
      <c r="A50" s="3">
        <v>38929</v>
      </c>
      <c r="B50" s="43">
        <v>3</v>
      </c>
      <c r="C50" s="43">
        <v>6.298</v>
      </c>
      <c r="D50" s="43">
        <v>4.2370000000000001</v>
      </c>
      <c r="E50" s="4">
        <f>CCB_Merrente[[#This Row],[Udlånsrente, husholdninger]]-CCB_Merrente[[#This Row],[Nationalbankens ledende pengepolitiske rente]]</f>
        <v>3.298</v>
      </c>
      <c r="F50" s="4">
        <f>CCB_Merrente[[#This Row],[Udlånsrente, erhverv]]-CCB_Merrente[[#This Row],[Nationalbankens ledende pengepolitiske rente]]</f>
        <v>1.2370000000000001</v>
      </c>
      <c r="G50" s="4">
        <f t="shared" si="0"/>
        <v>3.45284126984127</v>
      </c>
      <c r="H50" s="4">
        <f t="shared" si="1"/>
        <v>1.1851746031746031</v>
      </c>
    </row>
    <row r="51" spans="1:8" x14ac:dyDescent="0.25">
      <c r="A51" s="3">
        <v>38960</v>
      </c>
      <c r="B51" s="43">
        <v>3.2173913043478262</v>
      </c>
      <c r="C51" s="43">
        <v>6.7720000000000002</v>
      </c>
      <c r="D51" s="43">
        <v>4.274</v>
      </c>
      <c r="E51" s="4">
        <f>CCB_Merrente[[#This Row],[Udlånsrente, husholdninger]]-CCB_Merrente[[#This Row],[Nationalbankens ledende pengepolitiske rente]]</f>
        <v>3.5546086956521741</v>
      </c>
      <c r="F51" s="4">
        <f>CCB_Merrente[[#This Row],[Udlånsrente, erhverv]]-CCB_Merrente[[#This Row],[Nationalbankens ledende pengepolitiske rente]]</f>
        <v>1.0566086956521739</v>
      </c>
      <c r="G51" s="4">
        <f t="shared" si="0"/>
        <v>3.4497108350586614</v>
      </c>
      <c r="H51" s="4">
        <f t="shared" si="1"/>
        <v>1.1317108350586611</v>
      </c>
    </row>
    <row r="52" spans="1:8" x14ac:dyDescent="0.25">
      <c r="A52" s="3">
        <v>38990</v>
      </c>
      <c r="B52" s="43">
        <v>3.25</v>
      </c>
      <c r="C52" s="43">
        <v>6.835</v>
      </c>
      <c r="D52" s="43">
        <v>4.5430000000000001</v>
      </c>
      <c r="E52" s="4">
        <f>CCB_Merrente[[#This Row],[Udlånsrente, husholdninger]]-CCB_Merrente[[#This Row],[Nationalbankens ledende pengepolitiske rente]]</f>
        <v>3.585</v>
      </c>
      <c r="F52" s="4">
        <f>CCB_Merrente[[#This Row],[Udlånsrente, erhverv]]-CCB_Merrente[[#This Row],[Nationalbankens ledende pengepolitiske rente]]</f>
        <v>1.2930000000000001</v>
      </c>
      <c r="G52" s="4">
        <f t="shared" si="0"/>
        <v>3.4792028985507244</v>
      </c>
      <c r="H52" s="4">
        <f t="shared" si="1"/>
        <v>1.1955362318840581</v>
      </c>
    </row>
    <row r="53" spans="1:8" x14ac:dyDescent="0.25">
      <c r="A53" s="3">
        <v>39021</v>
      </c>
      <c r="B53" s="43">
        <v>3.4545454545454546</v>
      </c>
      <c r="C53" s="43">
        <v>6.7549999999999999</v>
      </c>
      <c r="D53" s="43">
        <v>4.6020000000000003</v>
      </c>
      <c r="E53" s="4">
        <f>CCB_Merrente[[#This Row],[Udlånsrente, husholdninger]]-CCB_Merrente[[#This Row],[Nationalbankens ledende pengepolitiske rente]]</f>
        <v>3.3004545454545453</v>
      </c>
      <c r="F53" s="4">
        <f>CCB_Merrente[[#This Row],[Udlånsrente, erhverv]]-CCB_Merrente[[#This Row],[Nationalbankens ledende pengepolitiske rente]]</f>
        <v>1.1474545454545457</v>
      </c>
      <c r="G53" s="4">
        <f t="shared" si="0"/>
        <v>3.4800210803689064</v>
      </c>
      <c r="H53" s="4">
        <f t="shared" si="1"/>
        <v>1.1656877470355733</v>
      </c>
    </row>
    <row r="54" spans="1:8" x14ac:dyDescent="0.25">
      <c r="A54" s="3">
        <v>39051</v>
      </c>
      <c r="B54" s="43">
        <v>3.5</v>
      </c>
      <c r="C54" s="43">
        <v>6.9669999999999996</v>
      </c>
      <c r="D54" s="43">
        <v>4.6420000000000003</v>
      </c>
      <c r="E54" s="4">
        <f>CCB_Merrente[[#This Row],[Udlånsrente, husholdninger]]-CCB_Merrente[[#This Row],[Nationalbankens ledende pengepolitiske rente]]</f>
        <v>3.4669999999999996</v>
      </c>
      <c r="F54" s="4">
        <f>CCB_Merrente[[#This Row],[Udlånsrente, erhverv]]-CCB_Merrente[[#This Row],[Nationalbankens ledende pengepolitiske rente]]</f>
        <v>1.1420000000000003</v>
      </c>
      <c r="G54" s="4">
        <f t="shared" si="0"/>
        <v>3.4508181818181818</v>
      </c>
      <c r="H54" s="4">
        <f t="shared" si="1"/>
        <v>1.1941515151515154</v>
      </c>
    </row>
    <row r="55" spans="1:8" x14ac:dyDescent="0.25">
      <c r="A55" s="3">
        <v>39082</v>
      </c>
      <c r="B55" s="43">
        <v>3.6842105263157894</v>
      </c>
      <c r="C55" s="43">
        <v>6.7489999999999997</v>
      </c>
      <c r="D55" s="43">
        <v>4.8920000000000003</v>
      </c>
      <c r="E55" s="4">
        <f>CCB_Merrente[[#This Row],[Udlånsrente, husholdninger]]-CCB_Merrente[[#This Row],[Nationalbankens ledende pengepolitiske rente]]</f>
        <v>3.0647894736842103</v>
      </c>
      <c r="F55" s="4">
        <f>CCB_Merrente[[#This Row],[Udlånsrente, erhverv]]-CCB_Merrente[[#This Row],[Nationalbankens ledende pengepolitiske rente]]</f>
        <v>1.207789473684211</v>
      </c>
      <c r="G55" s="4">
        <f t="shared" si="0"/>
        <v>3.2774146730462519</v>
      </c>
      <c r="H55" s="4">
        <f t="shared" si="1"/>
        <v>1.1657480063795858</v>
      </c>
    </row>
    <row r="56" spans="1:8" x14ac:dyDescent="0.25">
      <c r="A56" s="3">
        <v>39113</v>
      </c>
      <c r="B56" s="43">
        <v>3.75</v>
      </c>
      <c r="C56" s="43">
        <v>6.9210000000000003</v>
      </c>
      <c r="D56" s="43">
        <v>4.9809999999999999</v>
      </c>
      <c r="E56" s="4">
        <f>CCB_Merrente[[#This Row],[Udlånsrente, husholdninger]]-CCB_Merrente[[#This Row],[Nationalbankens ledende pengepolitiske rente]]</f>
        <v>3.1710000000000003</v>
      </c>
      <c r="F56" s="4">
        <f>CCB_Merrente[[#This Row],[Udlånsrente, erhverv]]-CCB_Merrente[[#This Row],[Nationalbankens ledende pengepolitiske rente]]</f>
        <v>1.2309999999999999</v>
      </c>
      <c r="G56" s="4">
        <f t="shared" si="0"/>
        <v>3.2342631578947363</v>
      </c>
      <c r="H56" s="4">
        <f t="shared" si="1"/>
        <v>1.1935964912280703</v>
      </c>
    </row>
    <row r="57" spans="1:8" x14ac:dyDescent="0.25">
      <c r="A57" s="3">
        <v>39141</v>
      </c>
      <c r="B57" s="43">
        <v>3.75</v>
      </c>
      <c r="C57" s="43">
        <v>7.0339999999999998</v>
      </c>
      <c r="D57" s="43">
        <v>5.0140000000000002</v>
      </c>
      <c r="E57" s="4">
        <f>CCB_Merrente[[#This Row],[Udlånsrente, husholdninger]]-CCB_Merrente[[#This Row],[Nationalbankens ledende pengepolitiske rente]]</f>
        <v>3.2839999999999998</v>
      </c>
      <c r="F57" s="4">
        <f>CCB_Merrente[[#This Row],[Udlånsrente, erhverv]]-CCB_Merrente[[#This Row],[Nationalbankens ledende pengepolitiske rente]]</f>
        <v>1.2640000000000002</v>
      </c>
      <c r="G57" s="4">
        <f t="shared" si="0"/>
        <v>3.1732631578947363</v>
      </c>
      <c r="H57" s="4">
        <f t="shared" si="1"/>
        <v>1.234263157894737</v>
      </c>
    </row>
    <row r="58" spans="1:8" x14ac:dyDescent="0.25">
      <c r="A58" s="3">
        <v>39172</v>
      </c>
      <c r="B58" s="43">
        <v>3.9318181818181817</v>
      </c>
      <c r="C58" s="43">
        <v>6.9489999999999998</v>
      </c>
      <c r="D58" s="43">
        <v>5.0819999999999999</v>
      </c>
      <c r="E58" s="4">
        <f>CCB_Merrente[[#This Row],[Udlånsrente, husholdninger]]-CCB_Merrente[[#This Row],[Nationalbankens ledende pengepolitiske rente]]</f>
        <v>3.0171818181818182</v>
      </c>
      <c r="F58" s="4">
        <f>CCB_Merrente[[#This Row],[Udlånsrente, erhverv]]-CCB_Merrente[[#This Row],[Nationalbankens ledende pengepolitiske rente]]</f>
        <v>1.1501818181818182</v>
      </c>
      <c r="G58" s="4">
        <f t="shared" si="0"/>
        <v>3.1573939393939394</v>
      </c>
      <c r="H58" s="4">
        <f t="shared" si="1"/>
        <v>1.2150606060606062</v>
      </c>
    </row>
    <row r="59" spans="1:8" x14ac:dyDescent="0.25">
      <c r="A59" s="3">
        <v>39202</v>
      </c>
      <c r="B59" s="43">
        <v>4</v>
      </c>
      <c r="C59" s="43">
        <v>7.0439999999999996</v>
      </c>
      <c r="D59" s="43">
        <v>5.35</v>
      </c>
      <c r="E59" s="4">
        <f>CCB_Merrente[[#This Row],[Udlånsrente, husholdninger]]-CCB_Merrente[[#This Row],[Nationalbankens ledende pengepolitiske rente]]</f>
        <v>3.0439999999999996</v>
      </c>
      <c r="F59" s="4">
        <f>CCB_Merrente[[#This Row],[Udlånsrente, erhverv]]-CCB_Merrente[[#This Row],[Nationalbankens ledende pengepolitiske rente]]</f>
        <v>1.3499999999999996</v>
      </c>
      <c r="G59" s="4">
        <f t="shared" si="0"/>
        <v>3.1150606060606059</v>
      </c>
      <c r="H59" s="4">
        <f t="shared" si="1"/>
        <v>1.2547272727272727</v>
      </c>
    </row>
    <row r="60" spans="1:8" x14ac:dyDescent="0.25">
      <c r="A60" s="3">
        <v>39233</v>
      </c>
      <c r="B60" s="43">
        <v>4</v>
      </c>
      <c r="C60" s="43">
        <v>7.1470000000000002</v>
      </c>
      <c r="D60" s="43">
        <v>5.1070000000000002</v>
      </c>
      <c r="E60" s="4">
        <f>CCB_Merrente[[#This Row],[Udlånsrente, husholdninger]]-CCB_Merrente[[#This Row],[Nationalbankens ledende pengepolitiske rente]]</f>
        <v>3.1470000000000002</v>
      </c>
      <c r="F60" s="4">
        <f>CCB_Merrente[[#This Row],[Udlånsrente, erhverv]]-CCB_Merrente[[#This Row],[Nationalbankens ledende pengepolitiske rente]]</f>
        <v>1.1070000000000002</v>
      </c>
      <c r="G60" s="4">
        <f t="shared" si="0"/>
        <v>3.0693939393939389</v>
      </c>
      <c r="H60" s="4">
        <f t="shared" si="1"/>
        <v>1.2023939393939393</v>
      </c>
    </row>
    <row r="61" spans="1:8" x14ac:dyDescent="0.25">
      <c r="A61" s="3">
        <v>39263</v>
      </c>
      <c r="B61" s="43">
        <v>4.2125000000000004</v>
      </c>
      <c r="C61" s="43">
        <v>7.47</v>
      </c>
      <c r="D61" s="43">
        <v>5.5140000000000002</v>
      </c>
      <c r="E61" s="4">
        <f>CCB_Merrente[[#This Row],[Udlånsrente, husholdninger]]-CCB_Merrente[[#This Row],[Nationalbankens ledende pengepolitiske rente]]</f>
        <v>3.2574999999999994</v>
      </c>
      <c r="F61" s="4">
        <f>CCB_Merrente[[#This Row],[Udlånsrente, erhverv]]-CCB_Merrente[[#This Row],[Nationalbankens ledende pengepolitiske rente]]</f>
        <v>1.3014999999999999</v>
      </c>
      <c r="G61" s="4">
        <f t="shared" si="0"/>
        <v>3.1494999999999997</v>
      </c>
      <c r="H61" s="4">
        <f t="shared" si="1"/>
        <v>1.2528333333333332</v>
      </c>
    </row>
    <row r="62" spans="1:8" x14ac:dyDescent="0.25">
      <c r="A62" s="3">
        <v>39294</v>
      </c>
      <c r="B62" s="43">
        <v>4.25</v>
      </c>
      <c r="C62" s="43">
        <v>7.3410000000000002</v>
      </c>
      <c r="D62" s="43">
        <v>5.5839999999999996</v>
      </c>
      <c r="E62" s="4">
        <f>CCB_Merrente[[#This Row],[Udlånsrente, husholdninger]]-CCB_Merrente[[#This Row],[Nationalbankens ledende pengepolitiske rente]]</f>
        <v>3.0910000000000002</v>
      </c>
      <c r="F62" s="4">
        <f>CCB_Merrente[[#This Row],[Udlånsrente, erhverv]]-CCB_Merrente[[#This Row],[Nationalbankens ledende pengepolitiske rente]]</f>
        <v>1.3339999999999996</v>
      </c>
      <c r="G62" s="4">
        <f t="shared" si="0"/>
        <v>3.1651666666666665</v>
      </c>
      <c r="H62" s="4">
        <f t="shared" si="1"/>
        <v>1.2474999999999998</v>
      </c>
    </row>
    <row r="63" spans="1:8" x14ac:dyDescent="0.25">
      <c r="A63" s="3">
        <v>39325</v>
      </c>
      <c r="B63" s="43">
        <v>4.25</v>
      </c>
      <c r="C63" s="43">
        <v>7.4109999999999996</v>
      </c>
      <c r="D63" s="43">
        <v>5.6310000000000002</v>
      </c>
      <c r="E63" s="4">
        <f>CCB_Merrente[[#This Row],[Udlånsrente, husholdninger]]-CCB_Merrente[[#This Row],[Nationalbankens ledende pengepolitiske rente]]</f>
        <v>3.1609999999999996</v>
      </c>
      <c r="F63" s="4">
        <f>CCB_Merrente[[#This Row],[Udlånsrente, erhverv]]-CCB_Merrente[[#This Row],[Nationalbankens ledende pengepolitiske rente]]</f>
        <v>1.3810000000000002</v>
      </c>
      <c r="G63" s="4">
        <f t="shared" si="0"/>
        <v>3.1698333333333331</v>
      </c>
      <c r="H63" s="4">
        <f t="shared" si="1"/>
        <v>1.3388333333333333</v>
      </c>
    </row>
    <row r="64" spans="1:8" x14ac:dyDescent="0.25">
      <c r="A64" s="3">
        <v>39355</v>
      </c>
      <c r="B64" s="43">
        <v>4.25</v>
      </c>
      <c r="C64" s="43">
        <v>7.4349999999999996</v>
      </c>
      <c r="D64" s="43">
        <v>5.6280000000000001</v>
      </c>
      <c r="E64" s="4">
        <f>CCB_Merrente[[#This Row],[Udlånsrente, husholdninger]]-CCB_Merrente[[#This Row],[Nationalbankens ledende pengepolitiske rente]]</f>
        <v>3.1849999999999996</v>
      </c>
      <c r="F64" s="4">
        <f>CCB_Merrente[[#This Row],[Udlånsrente, erhverv]]-CCB_Merrente[[#This Row],[Nationalbankens ledende pengepolitiske rente]]</f>
        <v>1.3780000000000001</v>
      </c>
      <c r="G64" s="4">
        <f t="shared" si="0"/>
        <v>3.1456666666666666</v>
      </c>
      <c r="H64" s="4">
        <f t="shared" si="1"/>
        <v>1.3643333333333334</v>
      </c>
    </row>
    <row r="65" spans="1:8" x14ac:dyDescent="0.25">
      <c r="A65" s="3">
        <v>39386</v>
      </c>
      <c r="B65" s="43">
        <v>4.25</v>
      </c>
      <c r="C65" s="43">
        <v>7.4420000000000002</v>
      </c>
      <c r="D65" s="43">
        <v>5.6159999999999997</v>
      </c>
      <c r="E65" s="4">
        <f>CCB_Merrente[[#This Row],[Udlånsrente, husholdninger]]-CCB_Merrente[[#This Row],[Nationalbankens ledende pengepolitiske rente]]</f>
        <v>3.1920000000000002</v>
      </c>
      <c r="F65" s="4">
        <f>CCB_Merrente[[#This Row],[Udlånsrente, erhverv]]-CCB_Merrente[[#This Row],[Nationalbankens ledende pengepolitiske rente]]</f>
        <v>1.3659999999999997</v>
      </c>
      <c r="G65" s="4">
        <f t="shared" si="0"/>
        <v>3.1793333333333336</v>
      </c>
      <c r="H65" s="4">
        <f t="shared" si="1"/>
        <v>1.375</v>
      </c>
    </row>
    <row r="66" spans="1:8" x14ac:dyDescent="0.25">
      <c r="A66" s="3">
        <v>39416</v>
      </c>
      <c r="B66" s="43">
        <v>4.25</v>
      </c>
      <c r="C66" s="43">
        <v>7.6580000000000004</v>
      </c>
      <c r="D66" s="43">
        <v>5.4610000000000003</v>
      </c>
      <c r="E66" s="4">
        <f>CCB_Merrente[[#This Row],[Udlånsrente, husholdninger]]-CCB_Merrente[[#This Row],[Nationalbankens ledende pengepolitiske rente]]</f>
        <v>3.4080000000000004</v>
      </c>
      <c r="F66" s="4">
        <f>CCB_Merrente[[#This Row],[Udlånsrente, erhverv]]-CCB_Merrente[[#This Row],[Nationalbankens ledende pengepolitiske rente]]</f>
        <v>1.2110000000000003</v>
      </c>
      <c r="G66" s="4">
        <f t="shared" si="0"/>
        <v>3.2616666666666667</v>
      </c>
      <c r="H66" s="4">
        <f t="shared" si="1"/>
        <v>1.3183333333333334</v>
      </c>
    </row>
    <row r="67" spans="1:8" x14ac:dyDescent="0.25">
      <c r="A67" s="3">
        <v>39447</v>
      </c>
      <c r="B67" s="43">
        <v>4.25</v>
      </c>
      <c r="C67" s="43">
        <v>7.4020000000000001</v>
      </c>
      <c r="D67" s="43">
        <v>5.8419999999999996</v>
      </c>
      <c r="E67" s="4">
        <f>CCB_Merrente[[#This Row],[Udlånsrente, husholdninger]]-CCB_Merrente[[#This Row],[Nationalbankens ledende pengepolitiske rente]]</f>
        <v>3.1520000000000001</v>
      </c>
      <c r="F67" s="4">
        <f>CCB_Merrente[[#This Row],[Udlånsrente, erhverv]]-CCB_Merrente[[#This Row],[Nationalbankens ledende pengepolitiske rente]]</f>
        <v>1.5919999999999996</v>
      </c>
      <c r="G67" s="4">
        <f t="shared" si="0"/>
        <v>3.250666666666667</v>
      </c>
      <c r="H67" s="4">
        <f t="shared" si="1"/>
        <v>1.3896666666666666</v>
      </c>
    </row>
    <row r="68" spans="1:8" x14ac:dyDescent="0.25">
      <c r="A68" s="3">
        <v>39478</v>
      </c>
      <c r="B68" s="43">
        <v>4.25</v>
      </c>
      <c r="C68" s="43">
        <v>7.4740000000000002</v>
      </c>
      <c r="D68" s="43">
        <v>5.5460000000000003</v>
      </c>
      <c r="E68" s="4">
        <f>CCB_Merrente[[#This Row],[Udlånsrente, husholdninger]]-CCB_Merrente[[#This Row],[Nationalbankens ledende pengepolitiske rente]]</f>
        <v>3.2240000000000002</v>
      </c>
      <c r="F68" s="4">
        <f>CCB_Merrente[[#This Row],[Udlånsrente, erhverv]]-CCB_Merrente[[#This Row],[Nationalbankens ledende pengepolitiske rente]]</f>
        <v>1.2960000000000003</v>
      </c>
      <c r="G68" s="4">
        <f t="shared" si="0"/>
        <v>3.2613333333333334</v>
      </c>
      <c r="H68" s="4">
        <f t="shared" si="1"/>
        <v>1.3663333333333334</v>
      </c>
    </row>
    <row r="69" spans="1:8" x14ac:dyDescent="0.25">
      <c r="A69" s="3">
        <v>39507</v>
      </c>
      <c r="B69" s="43">
        <v>4.25</v>
      </c>
      <c r="C69" s="43">
        <v>7.8049999999999997</v>
      </c>
      <c r="D69" s="43">
        <v>5.3070000000000004</v>
      </c>
      <c r="E69" s="4">
        <f>CCB_Merrente[[#This Row],[Udlånsrente, husholdninger]]-CCB_Merrente[[#This Row],[Nationalbankens ledende pengepolitiske rente]]</f>
        <v>3.5549999999999997</v>
      </c>
      <c r="F69" s="4">
        <f>CCB_Merrente[[#This Row],[Udlånsrente, erhverv]]-CCB_Merrente[[#This Row],[Nationalbankens ledende pengepolitiske rente]]</f>
        <v>1.0570000000000004</v>
      </c>
      <c r="G69" s="4">
        <f t="shared" si="0"/>
        <v>3.3103333333333338</v>
      </c>
      <c r="H69" s="4">
        <f t="shared" si="1"/>
        <v>1.3150000000000002</v>
      </c>
    </row>
    <row r="70" spans="1:8" x14ac:dyDescent="0.25">
      <c r="A70" s="3">
        <v>39538</v>
      </c>
      <c r="B70" s="43">
        <v>4.25</v>
      </c>
      <c r="C70" s="43">
        <v>7.6289999999999996</v>
      </c>
      <c r="D70" s="43">
        <v>5.835</v>
      </c>
      <c r="E70" s="4">
        <f>CCB_Merrente[[#This Row],[Udlånsrente, husholdninger]]-CCB_Merrente[[#This Row],[Nationalbankens ledende pengepolitiske rente]]</f>
        <v>3.3789999999999996</v>
      </c>
      <c r="F70" s="4">
        <f>CCB_Merrente[[#This Row],[Udlånsrente, erhverv]]-CCB_Merrente[[#This Row],[Nationalbankens ledende pengepolitiske rente]]</f>
        <v>1.585</v>
      </c>
      <c r="G70" s="4">
        <f t="shared" si="0"/>
        <v>3.3859999999999997</v>
      </c>
      <c r="H70" s="4">
        <f t="shared" si="1"/>
        <v>1.3126666666666669</v>
      </c>
    </row>
    <row r="71" spans="1:8" x14ac:dyDescent="0.25">
      <c r="A71" s="3">
        <v>39568</v>
      </c>
      <c r="B71" s="43">
        <v>4.25</v>
      </c>
      <c r="C71" s="43">
        <v>7.6950000000000003</v>
      </c>
      <c r="D71" s="43">
        <v>5.7309999999999999</v>
      </c>
      <c r="E71" s="4">
        <f>CCB_Merrente[[#This Row],[Udlånsrente, husholdninger]]-CCB_Merrente[[#This Row],[Nationalbankens ledende pengepolitiske rente]]</f>
        <v>3.4450000000000003</v>
      </c>
      <c r="F71" s="4">
        <f>CCB_Merrente[[#This Row],[Udlånsrente, erhverv]]-CCB_Merrente[[#This Row],[Nationalbankens ledende pengepolitiske rente]]</f>
        <v>1.4809999999999999</v>
      </c>
      <c r="G71" s="4">
        <f t="shared" si="0"/>
        <v>3.4596666666666667</v>
      </c>
      <c r="H71" s="4">
        <f t="shared" si="1"/>
        <v>1.3743333333333334</v>
      </c>
    </row>
    <row r="72" spans="1:8" x14ac:dyDescent="0.25">
      <c r="A72" s="3">
        <v>39599</v>
      </c>
      <c r="B72" s="43">
        <v>4.3049999999999988</v>
      </c>
      <c r="C72" s="43">
        <v>7.9089999999999998</v>
      </c>
      <c r="D72" s="43">
        <v>5.7569999999999997</v>
      </c>
      <c r="E72" s="4">
        <f>CCB_Merrente[[#This Row],[Udlånsrente, husholdninger]]-CCB_Merrente[[#This Row],[Nationalbankens ledende pengepolitiske rente]]</f>
        <v>3.604000000000001</v>
      </c>
      <c r="F72" s="4">
        <f>CCB_Merrente[[#This Row],[Udlånsrente, erhverv]]-CCB_Merrente[[#This Row],[Nationalbankens ledende pengepolitiske rente]]</f>
        <v>1.4520000000000008</v>
      </c>
      <c r="G72" s="4">
        <f t="shared" ref="G72:G135" si="2">IF(ISNUMBER(E70),AVERAGE(E70:E72),NA())</f>
        <v>3.4760000000000004</v>
      </c>
      <c r="H72" s="4">
        <f t="shared" ref="H72:H135" si="3">IF(ISNUMBER(F70),AVERAGE(F70:F72),NA())</f>
        <v>1.5060000000000002</v>
      </c>
    </row>
    <row r="73" spans="1:8" x14ac:dyDescent="0.25">
      <c r="A73" s="3">
        <v>39629</v>
      </c>
      <c r="B73" s="43">
        <v>4.3499999999999996</v>
      </c>
      <c r="C73" s="43">
        <v>8.0960000000000001</v>
      </c>
      <c r="D73" s="43">
        <v>5.9130000000000003</v>
      </c>
      <c r="E73" s="4">
        <f>CCB_Merrente[[#This Row],[Udlånsrente, husholdninger]]-CCB_Merrente[[#This Row],[Nationalbankens ledende pengepolitiske rente]]</f>
        <v>3.7460000000000004</v>
      </c>
      <c r="F73" s="4">
        <f>CCB_Merrente[[#This Row],[Udlånsrente, erhverv]]-CCB_Merrente[[#This Row],[Nationalbankens ledende pengepolitiske rente]]</f>
        <v>1.5630000000000006</v>
      </c>
      <c r="G73" s="4">
        <f t="shared" si="2"/>
        <v>3.598333333333334</v>
      </c>
      <c r="H73" s="4">
        <f t="shared" si="3"/>
        <v>1.498666666666667</v>
      </c>
    </row>
    <row r="74" spans="1:8" x14ac:dyDescent="0.25">
      <c r="A74" s="3">
        <v>39660</v>
      </c>
      <c r="B74" s="43">
        <v>4.5673913043478249</v>
      </c>
      <c r="C74" s="43">
        <v>7.9279999999999999</v>
      </c>
      <c r="D74" s="43">
        <v>5.8940000000000001</v>
      </c>
      <c r="E74" s="4">
        <f>CCB_Merrente[[#This Row],[Udlånsrente, husholdninger]]-CCB_Merrente[[#This Row],[Nationalbankens ledende pengepolitiske rente]]</f>
        <v>3.360608695652175</v>
      </c>
      <c r="F74" s="4">
        <f>CCB_Merrente[[#This Row],[Udlånsrente, erhverv]]-CCB_Merrente[[#This Row],[Nationalbankens ledende pengepolitiske rente]]</f>
        <v>1.3266086956521752</v>
      </c>
      <c r="G74" s="4">
        <f t="shared" si="2"/>
        <v>3.5702028985507255</v>
      </c>
      <c r="H74" s="4">
        <f t="shared" si="3"/>
        <v>1.4472028985507255</v>
      </c>
    </row>
    <row r="75" spans="1:8" x14ac:dyDescent="0.25">
      <c r="A75" s="3">
        <v>39691</v>
      </c>
      <c r="B75" s="43">
        <v>4.5999999999999988</v>
      </c>
      <c r="C75" s="43">
        <v>8.1890000000000001</v>
      </c>
      <c r="D75" s="43">
        <v>5.6029999999999998</v>
      </c>
      <c r="E75" s="4">
        <f>CCB_Merrente[[#This Row],[Udlånsrente, husholdninger]]-CCB_Merrente[[#This Row],[Nationalbankens ledende pengepolitiske rente]]</f>
        <v>3.5890000000000013</v>
      </c>
      <c r="F75" s="4">
        <f>CCB_Merrente[[#This Row],[Udlånsrente, erhverv]]-CCB_Merrente[[#This Row],[Nationalbankens ledende pengepolitiske rente]]</f>
        <v>1.003000000000001</v>
      </c>
      <c r="G75" s="4">
        <f t="shared" si="2"/>
        <v>3.5652028985507251</v>
      </c>
      <c r="H75" s="4">
        <f t="shared" si="3"/>
        <v>1.2975362318840589</v>
      </c>
    </row>
    <row r="76" spans="1:8" x14ac:dyDescent="0.25">
      <c r="A76" s="3">
        <v>39721</v>
      </c>
      <c r="B76" s="43">
        <v>4.5999999999999979</v>
      </c>
      <c r="C76" s="43">
        <v>8.17</v>
      </c>
      <c r="D76" s="43">
        <v>6.0359999999999996</v>
      </c>
      <c r="E76" s="4">
        <f>CCB_Merrente[[#This Row],[Udlånsrente, husholdninger]]-CCB_Merrente[[#This Row],[Nationalbankens ledende pengepolitiske rente]]</f>
        <v>3.5700000000000021</v>
      </c>
      <c r="F76" s="4">
        <f>CCB_Merrente[[#This Row],[Udlånsrente, erhverv]]-CCB_Merrente[[#This Row],[Nationalbankens ledende pengepolitiske rente]]</f>
        <v>1.4360000000000017</v>
      </c>
      <c r="G76" s="4">
        <f t="shared" si="2"/>
        <v>3.5065362318840592</v>
      </c>
      <c r="H76" s="4">
        <f t="shared" si="3"/>
        <v>1.255202898550726</v>
      </c>
    </row>
    <row r="77" spans="1:8" x14ac:dyDescent="0.25">
      <c r="A77" s="3">
        <v>39752</v>
      </c>
      <c r="B77" s="43">
        <v>5.0434782608695654</v>
      </c>
      <c r="C77" s="43">
        <v>8.5749999999999993</v>
      </c>
      <c r="D77" s="43">
        <v>6.3289999999999997</v>
      </c>
      <c r="E77" s="4">
        <f>CCB_Merrente[[#This Row],[Udlånsrente, husholdninger]]-CCB_Merrente[[#This Row],[Nationalbankens ledende pengepolitiske rente]]</f>
        <v>3.5315217391304339</v>
      </c>
      <c r="F77" s="4">
        <f>CCB_Merrente[[#This Row],[Udlånsrente, erhverv]]-CCB_Merrente[[#This Row],[Nationalbankens ledende pengepolitiske rente]]</f>
        <v>1.2855217391304343</v>
      </c>
      <c r="G77" s="4">
        <f t="shared" si="2"/>
        <v>3.5635072463768123</v>
      </c>
      <c r="H77" s="4">
        <f t="shared" si="3"/>
        <v>1.2415072463768124</v>
      </c>
    </row>
    <row r="78" spans="1:8" x14ac:dyDescent="0.25">
      <c r="A78" s="3">
        <v>39782</v>
      </c>
      <c r="B78" s="43">
        <v>5.0999999999999996</v>
      </c>
      <c r="C78" s="43">
        <v>9.1720000000000006</v>
      </c>
      <c r="D78" s="43">
        <v>6.3719999999999999</v>
      </c>
      <c r="E78" s="4">
        <f>CCB_Merrente[[#This Row],[Udlånsrente, husholdninger]]-CCB_Merrente[[#This Row],[Nationalbankens ledende pengepolitiske rente]]</f>
        <v>4.072000000000001</v>
      </c>
      <c r="F78" s="4">
        <f>CCB_Merrente[[#This Row],[Udlånsrente, erhverv]]-CCB_Merrente[[#This Row],[Nationalbankens ledende pengepolitiske rente]]</f>
        <v>1.2720000000000002</v>
      </c>
      <c r="G78" s="4">
        <f t="shared" si="2"/>
        <v>3.7245072463768119</v>
      </c>
      <c r="H78" s="4">
        <f t="shared" si="3"/>
        <v>1.3311739130434788</v>
      </c>
    </row>
    <row r="79" spans="1:8" x14ac:dyDescent="0.25">
      <c r="A79" s="3">
        <v>39813</v>
      </c>
      <c r="B79" s="43">
        <v>4.2763157894736841</v>
      </c>
      <c r="C79" s="43">
        <v>8.9610000000000003</v>
      </c>
      <c r="D79" s="43">
        <v>5.8280000000000003</v>
      </c>
      <c r="E79" s="4">
        <f>CCB_Merrente[[#This Row],[Udlånsrente, husholdninger]]-CCB_Merrente[[#This Row],[Nationalbankens ledende pengepolitiske rente]]</f>
        <v>4.6846842105263162</v>
      </c>
      <c r="F79" s="4">
        <f>CCB_Merrente[[#This Row],[Udlånsrente, erhverv]]-CCB_Merrente[[#This Row],[Nationalbankens ledende pengepolitiske rente]]</f>
        <v>1.5516842105263162</v>
      </c>
      <c r="G79" s="4">
        <f t="shared" si="2"/>
        <v>4.0960686498855834</v>
      </c>
      <c r="H79" s="4">
        <f t="shared" si="3"/>
        <v>1.3697353165522503</v>
      </c>
    </row>
    <row r="80" spans="1:8" x14ac:dyDescent="0.25">
      <c r="A80" s="3">
        <v>39844</v>
      </c>
      <c r="B80" s="43">
        <v>3.3571428571428572</v>
      </c>
      <c r="C80" s="43">
        <v>8.4730000000000008</v>
      </c>
      <c r="D80" s="43">
        <v>4.8010000000000002</v>
      </c>
      <c r="E80" s="4">
        <f>CCB_Merrente[[#This Row],[Udlånsrente, husholdninger]]-CCB_Merrente[[#This Row],[Nationalbankens ledende pengepolitiske rente]]</f>
        <v>5.1158571428571431</v>
      </c>
      <c r="F80" s="4">
        <f>CCB_Merrente[[#This Row],[Udlånsrente, erhverv]]-CCB_Merrente[[#This Row],[Nationalbankens ledende pengepolitiske rente]]</f>
        <v>1.443857142857143</v>
      </c>
      <c r="G80" s="4">
        <f t="shared" si="2"/>
        <v>4.6241804511278195</v>
      </c>
      <c r="H80" s="4">
        <f t="shared" si="3"/>
        <v>1.4225137844611531</v>
      </c>
    </row>
    <row r="81" spans="1:8" x14ac:dyDescent="0.25">
      <c r="A81" s="3">
        <v>39872</v>
      </c>
      <c r="B81" s="43">
        <v>3</v>
      </c>
      <c r="C81" s="43">
        <v>8.0540000000000003</v>
      </c>
      <c r="D81" s="43">
        <v>4.8440000000000003</v>
      </c>
      <c r="E81" s="4">
        <f>CCB_Merrente[[#This Row],[Udlånsrente, husholdninger]]-CCB_Merrente[[#This Row],[Nationalbankens ledende pengepolitiske rente]]</f>
        <v>5.0540000000000003</v>
      </c>
      <c r="F81" s="4">
        <f>CCB_Merrente[[#This Row],[Udlånsrente, erhverv]]-CCB_Merrente[[#This Row],[Nationalbankens ledende pengepolitiske rente]]</f>
        <v>1.8440000000000003</v>
      </c>
      <c r="G81" s="4">
        <f t="shared" si="2"/>
        <v>4.9515137844611532</v>
      </c>
      <c r="H81" s="4">
        <f t="shared" si="3"/>
        <v>1.61318045112782</v>
      </c>
    </row>
    <row r="82" spans="1:8" x14ac:dyDescent="0.25">
      <c r="A82" s="3">
        <v>39903</v>
      </c>
      <c r="B82" s="43">
        <v>2.3863636363636362</v>
      </c>
      <c r="C82" s="43">
        <v>7.6989999999999998</v>
      </c>
      <c r="D82" s="43">
        <v>3.86</v>
      </c>
      <c r="E82" s="4">
        <f>CCB_Merrente[[#This Row],[Udlånsrente, husholdninger]]-CCB_Merrente[[#This Row],[Nationalbankens ledende pengepolitiske rente]]</f>
        <v>5.3126363636363632</v>
      </c>
      <c r="F82" s="4">
        <f>CCB_Merrente[[#This Row],[Udlånsrente, erhverv]]-CCB_Merrente[[#This Row],[Nationalbankens ledende pengepolitiske rente]]</f>
        <v>1.4736363636363636</v>
      </c>
      <c r="G82" s="4">
        <f t="shared" si="2"/>
        <v>5.1608311688311685</v>
      </c>
      <c r="H82" s="4">
        <f t="shared" si="3"/>
        <v>1.5871645021645022</v>
      </c>
    </row>
    <row r="83" spans="1:8" x14ac:dyDescent="0.25">
      <c r="A83" s="3">
        <v>39933</v>
      </c>
      <c r="B83" s="43">
        <v>2.0263157894736841</v>
      </c>
      <c r="C83" s="43">
        <v>7.44</v>
      </c>
      <c r="D83" s="43">
        <v>3.3809999999999998</v>
      </c>
      <c r="E83" s="4">
        <f>CCB_Merrente[[#This Row],[Udlånsrente, husholdninger]]-CCB_Merrente[[#This Row],[Nationalbankens ledende pengepolitiske rente]]</f>
        <v>5.4136842105263163</v>
      </c>
      <c r="F83" s="4">
        <f>CCB_Merrente[[#This Row],[Udlånsrente, erhverv]]-CCB_Merrente[[#This Row],[Nationalbankens ledende pengepolitiske rente]]</f>
        <v>1.3546842105263157</v>
      </c>
      <c r="G83" s="4">
        <f t="shared" si="2"/>
        <v>5.2601068580542263</v>
      </c>
      <c r="H83" s="4">
        <f t="shared" si="3"/>
        <v>1.5574401913875597</v>
      </c>
    </row>
    <row r="84" spans="1:8" x14ac:dyDescent="0.25">
      <c r="A84" s="3">
        <v>39964</v>
      </c>
      <c r="B84" s="43">
        <v>1.7472222222222216</v>
      </c>
      <c r="C84" s="43">
        <v>7.3579999999999997</v>
      </c>
      <c r="D84" s="43">
        <v>3.3959999999999999</v>
      </c>
      <c r="E84" s="4">
        <f>CCB_Merrente[[#This Row],[Udlånsrente, husholdninger]]-CCB_Merrente[[#This Row],[Nationalbankens ledende pengepolitiske rente]]</f>
        <v>5.6107777777777779</v>
      </c>
      <c r="F84" s="4">
        <f>CCB_Merrente[[#This Row],[Udlånsrente, erhverv]]-CCB_Merrente[[#This Row],[Nationalbankens ledende pengepolitiske rente]]</f>
        <v>1.6487777777777783</v>
      </c>
      <c r="G84" s="4">
        <f t="shared" si="2"/>
        <v>5.4456994506468197</v>
      </c>
      <c r="H84" s="4">
        <f t="shared" si="3"/>
        <v>1.4923661173134859</v>
      </c>
    </row>
    <row r="85" spans="1:8" x14ac:dyDescent="0.25">
      <c r="A85" s="3">
        <v>39994</v>
      </c>
      <c r="B85" s="43">
        <v>1.4799999999999995</v>
      </c>
      <c r="C85" s="43">
        <v>7.0860000000000003</v>
      </c>
      <c r="D85" s="43">
        <v>3.5350000000000001</v>
      </c>
      <c r="E85" s="4">
        <f>CCB_Merrente[[#This Row],[Udlånsrente, husholdninger]]-CCB_Merrente[[#This Row],[Nationalbankens ledende pengepolitiske rente]]</f>
        <v>5.6060000000000008</v>
      </c>
      <c r="F85" s="4">
        <f>CCB_Merrente[[#This Row],[Udlånsrente, erhverv]]-CCB_Merrente[[#This Row],[Nationalbankens ledende pengepolitiske rente]]</f>
        <v>2.0550000000000006</v>
      </c>
      <c r="G85" s="4">
        <f t="shared" si="2"/>
        <v>5.543487329434698</v>
      </c>
      <c r="H85" s="4">
        <f t="shared" si="3"/>
        <v>1.686153996101365</v>
      </c>
    </row>
    <row r="86" spans="1:8" x14ac:dyDescent="0.25">
      <c r="A86" s="3">
        <v>40025</v>
      </c>
      <c r="B86" s="43">
        <v>1.4499999999999995</v>
      </c>
      <c r="C86" s="43">
        <v>7.2130000000000001</v>
      </c>
      <c r="D86" s="43">
        <v>4.1139999999999999</v>
      </c>
      <c r="E86" s="4">
        <f>CCB_Merrente[[#This Row],[Udlånsrente, husholdninger]]-CCB_Merrente[[#This Row],[Nationalbankens ledende pengepolitiske rente]]</f>
        <v>5.7630000000000008</v>
      </c>
      <c r="F86" s="4">
        <f>CCB_Merrente[[#This Row],[Udlånsrente, erhverv]]-CCB_Merrente[[#This Row],[Nationalbankens ledende pengepolitiske rente]]</f>
        <v>2.6640000000000006</v>
      </c>
      <c r="G86" s="4">
        <f t="shared" si="2"/>
        <v>5.6599259259259265</v>
      </c>
      <c r="H86" s="4">
        <f t="shared" si="3"/>
        <v>2.1225925925925933</v>
      </c>
    </row>
    <row r="87" spans="1:8" x14ac:dyDescent="0.25">
      <c r="A87" s="3">
        <v>40056</v>
      </c>
      <c r="B87" s="43">
        <v>1.3833333333333337</v>
      </c>
      <c r="C87" s="43">
        <v>7.2240000000000002</v>
      </c>
      <c r="D87" s="43">
        <v>3.8140000000000001</v>
      </c>
      <c r="E87" s="4">
        <f>CCB_Merrente[[#This Row],[Udlånsrente, husholdninger]]-CCB_Merrente[[#This Row],[Nationalbankens ledende pengepolitiske rente]]</f>
        <v>5.8406666666666665</v>
      </c>
      <c r="F87" s="4">
        <f>CCB_Merrente[[#This Row],[Udlånsrente, erhverv]]-CCB_Merrente[[#This Row],[Nationalbankens ledende pengepolitiske rente]]</f>
        <v>2.4306666666666663</v>
      </c>
      <c r="G87" s="4">
        <f t="shared" si="2"/>
        <v>5.7365555555555554</v>
      </c>
      <c r="H87" s="4">
        <f t="shared" si="3"/>
        <v>2.3832222222222224</v>
      </c>
    </row>
    <row r="88" spans="1:8" x14ac:dyDescent="0.25">
      <c r="A88" s="3">
        <v>40086</v>
      </c>
      <c r="B88" s="43">
        <v>1.218181818181818</v>
      </c>
      <c r="C88" s="43">
        <v>7.1150000000000002</v>
      </c>
      <c r="D88" s="43">
        <v>3.609</v>
      </c>
      <c r="E88" s="4">
        <f>CCB_Merrente[[#This Row],[Udlånsrente, husholdninger]]-CCB_Merrente[[#This Row],[Nationalbankens ledende pengepolitiske rente]]</f>
        <v>5.8968181818181824</v>
      </c>
      <c r="F88" s="4">
        <f>CCB_Merrente[[#This Row],[Udlånsrente, erhverv]]-CCB_Merrente[[#This Row],[Nationalbankens ledende pengepolitiske rente]]</f>
        <v>2.3908181818181822</v>
      </c>
      <c r="G88" s="4">
        <f t="shared" si="2"/>
        <v>5.8334949494949493</v>
      </c>
      <c r="H88" s="4">
        <f t="shared" si="3"/>
        <v>2.4951616161616164</v>
      </c>
    </row>
    <row r="89" spans="1:8" x14ac:dyDescent="0.25">
      <c r="A89" s="3">
        <v>40117</v>
      </c>
      <c r="B89" s="43">
        <v>1</v>
      </c>
      <c r="C89" s="43">
        <v>7.4080000000000004</v>
      </c>
      <c r="D89" s="43">
        <v>3.4780000000000002</v>
      </c>
      <c r="E89" s="4">
        <f>CCB_Merrente[[#This Row],[Udlånsrente, husholdninger]]-CCB_Merrente[[#This Row],[Nationalbankens ledende pengepolitiske rente]]</f>
        <v>6.4080000000000004</v>
      </c>
      <c r="F89" s="4">
        <f>CCB_Merrente[[#This Row],[Udlånsrente, erhverv]]-CCB_Merrente[[#This Row],[Nationalbankens ledende pengepolitiske rente]]</f>
        <v>2.4780000000000002</v>
      </c>
      <c r="G89" s="4">
        <f t="shared" si="2"/>
        <v>6.0484949494949491</v>
      </c>
      <c r="H89" s="4">
        <f t="shared" si="3"/>
        <v>2.4331616161616161</v>
      </c>
    </row>
    <row r="90" spans="1:8" x14ac:dyDescent="0.25">
      <c r="A90" s="3">
        <v>40147</v>
      </c>
      <c r="B90" s="43">
        <v>1</v>
      </c>
      <c r="C90" s="43">
        <v>7.0629999999999997</v>
      </c>
      <c r="D90" s="43">
        <v>3.5550000000000002</v>
      </c>
      <c r="E90" s="4">
        <f>CCB_Merrente[[#This Row],[Udlånsrente, husholdninger]]-CCB_Merrente[[#This Row],[Nationalbankens ledende pengepolitiske rente]]</f>
        <v>6.0629999999999997</v>
      </c>
      <c r="F90" s="4">
        <f>CCB_Merrente[[#This Row],[Udlånsrente, erhverv]]-CCB_Merrente[[#This Row],[Nationalbankens ledende pengepolitiske rente]]</f>
        <v>2.5550000000000002</v>
      </c>
      <c r="G90" s="4">
        <f t="shared" si="2"/>
        <v>6.1226060606060608</v>
      </c>
      <c r="H90" s="4">
        <f t="shared" si="3"/>
        <v>2.4746060606060607</v>
      </c>
    </row>
    <row r="91" spans="1:8" x14ac:dyDescent="0.25">
      <c r="A91" s="3">
        <v>40178</v>
      </c>
      <c r="B91" s="43">
        <v>0.96999999999999953</v>
      </c>
      <c r="C91" s="43">
        <v>6.62</v>
      </c>
      <c r="D91" s="43">
        <v>2.734</v>
      </c>
      <c r="E91" s="4">
        <f>CCB_Merrente[[#This Row],[Udlånsrente, husholdninger]]-CCB_Merrente[[#This Row],[Nationalbankens ledende pengepolitiske rente]]</f>
        <v>5.65</v>
      </c>
      <c r="F91" s="4">
        <f>CCB_Merrente[[#This Row],[Udlånsrente, erhverv]]-CCB_Merrente[[#This Row],[Nationalbankens ledende pengepolitiske rente]]</f>
        <v>1.7640000000000005</v>
      </c>
      <c r="G91" s="4">
        <f t="shared" si="2"/>
        <v>6.0403333333333338</v>
      </c>
      <c r="H91" s="4">
        <f t="shared" si="3"/>
        <v>2.2656666666666667</v>
      </c>
    </row>
    <row r="92" spans="1:8" x14ac:dyDescent="0.25">
      <c r="A92" s="3">
        <v>40209</v>
      </c>
      <c r="B92" s="43">
        <v>0.85500000000000043</v>
      </c>
      <c r="C92" s="43">
        <v>6.9039999999999999</v>
      </c>
      <c r="D92" s="43">
        <v>3.0840000000000001</v>
      </c>
      <c r="E92" s="4">
        <f>CCB_Merrente[[#This Row],[Udlånsrente, husholdninger]]-CCB_Merrente[[#This Row],[Nationalbankens ledende pengepolitiske rente]]</f>
        <v>6.0489999999999995</v>
      </c>
      <c r="F92" s="4">
        <f>CCB_Merrente[[#This Row],[Udlånsrente, erhverv]]-CCB_Merrente[[#This Row],[Nationalbankens ledende pengepolitiske rente]]</f>
        <v>2.2289999999999996</v>
      </c>
      <c r="G92" s="4">
        <f t="shared" si="2"/>
        <v>5.9206666666666665</v>
      </c>
      <c r="H92" s="4">
        <f t="shared" si="3"/>
        <v>2.1826666666666665</v>
      </c>
    </row>
    <row r="93" spans="1:8" x14ac:dyDescent="0.25">
      <c r="A93" s="3">
        <v>40237</v>
      </c>
      <c r="B93" s="43">
        <v>0.80000000000000016</v>
      </c>
      <c r="C93" s="43">
        <v>6.7439999999999998</v>
      </c>
      <c r="D93" s="43">
        <v>2.645</v>
      </c>
      <c r="E93" s="4">
        <f>CCB_Merrente[[#This Row],[Udlånsrente, husholdninger]]-CCB_Merrente[[#This Row],[Nationalbankens ledende pengepolitiske rente]]</f>
        <v>5.944</v>
      </c>
      <c r="F93" s="4">
        <f>CCB_Merrente[[#This Row],[Udlånsrente, erhverv]]-CCB_Merrente[[#This Row],[Nationalbankens ledende pengepolitiske rente]]</f>
        <v>1.8449999999999998</v>
      </c>
      <c r="G93" s="4">
        <f t="shared" si="2"/>
        <v>5.8810000000000002</v>
      </c>
      <c r="H93" s="4">
        <f t="shared" si="3"/>
        <v>1.946</v>
      </c>
    </row>
    <row r="94" spans="1:8" x14ac:dyDescent="0.25">
      <c r="A94" s="3">
        <v>40268</v>
      </c>
      <c r="B94" s="43">
        <v>0.78260869565217406</v>
      </c>
      <c r="C94" s="43">
        <v>6.2990000000000004</v>
      </c>
      <c r="D94" s="43">
        <v>2.8839999999999999</v>
      </c>
      <c r="E94" s="4">
        <f>CCB_Merrente[[#This Row],[Udlånsrente, husholdninger]]-CCB_Merrente[[#This Row],[Nationalbankens ledende pengepolitiske rente]]</f>
        <v>5.5163913043478265</v>
      </c>
      <c r="F94" s="4">
        <f>CCB_Merrente[[#This Row],[Udlånsrente, erhverv]]-CCB_Merrente[[#This Row],[Nationalbankens ledende pengepolitiske rente]]</f>
        <v>2.1013913043478256</v>
      </c>
      <c r="G94" s="4">
        <f t="shared" si="2"/>
        <v>5.8364637681159417</v>
      </c>
      <c r="H94" s="4">
        <f t="shared" si="3"/>
        <v>2.0584637681159417</v>
      </c>
    </row>
    <row r="95" spans="1:8" x14ac:dyDescent="0.25">
      <c r="A95" s="3">
        <v>40298</v>
      </c>
      <c r="B95" s="43">
        <v>0.69999999999999973</v>
      </c>
      <c r="C95" s="43">
        <v>6.5119999999999996</v>
      </c>
      <c r="D95" s="43">
        <v>2.2959999999999998</v>
      </c>
      <c r="E95" s="4">
        <f>CCB_Merrente[[#This Row],[Udlånsrente, husholdninger]]-CCB_Merrente[[#This Row],[Nationalbankens ledende pengepolitiske rente]]</f>
        <v>5.8119999999999994</v>
      </c>
      <c r="F95" s="4">
        <f>CCB_Merrente[[#This Row],[Udlånsrente, erhverv]]-CCB_Merrente[[#This Row],[Nationalbankens ledende pengepolitiske rente]]</f>
        <v>1.5960000000000001</v>
      </c>
      <c r="G95" s="4">
        <f t="shared" si="2"/>
        <v>5.7574637681159428</v>
      </c>
      <c r="H95" s="4">
        <f t="shared" si="3"/>
        <v>1.8474637681159418</v>
      </c>
    </row>
    <row r="96" spans="1:8" x14ac:dyDescent="0.25">
      <c r="A96" s="3">
        <v>40329</v>
      </c>
      <c r="B96" s="43">
        <v>0.64444444444444438</v>
      </c>
      <c r="C96" s="43">
        <v>6.2329999999999997</v>
      </c>
      <c r="D96" s="43">
        <v>2.4630000000000001</v>
      </c>
      <c r="E96" s="4">
        <f>CCB_Merrente[[#This Row],[Udlånsrente, husholdninger]]-CCB_Merrente[[#This Row],[Nationalbankens ledende pengepolitiske rente]]</f>
        <v>5.5885555555555548</v>
      </c>
      <c r="F96" s="4">
        <f>CCB_Merrente[[#This Row],[Udlånsrente, erhverv]]-CCB_Merrente[[#This Row],[Nationalbankens ledende pengepolitiske rente]]</f>
        <v>1.8185555555555557</v>
      </c>
      <c r="G96" s="4">
        <f t="shared" si="2"/>
        <v>5.6389822866344597</v>
      </c>
      <c r="H96" s="4">
        <f t="shared" si="3"/>
        <v>1.8386489533011272</v>
      </c>
    </row>
    <row r="97" spans="1:8" x14ac:dyDescent="0.25">
      <c r="A97" s="3">
        <v>40359</v>
      </c>
      <c r="B97" s="43">
        <v>0.5</v>
      </c>
      <c r="C97" s="43">
        <v>6.258</v>
      </c>
      <c r="D97" s="43">
        <v>2.827</v>
      </c>
      <c r="E97" s="4">
        <f>CCB_Merrente[[#This Row],[Udlånsrente, husholdninger]]-CCB_Merrente[[#This Row],[Nationalbankens ledende pengepolitiske rente]]</f>
        <v>5.758</v>
      </c>
      <c r="F97" s="4">
        <f>CCB_Merrente[[#This Row],[Udlånsrente, erhverv]]-CCB_Merrente[[#This Row],[Nationalbankens ledende pengepolitiske rente]]</f>
        <v>2.327</v>
      </c>
      <c r="G97" s="4">
        <f t="shared" si="2"/>
        <v>5.7195185185185187</v>
      </c>
      <c r="H97" s="4">
        <f t="shared" si="3"/>
        <v>1.9138518518518517</v>
      </c>
    </row>
    <row r="98" spans="1:8" x14ac:dyDescent="0.25">
      <c r="A98" s="3">
        <v>40390</v>
      </c>
      <c r="B98" s="43">
        <v>0.5</v>
      </c>
      <c r="C98" s="43">
        <v>6.149</v>
      </c>
      <c r="D98" s="43">
        <v>2.601</v>
      </c>
      <c r="E98" s="4">
        <f>CCB_Merrente[[#This Row],[Udlånsrente, husholdninger]]-CCB_Merrente[[#This Row],[Nationalbankens ledende pengepolitiske rente]]</f>
        <v>5.649</v>
      </c>
      <c r="F98" s="4">
        <f>CCB_Merrente[[#This Row],[Udlånsrente, erhverv]]-CCB_Merrente[[#This Row],[Nationalbankens ledende pengepolitiske rente]]</f>
        <v>2.101</v>
      </c>
      <c r="G98" s="4">
        <f t="shared" si="2"/>
        <v>5.6651851851851847</v>
      </c>
      <c r="H98" s="4">
        <f t="shared" si="3"/>
        <v>2.0821851851851849</v>
      </c>
    </row>
    <row r="99" spans="1:8" x14ac:dyDescent="0.25">
      <c r="A99" s="3">
        <v>40421</v>
      </c>
      <c r="B99" s="43">
        <v>0.5</v>
      </c>
      <c r="C99" s="43">
        <v>6.3410000000000002</v>
      </c>
      <c r="D99" s="43">
        <v>2.1419999999999999</v>
      </c>
      <c r="E99" s="4">
        <f>CCB_Merrente[[#This Row],[Udlånsrente, husholdninger]]-CCB_Merrente[[#This Row],[Nationalbankens ledende pengepolitiske rente]]</f>
        <v>5.8410000000000002</v>
      </c>
      <c r="F99" s="4">
        <f>CCB_Merrente[[#This Row],[Udlånsrente, erhverv]]-CCB_Merrente[[#This Row],[Nationalbankens ledende pengepolitiske rente]]</f>
        <v>1.6419999999999999</v>
      </c>
      <c r="G99" s="4">
        <f t="shared" si="2"/>
        <v>5.7493333333333334</v>
      </c>
      <c r="H99" s="4">
        <f t="shared" si="3"/>
        <v>2.0233333333333334</v>
      </c>
    </row>
    <row r="100" spans="1:8" x14ac:dyDescent="0.25">
      <c r="A100" s="3">
        <v>40451</v>
      </c>
      <c r="B100" s="43">
        <v>0.5</v>
      </c>
      <c r="C100" s="43">
        <v>6.0259999999999998</v>
      </c>
      <c r="D100" s="43">
        <v>2.7090000000000001</v>
      </c>
      <c r="E100" s="4">
        <f>CCB_Merrente[[#This Row],[Udlånsrente, husholdninger]]-CCB_Merrente[[#This Row],[Nationalbankens ledende pengepolitiske rente]]</f>
        <v>5.5259999999999998</v>
      </c>
      <c r="F100" s="4">
        <f>CCB_Merrente[[#This Row],[Udlånsrente, erhverv]]-CCB_Merrente[[#This Row],[Nationalbankens ledende pengepolitiske rente]]</f>
        <v>2.2090000000000001</v>
      </c>
      <c r="G100" s="4">
        <f t="shared" si="2"/>
        <v>5.6719999999999997</v>
      </c>
      <c r="H100" s="4">
        <f t="shared" si="3"/>
        <v>1.984</v>
      </c>
    </row>
    <row r="101" spans="1:8" x14ac:dyDescent="0.25">
      <c r="A101" s="3">
        <v>40482</v>
      </c>
      <c r="B101" s="43">
        <v>0.55714285714285705</v>
      </c>
      <c r="C101" s="43">
        <v>5.9260000000000002</v>
      </c>
      <c r="D101" s="43">
        <v>2.88</v>
      </c>
      <c r="E101" s="4">
        <f>CCB_Merrente[[#This Row],[Udlånsrente, husholdninger]]-CCB_Merrente[[#This Row],[Nationalbankens ledende pengepolitiske rente]]</f>
        <v>5.3688571428571432</v>
      </c>
      <c r="F101" s="4">
        <f>CCB_Merrente[[#This Row],[Udlånsrente, erhverv]]-CCB_Merrente[[#This Row],[Nationalbankens ledende pengepolitiske rente]]</f>
        <v>2.322857142857143</v>
      </c>
      <c r="G101" s="4">
        <f t="shared" si="2"/>
        <v>5.5786190476190471</v>
      </c>
      <c r="H101" s="4">
        <f t="shared" si="3"/>
        <v>2.057952380952381</v>
      </c>
    </row>
    <row r="102" spans="1:8" x14ac:dyDescent="0.25">
      <c r="A102" s="3">
        <v>40512</v>
      </c>
      <c r="B102" s="43">
        <v>0.69999999999999973</v>
      </c>
      <c r="C102" s="43">
        <v>6.3159999999999998</v>
      </c>
      <c r="D102" s="43">
        <v>2.8279999999999998</v>
      </c>
      <c r="E102" s="4">
        <f>CCB_Merrente[[#This Row],[Udlånsrente, husholdninger]]-CCB_Merrente[[#This Row],[Nationalbankens ledende pengepolitiske rente]]</f>
        <v>5.6159999999999997</v>
      </c>
      <c r="F102" s="4">
        <f>CCB_Merrente[[#This Row],[Udlånsrente, erhverv]]-CCB_Merrente[[#This Row],[Nationalbankens ledende pengepolitiske rente]]</f>
        <v>2.1280000000000001</v>
      </c>
      <c r="G102" s="4">
        <f t="shared" si="2"/>
        <v>5.503619047619047</v>
      </c>
      <c r="H102" s="4">
        <f t="shared" si="3"/>
        <v>2.2199523809523813</v>
      </c>
    </row>
    <row r="103" spans="1:8" x14ac:dyDescent="0.25">
      <c r="A103" s="3">
        <v>40543</v>
      </c>
      <c r="B103" s="43">
        <v>0.69999999999999973</v>
      </c>
      <c r="C103" s="43">
        <v>5.6710000000000003</v>
      </c>
      <c r="D103" s="43">
        <v>2.9129999999999998</v>
      </c>
      <c r="E103" s="4">
        <f>CCB_Merrente[[#This Row],[Udlånsrente, husholdninger]]-CCB_Merrente[[#This Row],[Nationalbankens ledende pengepolitiske rente]]</f>
        <v>4.9710000000000001</v>
      </c>
      <c r="F103" s="4">
        <f>CCB_Merrente[[#This Row],[Udlånsrente, erhverv]]-CCB_Merrente[[#This Row],[Nationalbankens ledende pengepolitiske rente]]</f>
        <v>2.2130000000000001</v>
      </c>
      <c r="G103" s="4">
        <f t="shared" si="2"/>
        <v>5.3186190476190474</v>
      </c>
      <c r="H103" s="4">
        <f t="shared" si="3"/>
        <v>2.2212857142857145</v>
      </c>
    </row>
    <row r="104" spans="1:8" x14ac:dyDescent="0.25">
      <c r="A104" s="3">
        <v>40574</v>
      </c>
      <c r="B104" s="43">
        <v>0.69999999999999973</v>
      </c>
      <c r="C104" s="43">
        <v>5.8869999999999996</v>
      </c>
      <c r="D104" s="43">
        <v>2.4900000000000002</v>
      </c>
      <c r="E104" s="4">
        <f>CCB_Merrente[[#This Row],[Udlånsrente, husholdninger]]-CCB_Merrente[[#This Row],[Nationalbankens ledende pengepolitiske rente]]</f>
        <v>5.1869999999999994</v>
      </c>
      <c r="F104" s="4">
        <f>CCB_Merrente[[#This Row],[Udlånsrente, erhverv]]-CCB_Merrente[[#This Row],[Nationalbankens ledende pengepolitiske rente]]</f>
        <v>1.7900000000000005</v>
      </c>
      <c r="G104" s="4">
        <f t="shared" si="2"/>
        <v>5.258</v>
      </c>
      <c r="H104" s="4">
        <f t="shared" si="3"/>
        <v>2.0436666666666667</v>
      </c>
    </row>
    <row r="105" spans="1:8" x14ac:dyDescent="0.25">
      <c r="A105" s="3">
        <v>40602</v>
      </c>
      <c r="B105" s="43">
        <v>0.69999999999999973</v>
      </c>
      <c r="C105" s="43">
        <v>6.3010000000000002</v>
      </c>
      <c r="D105" s="43">
        <v>2.302</v>
      </c>
      <c r="E105" s="4">
        <f>CCB_Merrente[[#This Row],[Udlånsrente, husholdninger]]-CCB_Merrente[[#This Row],[Nationalbankens ledende pengepolitiske rente]]</f>
        <v>5.6010000000000009</v>
      </c>
      <c r="F105" s="4">
        <f>CCB_Merrente[[#This Row],[Udlånsrente, erhverv]]-CCB_Merrente[[#This Row],[Nationalbankens ledende pengepolitiske rente]]</f>
        <v>1.6020000000000003</v>
      </c>
      <c r="G105" s="4">
        <f t="shared" si="2"/>
        <v>5.2530000000000001</v>
      </c>
      <c r="H105" s="4">
        <f t="shared" si="3"/>
        <v>1.8683333333333334</v>
      </c>
    </row>
    <row r="106" spans="1:8" x14ac:dyDescent="0.25">
      <c r="A106" s="3">
        <v>40633</v>
      </c>
      <c r="B106" s="43">
        <v>0.69999999999999973</v>
      </c>
      <c r="C106" s="43">
        <v>6.0739999999999998</v>
      </c>
      <c r="D106" s="43">
        <v>2.5920000000000001</v>
      </c>
      <c r="E106" s="4">
        <f>CCB_Merrente[[#This Row],[Udlånsrente, husholdninger]]-CCB_Merrente[[#This Row],[Nationalbankens ledende pengepolitiske rente]]</f>
        <v>5.3740000000000006</v>
      </c>
      <c r="F106" s="4">
        <f>CCB_Merrente[[#This Row],[Udlånsrente, erhverv]]-CCB_Merrente[[#This Row],[Nationalbankens ledende pengepolitiske rente]]</f>
        <v>1.8920000000000003</v>
      </c>
      <c r="G106" s="4">
        <f t="shared" si="2"/>
        <v>5.3873333333333333</v>
      </c>
      <c r="H106" s="4">
        <f t="shared" si="3"/>
        <v>1.7613333333333336</v>
      </c>
    </row>
    <row r="107" spans="1:8" x14ac:dyDescent="0.25">
      <c r="A107" s="3">
        <v>40663</v>
      </c>
      <c r="B107" s="43">
        <v>0.8805555555555552</v>
      </c>
      <c r="C107" s="43">
        <v>6.0380000000000003</v>
      </c>
      <c r="D107" s="43">
        <v>2.7080000000000002</v>
      </c>
      <c r="E107" s="4">
        <f>CCB_Merrente[[#This Row],[Udlånsrente, husholdninger]]-CCB_Merrente[[#This Row],[Nationalbankens ledende pengepolitiske rente]]</f>
        <v>5.1574444444444447</v>
      </c>
      <c r="F107" s="4">
        <f>CCB_Merrente[[#This Row],[Udlånsrente, erhverv]]-CCB_Merrente[[#This Row],[Nationalbankens ledende pengepolitiske rente]]</f>
        <v>1.8274444444444451</v>
      </c>
      <c r="G107" s="4">
        <f t="shared" si="2"/>
        <v>5.3774814814814818</v>
      </c>
      <c r="H107" s="4">
        <f t="shared" si="3"/>
        <v>1.7738148148148152</v>
      </c>
    </row>
    <row r="108" spans="1:8" x14ac:dyDescent="0.25">
      <c r="A108" s="3">
        <v>40694</v>
      </c>
      <c r="B108" s="43">
        <v>0.94999999999999962</v>
      </c>
      <c r="C108" s="43">
        <v>6.4779999999999998</v>
      </c>
      <c r="D108" s="43">
        <v>2.2530000000000001</v>
      </c>
      <c r="E108" s="4">
        <f>CCB_Merrente[[#This Row],[Udlånsrente, husholdninger]]-CCB_Merrente[[#This Row],[Nationalbankens ledende pengepolitiske rente]]</f>
        <v>5.5280000000000005</v>
      </c>
      <c r="F108" s="4">
        <f>CCB_Merrente[[#This Row],[Udlånsrente, erhverv]]-CCB_Merrente[[#This Row],[Nationalbankens ledende pengepolitiske rente]]</f>
        <v>1.3030000000000004</v>
      </c>
      <c r="G108" s="4">
        <f t="shared" si="2"/>
        <v>5.353148148148148</v>
      </c>
      <c r="H108" s="4">
        <f t="shared" si="3"/>
        <v>1.6741481481481486</v>
      </c>
    </row>
    <row r="109" spans="1:8" x14ac:dyDescent="0.25">
      <c r="A109" s="3">
        <v>40724</v>
      </c>
      <c r="B109" s="43">
        <v>0.94999999999999962</v>
      </c>
      <c r="C109" s="43">
        <v>6.3460000000000001</v>
      </c>
      <c r="D109" s="43">
        <v>2.1110000000000002</v>
      </c>
      <c r="E109" s="4">
        <f>CCB_Merrente[[#This Row],[Udlånsrente, husholdninger]]-CCB_Merrente[[#This Row],[Nationalbankens ledende pengepolitiske rente]]</f>
        <v>5.3960000000000008</v>
      </c>
      <c r="F109" s="4">
        <f>CCB_Merrente[[#This Row],[Udlånsrente, erhverv]]-CCB_Merrente[[#This Row],[Nationalbankens ledende pengepolitiske rente]]</f>
        <v>1.1610000000000005</v>
      </c>
      <c r="G109" s="4">
        <f t="shared" si="2"/>
        <v>5.3604814814814823</v>
      </c>
      <c r="H109" s="4">
        <f t="shared" si="3"/>
        <v>1.4304814814814819</v>
      </c>
    </row>
    <row r="110" spans="1:8" x14ac:dyDescent="0.25">
      <c r="A110" s="3">
        <v>40755</v>
      </c>
      <c r="B110" s="43">
        <v>1.1404761904761902</v>
      </c>
      <c r="C110" s="43">
        <v>6.5250000000000004</v>
      </c>
      <c r="D110" s="43">
        <v>2.7509999999999999</v>
      </c>
      <c r="E110" s="4">
        <f>CCB_Merrente[[#This Row],[Udlånsrente, husholdninger]]-CCB_Merrente[[#This Row],[Nationalbankens ledende pengepolitiske rente]]</f>
        <v>5.3845238095238104</v>
      </c>
      <c r="F110" s="4">
        <f>CCB_Merrente[[#This Row],[Udlånsrente, erhverv]]-CCB_Merrente[[#This Row],[Nationalbankens ledende pengepolitiske rente]]</f>
        <v>1.6105238095238097</v>
      </c>
      <c r="G110" s="4">
        <f t="shared" si="2"/>
        <v>5.4361746031746039</v>
      </c>
      <c r="H110" s="4">
        <f t="shared" si="3"/>
        <v>1.3581746031746036</v>
      </c>
    </row>
    <row r="111" spans="1:8" x14ac:dyDescent="0.25">
      <c r="A111" s="3">
        <v>40786</v>
      </c>
      <c r="B111" s="43">
        <v>1.182608695652174</v>
      </c>
      <c r="C111" s="43">
        <v>6.6849999999999996</v>
      </c>
      <c r="D111" s="43">
        <v>2.3559999999999999</v>
      </c>
      <c r="E111" s="4">
        <f>CCB_Merrente[[#This Row],[Udlånsrente, husholdninger]]-CCB_Merrente[[#This Row],[Nationalbankens ledende pengepolitiske rente]]</f>
        <v>5.5023913043478254</v>
      </c>
      <c r="F111" s="4">
        <f>CCB_Merrente[[#This Row],[Udlånsrente, erhverv]]-CCB_Merrente[[#This Row],[Nationalbankens ledende pengepolitiske rente]]</f>
        <v>1.1733913043478259</v>
      </c>
      <c r="G111" s="4">
        <f t="shared" si="2"/>
        <v>5.4276383712905449</v>
      </c>
      <c r="H111" s="4">
        <f t="shared" si="3"/>
        <v>1.3149717046238785</v>
      </c>
    </row>
    <row r="112" spans="1:8" x14ac:dyDescent="0.25">
      <c r="A112" s="3">
        <v>40816</v>
      </c>
      <c r="B112" s="43">
        <v>1.0499999999999998</v>
      </c>
      <c r="C112" s="43">
        <v>6.4020000000000001</v>
      </c>
      <c r="D112" s="43">
        <v>2.8359999999999999</v>
      </c>
      <c r="E112" s="4">
        <f>CCB_Merrente[[#This Row],[Udlånsrente, husholdninger]]-CCB_Merrente[[#This Row],[Nationalbankens ledende pengepolitiske rente]]</f>
        <v>5.3520000000000003</v>
      </c>
      <c r="F112" s="4">
        <f>CCB_Merrente[[#This Row],[Udlånsrente, erhverv]]-CCB_Merrente[[#This Row],[Nationalbankens ledende pengepolitiske rente]]</f>
        <v>1.786</v>
      </c>
      <c r="G112" s="4">
        <f t="shared" si="2"/>
        <v>5.4129717046238781</v>
      </c>
      <c r="H112" s="4">
        <f t="shared" si="3"/>
        <v>1.5233050379572119</v>
      </c>
    </row>
    <row r="113" spans="1:8" x14ac:dyDescent="0.25">
      <c r="A113" s="3">
        <v>40847</v>
      </c>
      <c r="B113" s="43">
        <v>1</v>
      </c>
      <c r="C113" s="43">
        <v>6.4740000000000002</v>
      </c>
      <c r="D113" s="43">
        <v>2.726</v>
      </c>
      <c r="E113" s="4">
        <f>CCB_Merrente[[#This Row],[Udlånsrente, husholdninger]]-CCB_Merrente[[#This Row],[Nationalbankens ledende pengepolitiske rente]]</f>
        <v>5.4740000000000002</v>
      </c>
      <c r="F113" s="4">
        <f>CCB_Merrente[[#This Row],[Udlånsrente, erhverv]]-CCB_Merrente[[#This Row],[Nationalbankens ledende pengepolitiske rente]]</f>
        <v>1.726</v>
      </c>
      <c r="G113" s="4">
        <f t="shared" si="2"/>
        <v>5.4427971014492753</v>
      </c>
      <c r="H113" s="4">
        <f t="shared" si="3"/>
        <v>1.5617971014492753</v>
      </c>
    </row>
    <row r="114" spans="1:8" x14ac:dyDescent="0.25">
      <c r="A114" s="3">
        <v>40877</v>
      </c>
      <c r="B114" s="43">
        <v>0.69772727272727297</v>
      </c>
      <c r="C114" s="43">
        <v>6.899</v>
      </c>
      <c r="D114" s="43">
        <v>2.7170000000000001</v>
      </c>
      <c r="E114" s="4">
        <f>CCB_Merrente[[#This Row],[Udlånsrente, husholdninger]]-CCB_Merrente[[#This Row],[Nationalbankens ledende pengepolitiske rente]]</f>
        <v>6.2012727272727268</v>
      </c>
      <c r="F114" s="4">
        <f>CCB_Merrente[[#This Row],[Udlånsrente, erhverv]]-CCB_Merrente[[#This Row],[Nationalbankens ledende pengepolitiske rente]]</f>
        <v>2.0192727272727273</v>
      </c>
      <c r="G114" s="4">
        <f t="shared" si="2"/>
        <v>5.6757575757575758</v>
      </c>
      <c r="H114" s="4">
        <f t="shared" si="3"/>
        <v>1.8437575757575757</v>
      </c>
    </row>
    <row r="115" spans="1:8" x14ac:dyDescent="0.25">
      <c r="A115" s="3">
        <v>40908</v>
      </c>
      <c r="B115" s="43">
        <v>0.42380952380952391</v>
      </c>
      <c r="C115" s="43">
        <v>6.2839999999999998</v>
      </c>
      <c r="D115" s="43">
        <v>3.1019999999999999</v>
      </c>
      <c r="E115" s="4">
        <f>CCB_Merrente[[#This Row],[Udlånsrente, husholdninger]]-CCB_Merrente[[#This Row],[Nationalbankens ledende pengepolitiske rente]]</f>
        <v>5.8601904761904757</v>
      </c>
      <c r="F115" s="4">
        <f>CCB_Merrente[[#This Row],[Udlånsrente, erhverv]]-CCB_Merrente[[#This Row],[Nationalbankens ledende pengepolitiske rente]]</f>
        <v>2.6781904761904758</v>
      </c>
      <c r="G115" s="4">
        <f t="shared" si="2"/>
        <v>5.8451544011544003</v>
      </c>
      <c r="H115" s="4">
        <f t="shared" si="3"/>
        <v>2.141154401154401</v>
      </c>
    </row>
    <row r="116" spans="1:8" x14ac:dyDescent="0.25">
      <c r="A116" s="3">
        <v>40939</v>
      </c>
      <c r="B116" s="43">
        <v>0.29999999999999988</v>
      </c>
      <c r="C116" s="43">
        <v>6.5369999999999999</v>
      </c>
      <c r="D116" s="43">
        <v>3.214</v>
      </c>
      <c r="E116" s="4">
        <f>CCB_Merrente[[#This Row],[Udlånsrente, husholdninger]]-CCB_Merrente[[#This Row],[Nationalbankens ledende pengepolitiske rente]]</f>
        <v>6.2370000000000001</v>
      </c>
      <c r="F116" s="4">
        <f>CCB_Merrente[[#This Row],[Udlånsrente, erhverv]]-CCB_Merrente[[#This Row],[Nationalbankens ledende pengepolitiske rente]]</f>
        <v>2.9140000000000001</v>
      </c>
      <c r="G116" s="4">
        <f t="shared" si="2"/>
        <v>6.0994877344877336</v>
      </c>
      <c r="H116" s="4">
        <f t="shared" si="3"/>
        <v>2.5371544011544009</v>
      </c>
    </row>
    <row r="117" spans="1:8" x14ac:dyDescent="0.25">
      <c r="A117" s="3">
        <v>40968</v>
      </c>
      <c r="B117" s="43">
        <v>0.29999999999999993</v>
      </c>
      <c r="C117" s="43">
        <v>7.0430000000000001</v>
      </c>
      <c r="D117" s="43">
        <v>2.3980000000000001</v>
      </c>
      <c r="E117" s="4">
        <f>CCB_Merrente[[#This Row],[Udlånsrente, husholdninger]]-CCB_Merrente[[#This Row],[Nationalbankens ledende pengepolitiske rente]]</f>
        <v>6.7430000000000003</v>
      </c>
      <c r="F117" s="4">
        <f>CCB_Merrente[[#This Row],[Udlånsrente, erhverv]]-CCB_Merrente[[#This Row],[Nationalbankens ledende pengepolitiske rente]]</f>
        <v>2.0980000000000003</v>
      </c>
      <c r="G117" s="4">
        <f t="shared" si="2"/>
        <v>6.2800634920634932</v>
      </c>
      <c r="H117" s="4">
        <f t="shared" si="3"/>
        <v>2.5633968253968256</v>
      </c>
    </row>
    <row r="118" spans="1:8" x14ac:dyDescent="0.25">
      <c r="A118" s="3">
        <v>40999</v>
      </c>
      <c r="B118" s="43">
        <v>0.29999999999999988</v>
      </c>
      <c r="C118" s="43">
        <v>6.8929999999999998</v>
      </c>
      <c r="D118" s="43">
        <v>2.88</v>
      </c>
      <c r="E118" s="4">
        <f>CCB_Merrente[[#This Row],[Udlånsrente, husholdninger]]-CCB_Merrente[[#This Row],[Nationalbankens ledende pengepolitiske rente]]</f>
        <v>6.593</v>
      </c>
      <c r="F118" s="4">
        <f>CCB_Merrente[[#This Row],[Udlånsrente, erhverv]]-CCB_Merrente[[#This Row],[Nationalbankens ledende pengepolitiske rente]]</f>
        <v>2.58</v>
      </c>
      <c r="G118" s="4">
        <f t="shared" si="2"/>
        <v>6.5243333333333338</v>
      </c>
      <c r="H118" s="4">
        <f t="shared" si="3"/>
        <v>2.5306666666666668</v>
      </c>
    </row>
    <row r="119" spans="1:8" x14ac:dyDescent="0.25">
      <c r="A119" s="3">
        <v>41029</v>
      </c>
      <c r="B119" s="43">
        <v>0.29999999999999993</v>
      </c>
      <c r="C119" s="43">
        <v>6.8609999999999998</v>
      </c>
      <c r="D119" s="43">
        <v>2.1030000000000002</v>
      </c>
      <c r="E119" s="4">
        <f>CCB_Merrente[[#This Row],[Udlånsrente, husholdninger]]-CCB_Merrente[[#This Row],[Nationalbankens ledende pengepolitiske rente]]</f>
        <v>6.5609999999999999</v>
      </c>
      <c r="F119" s="4">
        <f>CCB_Merrente[[#This Row],[Udlånsrente, erhverv]]-CCB_Merrente[[#This Row],[Nationalbankens ledende pengepolitiske rente]]</f>
        <v>1.8030000000000004</v>
      </c>
      <c r="G119" s="4">
        <f t="shared" si="2"/>
        <v>6.6323333333333325</v>
      </c>
      <c r="H119" s="4">
        <f t="shared" si="3"/>
        <v>2.1603333333333339</v>
      </c>
    </row>
    <row r="120" spans="1:8" x14ac:dyDescent="0.25">
      <c r="A120" s="3">
        <v>41060</v>
      </c>
      <c r="B120" s="43">
        <v>0.27894736842105261</v>
      </c>
      <c r="C120" s="43">
        <v>6.5129999999999999</v>
      </c>
      <c r="D120" s="43">
        <v>1.8660000000000001</v>
      </c>
      <c r="E120" s="4">
        <f>CCB_Merrente[[#This Row],[Udlånsrente, husholdninger]]-CCB_Merrente[[#This Row],[Nationalbankens ledende pengepolitiske rente]]</f>
        <v>6.2340526315789475</v>
      </c>
      <c r="F120" s="4">
        <f>CCB_Merrente[[#This Row],[Udlånsrente, erhverv]]-CCB_Merrente[[#This Row],[Nationalbankens ledende pengepolitiske rente]]</f>
        <v>1.5870526315789475</v>
      </c>
      <c r="G120" s="4">
        <f t="shared" si="2"/>
        <v>6.4626842105263158</v>
      </c>
      <c r="H120" s="4">
        <f t="shared" si="3"/>
        <v>1.9900175438596495</v>
      </c>
    </row>
    <row r="121" spans="1:8" x14ac:dyDescent="0.25">
      <c r="A121" s="3">
        <v>41090</v>
      </c>
      <c r="B121" s="43">
        <v>5.000000000000001E-2</v>
      </c>
      <c r="C121" s="43">
        <v>6.6269999999999998</v>
      </c>
      <c r="D121" s="43">
        <v>2.2200000000000002</v>
      </c>
      <c r="E121" s="4">
        <f>CCB_Merrente[[#This Row],[Udlånsrente, husholdninger]]-CCB_Merrente[[#This Row],[Nationalbankens ledende pengepolitiske rente]]</f>
        <v>6.577</v>
      </c>
      <c r="F121" s="4">
        <f>CCB_Merrente[[#This Row],[Udlånsrente, erhverv]]-CCB_Merrente[[#This Row],[Nationalbankens ledende pengepolitiske rente]]</f>
        <v>2.1700000000000004</v>
      </c>
      <c r="G121" s="4">
        <f t="shared" si="2"/>
        <v>6.4573508771929822</v>
      </c>
      <c r="H121" s="4">
        <f t="shared" si="3"/>
        <v>1.8533508771929827</v>
      </c>
    </row>
    <row r="122" spans="1:8" x14ac:dyDescent="0.25">
      <c r="A122" s="3">
        <v>41121</v>
      </c>
      <c r="B122" s="43">
        <v>-0.15454545454545457</v>
      </c>
      <c r="C122" s="43">
        <v>6.5970000000000004</v>
      </c>
      <c r="D122" s="43">
        <v>1.7090000000000001</v>
      </c>
      <c r="E122" s="4">
        <f>CCB_Merrente[[#This Row],[Udlånsrente, husholdninger]]-CCB_Merrente[[#This Row],[Nationalbankens ledende pengepolitiske rente]]</f>
        <v>6.7515454545454547</v>
      </c>
      <c r="F122" s="4">
        <f>CCB_Merrente[[#This Row],[Udlånsrente, erhverv]]-CCB_Merrente[[#This Row],[Nationalbankens ledende pengepolitiske rente]]</f>
        <v>1.8635454545454546</v>
      </c>
      <c r="G122" s="4">
        <f t="shared" si="2"/>
        <v>6.5208660287081344</v>
      </c>
      <c r="H122" s="4">
        <f t="shared" si="3"/>
        <v>1.873532695374801</v>
      </c>
    </row>
    <row r="123" spans="1:8" x14ac:dyDescent="0.25">
      <c r="A123" s="3">
        <v>41152</v>
      </c>
      <c r="B123" s="43">
        <v>-0.20000000000000007</v>
      </c>
      <c r="C123" s="43">
        <v>6.6120000000000001</v>
      </c>
      <c r="D123" s="43">
        <v>2.0070000000000001</v>
      </c>
      <c r="E123" s="4">
        <f>CCB_Merrente[[#This Row],[Udlånsrente, husholdninger]]-CCB_Merrente[[#This Row],[Nationalbankens ledende pengepolitiske rente]]</f>
        <v>6.8120000000000003</v>
      </c>
      <c r="F123" s="4">
        <f>CCB_Merrente[[#This Row],[Udlånsrente, erhverv]]-CCB_Merrente[[#This Row],[Nationalbankens ledende pengepolitiske rente]]</f>
        <v>2.2070000000000003</v>
      </c>
      <c r="G123" s="4">
        <f t="shared" si="2"/>
        <v>6.7135151515151525</v>
      </c>
      <c r="H123" s="4">
        <f t="shared" si="3"/>
        <v>2.0801818181818184</v>
      </c>
    </row>
    <row r="124" spans="1:8" x14ac:dyDescent="0.25">
      <c r="A124" s="3">
        <v>41182</v>
      </c>
      <c r="B124" s="43">
        <v>-0.20000000000000004</v>
      </c>
      <c r="C124" s="43">
        <v>6.3280000000000003</v>
      </c>
      <c r="D124" s="43">
        <v>2.4940000000000002</v>
      </c>
      <c r="E124" s="4">
        <f>CCB_Merrente[[#This Row],[Udlånsrente, husholdninger]]-CCB_Merrente[[#This Row],[Nationalbankens ledende pengepolitiske rente]]</f>
        <v>6.5280000000000005</v>
      </c>
      <c r="F124" s="4">
        <f>CCB_Merrente[[#This Row],[Udlånsrente, erhverv]]-CCB_Merrente[[#This Row],[Nationalbankens ledende pengepolitiske rente]]</f>
        <v>2.6940000000000004</v>
      </c>
      <c r="G124" s="4">
        <f t="shared" si="2"/>
        <v>6.6971818181818179</v>
      </c>
      <c r="H124" s="4">
        <f t="shared" si="3"/>
        <v>2.2548484848484853</v>
      </c>
    </row>
    <row r="125" spans="1:8" x14ac:dyDescent="0.25">
      <c r="A125" s="3">
        <v>41213</v>
      </c>
      <c r="B125" s="43">
        <v>-0.20000000000000007</v>
      </c>
      <c r="C125" s="43">
        <v>6.5910000000000002</v>
      </c>
      <c r="D125" s="43">
        <v>2.2789999999999999</v>
      </c>
      <c r="E125" s="4">
        <f>CCB_Merrente[[#This Row],[Udlånsrente, husholdninger]]-CCB_Merrente[[#This Row],[Nationalbankens ledende pengepolitiske rente]]</f>
        <v>6.7910000000000004</v>
      </c>
      <c r="F125" s="4">
        <f>CCB_Merrente[[#This Row],[Udlånsrente, erhverv]]-CCB_Merrente[[#This Row],[Nationalbankens ledende pengepolitiske rente]]</f>
        <v>2.4790000000000001</v>
      </c>
      <c r="G125" s="4">
        <f t="shared" si="2"/>
        <v>6.7103333333333337</v>
      </c>
      <c r="H125" s="4">
        <f t="shared" si="3"/>
        <v>2.4600000000000004</v>
      </c>
    </row>
    <row r="126" spans="1:8" x14ac:dyDescent="0.25">
      <c r="A126" s="3">
        <v>41243</v>
      </c>
      <c r="B126" s="43">
        <v>-0.20000000000000007</v>
      </c>
      <c r="C126" s="43">
        <v>6.5640000000000001</v>
      </c>
      <c r="D126" s="43">
        <v>2.3740000000000001</v>
      </c>
      <c r="E126" s="4">
        <f>CCB_Merrente[[#This Row],[Udlånsrente, husholdninger]]-CCB_Merrente[[#This Row],[Nationalbankens ledende pengepolitiske rente]]</f>
        <v>6.7640000000000002</v>
      </c>
      <c r="F126" s="4">
        <f>CCB_Merrente[[#This Row],[Udlånsrente, erhverv]]-CCB_Merrente[[#This Row],[Nationalbankens ledende pengepolitiske rente]]</f>
        <v>2.5740000000000003</v>
      </c>
      <c r="G126" s="4">
        <f t="shared" si="2"/>
        <v>6.6943333333333337</v>
      </c>
      <c r="H126" s="4">
        <f t="shared" si="3"/>
        <v>2.5823333333333331</v>
      </c>
    </row>
    <row r="127" spans="1:8" x14ac:dyDescent="0.25">
      <c r="A127" s="3">
        <v>41274</v>
      </c>
      <c r="B127" s="43">
        <v>-0.20000000000000004</v>
      </c>
      <c r="C127" s="43">
        <v>5.52</v>
      </c>
      <c r="D127" s="43">
        <v>2.742</v>
      </c>
      <c r="E127" s="4">
        <f>CCB_Merrente[[#This Row],[Udlånsrente, husholdninger]]-CCB_Merrente[[#This Row],[Nationalbankens ledende pengepolitiske rente]]</f>
        <v>5.72</v>
      </c>
      <c r="F127" s="4">
        <f>CCB_Merrente[[#This Row],[Udlånsrente, erhverv]]-CCB_Merrente[[#This Row],[Nationalbankens ledende pengepolitiske rente]]</f>
        <v>2.9420000000000002</v>
      </c>
      <c r="G127" s="4">
        <f t="shared" si="2"/>
        <v>6.4249999999999998</v>
      </c>
      <c r="H127" s="4">
        <f t="shared" si="3"/>
        <v>2.6650000000000005</v>
      </c>
    </row>
    <row r="128" spans="1:8" x14ac:dyDescent="0.25">
      <c r="A128" s="3">
        <v>41305</v>
      </c>
      <c r="B128" s="43">
        <v>-0.17727272727272733</v>
      </c>
      <c r="C128" s="43">
        <v>6.0979999999999999</v>
      </c>
      <c r="D128" s="43">
        <v>2.1880000000000002</v>
      </c>
      <c r="E128" s="4">
        <f>CCB_Merrente[[#This Row],[Udlånsrente, husholdninger]]-CCB_Merrente[[#This Row],[Nationalbankens ledende pengepolitiske rente]]</f>
        <v>6.2752727272727276</v>
      </c>
      <c r="F128" s="4">
        <f>CCB_Merrente[[#This Row],[Udlånsrente, erhverv]]-CCB_Merrente[[#This Row],[Nationalbankens ledende pengepolitiske rente]]</f>
        <v>2.3652727272727274</v>
      </c>
      <c r="G128" s="4">
        <f t="shared" si="2"/>
        <v>6.2530909090909086</v>
      </c>
      <c r="H128" s="4">
        <f t="shared" si="3"/>
        <v>2.6270909090909091</v>
      </c>
    </row>
    <row r="129" spans="1:8" x14ac:dyDescent="0.25">
      <c r="A129" s="3">
        <v>41333</v>
      </c>
      <c r="B129" s="43">
        <v>-0.10000000000000002</v>
      </c>
      <c r="C129" s="43">
        <v>6.9370000000000003</v>
      </c>
      <c r="D129" s="43">
        <v>1.958</v>
      </c>
      <c r="E129" s="4">
        <f>CCB_Merrente[[#This Row],[Udlånsrente, husholdninger]]-CCB_Merrente[[#This Row],[Nationalbankens ledende pengepolitiske rente]]</f>
        <v>7.0369999999999999</v>
      </c>
      <c r="F129" s="4">
        <f>CCB_Merrente[[#This Row],[Udlånsrente, erhverv]]-CCB_Merrente[[#This Row],[Nationalbankens ledende pengepolitiske rente]]</f>
        <v>2.0579999999999998</v>
      </c>
      <c r="G129" s="4">
        <f t="shared" si="2"/>
        <v>6.3440909090909088</v>
      </c>
      <c r="H129" s="4">
        <f t="shared" si="3"/>
        <v>2.455090909090909</v>
      </c>
    </row>
    <row r="130" spans="1:8" x14ac:dyDescent="0.25">
      <c r="A130" s="3">
        <v>41364</v>
      </c>
      <c r="B130" s="43">
        <v>-0.10000000000000003</v>
      </c>
      <c r="C130" s="43">
        <v>5.5659999999999998</v>
      </c>
      <c r="D130" s="43">
        <v>2.3849999999999998</v>
      </c>
      <c r="E130" s="4">
        <f>CCB_Merrente[[#This Row],[Udlånsrente, husholdninger]]-CCB_Merrente[[#This Row],[Nationalbankens ledende pengepolitiske rente]]</f>
        <v>5.6659999999999995</v>
      </c>
      <c r="F130" s="4">
        <f>CCB_Merrente[[#This Row],[Udlånsrente, erhverv]]-CCB_Merrente[[#This Row],[Nationalbankens ledende pengepolitiske rente]]</f>
        <v>2.4849999999999999</v>
      </c>
      <c r="G130" s="4">
        <f t="shared" si="2"/>
        <v>6.326090909090909</v>
      </c>
      <c r="H130" s="4">
        <f t="shared" si="3"/>
        <v>2.302757575757576</v>
      </c>
    </row>
    <row r="131" spans="1:8" x14ac:dyDescent="0.25">
      <c r="A131" s="3">
        <v>41394</v>
      </c>
      <c r="B131" s="43">
        <v>-0.10000000000000002</v>
      </c>
      <c r="C131" s="43">
        <v>6.0609999999999999</v>
      </c>
      <c r="D131" s="43">
        <v>1.4339999999999999</v>
      </c>
      <c r="E131" s="4">
        <f>CCB_Merrente[[#This Row],[Udlånsrente, husholdninger]]-CCB_Merrente[[#This Row],[Nationalbankens ledende pengepolitiske rente]]</f>
        <v>6.1609999999999996</v>
      </c>
      <c r="F131" s="4">
        <f>CCB_Merrente[[#This Row],[Udlånsrente, erhverv]]-CCB_Merrente[[#This Row],[Nationalbankens ledende pengepolitiske rente]]</f>
        <v>1.534</v>
      </c>
      <c r="G131" s="4">
        <f t="shared" si="2"/>
        <v>6.2879999999999994</v>
      </c>
      <c r="H131" s="4">
        <f t="shared" si="3"/>
        <v>2.0256666666666665</v>
      </c>
    </row>
    <row r="132" spans="1:8" x14ac:dyDescent="0.25">
      <c r="A132" s="3">
        <v>41425</v>
      </c>
      <c r="B132" s="43">
        <v>-0.10000000000000002</v>
      </c>
      <c r="C132" s="43">
        <v>6.2990000000000004</v>
      </c>
      <c r="D132" s="43">
        <v>1.367</v>
      </c>
      <c r="E132" s="4">
        <f>CCB_Merrente[[#This Row],[Udlånsrente, husholdninger]]-CCB_Merrente[[#This Row],[Nationalbankens ledende pengepolitiske rente]]</f>
        <v>6.399</v>
      </c>
      <c r="F132" s="4">
        <f>CCB_Merrente[[#This Row],[Udlånsrente, erhverv]]-CCB_Merrente[[#This Row],[Nationalbankens ledende pengepolitiske rente]]</f>
        <v>1.4670000000000001</v>
      </c>
      <c r="G132" s="4">
        <f t="shared" si="2"/>
        <v>6.075333333333333</v>
      </c>
      <c r="H132" s="4">
        <f t="shared" si="3"/>
        <v>1.8286666666666669</v>
      </c>
    </row>
    <row r="133" spans="1:8" x14ac:dyDescent="0.25">
      <c r="A133" s="3">
        <v>41455</v>
      </c>
      <c r="B133" s="43">
        <v>-0.10000000000000003</v>
      </c>
      <c r="C133" s="43">
        <v>6.3140000000000001</v>
      </c>
      <c r="D133" s="43">
        <v>1.95</v>
      </c>
      <c r="E133" s="4">
        <f>CCB_Merrente[[#This Row],[Udlånsrente, husholdninger]]-CCB_Merrente[[#This Row],[Nationalbankens ledende pengepolitiske rente]]</f>
        <v>6.4139999999999997</v>
      </c>
      <c r="F133" s="4">
        <f>CCB_Merrente[[#This Row],[Udlånsrente, erhverv]]-CCB_Merrente[[#This Row],[Nationalbankens ledende pengepolitiske rente]]</f>
        <v>2.0499999999999998</v>
      </c>
      <c r="G133" s="4">
        <f t="shared" si="2"/>
        <v>6.3246666666666655</v>
      </c>
      <c r="H133" s="4">
        <f t="shared" si="3"/>
        <v>1.6836666666666666</v>
      </c>
    </row>
    <row r="134" spans="1:8" x14ac:dyDescent="0.25">
      <c r="A134" s="3">
        <v>41486</v>
      </c>
      <c r="B134" s="43">
        <v>-0.10000000000000003</v>
      </c>
      <c r="C134" s="43">
        <v>5.9489999999999998</v>
      </c>
      <c r="D134" s="43">
        <v>1.69</v>
      </c>
      <c r="E134" s="4">
        <f>CCB_Merrente[[#This Row],[Udlånsrente, husholdninger]]-CCB_Merrente[[#This Row],[Nationalbankens ledende pengepolitiske rente]]</f>
        <v>6.0489999999999995</v>
      </c>
      <c r="F134" s="4">
        <f>CCB_Merrente[[#This Row],[Udlånsrente, erhverv]]-CCB_Merrente[[#This Row],[Nationalbankens ledende pengepolitiske rente]]</f>
        <v>1.79</v>
      </c>
      <c r="G134" s="4">
        <f t="shared" si="2"/>
        <v>6.2873333333333328</v>
      </c>
      <c r="H134" s="4">
        <f t="shared" si="3"/>
        <v>1.7690000000000001</v>
      </c>
    </row>
    <row r="135" spans="1:8" x14ac:dyDescent="0.25">
      <c r="A135" s="3">
        <v>41517</v>
      </c>
      <c r="B135" s="43">
        <v>-0.10000000000000003</v>
      </c>
      <c r="C135" s="43">
        <v>6.226</v>
      </c>
      <c r="D135" s="43">
        <v>1.2529999999999999</v>
      </c>
      <c r="E135" s="4">
        <f>CCB_Merrente[[#This Row],[Udlånsrente, husholdninger]]-CCB_Merrente[[#This Row],[Nationalbankens ledende pengepolitiske rente]]</f>
        <v>6.3259999999999996</v>
      </c>
      <c r="F135" s="4">
        <f>CCB_Merrente[[#This Row],[Udlånsrente, erhverv]]-CCB_Merrente[[#This Row],[Nationalbankens ledende pengepolitiske rente]]</f>
        <v>1.353</v>
      </c>
      <c r="G135" s="4">
        <f t="shared" si="2"/>
        <v>6.262999999999999</v>
      </c>
      <c r="H135" s="4">
        <f t="shared" si="3"/>
        <v>1.7309999999999999</v>
      </c>
    </row>
    <row r="136" spans="1:8" x14ac:dyDescent="0.25">
      <c r="A136" s="3">
        <v>41547</v>
      </c>
      <c r="B136" s="43">
        <v>-0.10000000000000002</v>
      </c>
      <c r="C136" s="43">
        <v>5.7809999999999997</v>
      </c>
      <c r="D136" s="43">
        <v>1.9470000000000001</v>
      </c>
      <c r="E136" s="4">
        <f>CCB_Merrente[[#This Row],[Udlånsrente, husholdninger]]-CCB_Merrente[[#This Row],[Nationalbankens ledende pengepolitiske rente]]</f>
        <v>5.8809999999999993</v>
      </c>
      <c r="F136" s="4">
        <f>CCB_Merrente[[#This Row],[Udlånsrente, erhverv]]-CCB_Merrente[[#This Row],[Nationalbankens ledende pengepolitiske rente]]</f>
        <v>2.0470000000000002</v>
      </c>
      <c r="G136" s="4">
        <f t="shared" ref="G136:G199" si="4">IF(ISNUMBER(E134),AVERAGE(E134:E136),NA())</f>
        <v>6.0853333333333337</v>
      </c>
      <c r="H136" s="4">
        <f t="shared" ref="H136:H199" si="5">IF(ISNUMBER(F134),AVERAGE(F134:F136),NA())</f>
        <v>1.7299999999999998</v>
      </c>
    </row>
    <row r="137" spans="1:8" x14ac:dyDescent="0.25">
      <c r="A137" s="3">
        <v>41578</v>
      </c>
      <c r="B137" s="43">
        <v>-0.10000000000000003</v>
      </c>
      <c r="C137" s="43">
        <v>6.5469999999999997</v>
      </c>
      <c r="D137" s="43">
        <v>2.4990000000000001</v>
      </c>
      <c r="E137" s="4">
        <f>CCB_Merrente[[#This Row],[Udlånsrente, husholdninger]]-CCB_Merrente[[#This Row],[Nationalbankens ledende pengepolitiske rente]]</f>
        <v>6.6469999999999994</v>
      </c>
      <c r="F137" s="4">
        <f>CCB_Merrente[[#This Row],[Udlånsrente, erhverv]]-CCB_Merrente[[#This Row],[Nationalbankens ledende pengepolitiske rente]]</f>
        <v>2.5990000000000002</v>
      </c>
      <c r="G137" s="4">
        <f t="shared" si="4"/>
        <v>6.2846666666666664</v>
      </c>
      <c r="H137" s="4">
        <f t="shared" si="5"/>
        <v>1.9996666666666669</v>
      </c>
    </row>
    <row r="138" spans="1:8" x14ac:dyDescent="0.25">
      <c r="A138" s="3">
        <v>41608</v>
      </c>
      <c r="B138" s="43">
        <v>-0.10000000000000002</v>
      </c>
      <c r="C138" s="43">
        <v>6.0250000000000004</v>
      </c>
      <c r="D138" s="43">
        <v>2.044</v>
      </c>
      <c r="E138" s="4">
        <f>CCB_Merrente[[#This Row],[Udlånsrente, husholdninger]]-CCB_Merrente[[#This Row],[Nationalbankens ledende pengepolitiske rente]]</f>
        <v>6.125</v>
      </c>
      <c r="F138" s="4">
        <f>CCB_Merrente[[#This Row],[Udlånsrente, erhverv]]-CCB_Merrente[[#This Row],[Nationalbankens ledende pengepolitiske rente]]</f>
        <v>2.1440000000000001</v>
      </c>
      <c r="G138" s="4">
        <f t="shared" si="4"/>
        <v>6.2176666666666662</v>
      </c>
      <c r="H138" s="4">
        <f t="shared" si="5"/>
        <v>2.2633333333333336</v>
      </c>
    </row>
    <row r="139" spans="1:8" x14ac:dyDescent="0.25">
      <c r="A139" s="3">
        <v>41639</v>
      </c>
      <c r="B139" s="43">
        <v>-0.10000000000000003</v>
      </c>
      <c r="C139" s="43">
        <v>5.4740000000000002</v>
      </c>
      <c r="D139" s="43">
        <v>1.865</v>
      </c>
      <c r="E139" s="4">
        <f>CCB_Merrente[[#This Row],[Udlånsrente, husholdninger]]-CCB_Merrente[[#This Row],[Nationalbankens ledende pengepolitiske rente]]</f>
        <v>5.5739999999999998</v>
      </c>
      <c r="F139" s="4">
        <f>CCB_Merrente[[#This Row],[Udlånsrente, erhverv]]-CCB_Merrente[[#This Row],[Nationalbankens ledende pengepolitiske rente]]</f>
        <v>1.9650000000000001</v>
      </c>
      <c r="G139" s="4">
        <f t="shared" si="4"/>
        <v>6.1153333333333322</v>
      </c>
      <c r="H139" s="4">
        <f t="shared" si="5"/>
        <v>2.2360000000000002</v>
      </c>
    </row>
    <row r="140" spans="1:8" x14ac:dyDescent="0.25">
      <c r="A140" s="3">
        <v>41670</v>
      </c>
      <c r="B140" s="43">
        <v>-0.10000000000000003</v>
      </c>
      <c r="C140" s="43">
        <v>5.899</v>
      </c>
      <c r="D140" s="43">
        <v>1.3979999999999999</v>
      </c>
      <c r="E140" s="4">
        <f>CCB_Merrente[[#This Row],[Udlånsrente, husholdninger]]-CCB_Merrente[[#This Row],[Nationalbankens ledende pengepolitiske rente]]</f>
        <v>5.9989999999999997</v>
      </c>
      <c r="F140" s="4">
        <f>CCB_Merrente[[#This Row],[Udlånsrente, erhverv]]-CCB_Merrente[[#This Row],[Nationalbankens ledende pengepolitiske rente]]</f>
        <v>1.498</v>
      </c>
      <c r="G140" s="4">
        <f t="shared" si="4"/>
        <v>5.8993333333333338</v>
      </c>
      <c r="H140" s="4">
        <f t="shared" si="5"/>
        <v>1.869</v>
      </c>
    </row>
    <row r="141" spans="1:8" x14ac:dyDescent="0.25">
      <c r="A141" s="3">
        <v>41698</v>
      </c>
      <c r="B141" s="43">
        <v>-0.10000000000000002</v>
      </c>
      <c r="C141" s="43">
        <v>5.9779999999999998</v>
      </c>
      <c r="D141" s="43">
        <v>1.403</v>
      </c>
      <c r="E141" s="4">
        <f>CCB_Merrente[[#This Row],[Udlånsrente, husholdninger]]-CCB_Merrente[[#This Row],[Nationalbankens ledende pengepolitiske rente]]</f>
        <v>6.0779999999999994</v>
      </c>
      <c r="F141" s="4">
        <f>CCB_Merrente[[#This Row],[Udlånsrente, erhverv]]-CCB_Merrente[[#This Row],[Nationalbankens ledende pengepolitiske rente]]</f>
        <v>1.5030000000000001</v>
      </c>
      <c r="G141" s="4">
        <f t="shared" si="4"/>
        <v>5.8836666666666666</v>
      </c>
      <c r="H141" s="4">
        <f t="shared" si="5"/>
        <v>1.6553333333333333</v>
      </c>
    </row>
    <row r="142" spans="1:8" x14ac:dyDescent="0.25">
      <c r="A142" s="3">
        <v>41729</v>
      </c>
      <c r="B142" s="43">
        <v>-0.10000000000000002</v>
      </c>
      <c r="C142" s="43">
        <v>4.0880000000000001</v>
      </c>
      <c r="D142" s="43">
        <v>1.649</v>
      </c>
      <c r="E142" s="4">
        <f>CCB_Merrente[[#This Row],[Udlånsrente, husholdninger]]-CCB_Merrente[[#This Row],[Nationalbankens ledende pengepolitiske rente]]</f>
        <v>4.1879999999999997</v>
      </c>
      <c r="F142" s="4">
        <f>CCB_Merrente[[#This Row],[Udlånsrente, erhverv]]-CCB_Merrente[[#This Row],[Nationalbankens ledende pengepolitiske rente]]</f>
        <v>1.7490000000000001</v>
      </c>
      <c r="G142" s="4">
        <f t="shared" si="4"/>
        <v>5.421666666666666</v>
      </c>
      <c r="H142" s="4">
        <f t="shared" si="5"/>
        <v>1.5833333333333333</v>
      </c>
    </row>
    <row r="143" spans="1:8" x14ac:dyDescent="0.25">
      <c r="A143" s="3">
        <v>41759</v>
      </c>
      <c r="B143" s="43">
        <v>-6.8421052631578952E-2</v>
      </c>
      <c r="C143" s="43">
        <v>5.6820000000000004</v>
      </c>
      <c r="D143" s="43">
        <v>2.0089999999999999</v>
      </c>
      <c r="E143" s="4">
        <f>CCB_Merrente[[#This Row],[Udlånsrente, husholdninger]]-CCB_Merrente[[#This Row],[Nationalbankens ledende pengepolitiske rente]]</f>
        <v>5.7504210526315793</v>
      </c>
      <c r="F143" s="4">
        <f>CCB_Merrente[[#This Row],[Udlånsrente, erhverv]]-CCB_Merrente[[#This Row],[Nationalbankens ledende pengepolitiske rente]]</f>
        <v>2.0774210526315788</v>
      </c>
      <c r="G143" s="4">
        <f t="shared" si="4"/>
        <v>5.3388070175438598</v>
      </c>
      <c r="H143" s="4">
        <f t="shared" si="5"/>
        <v>1.7764736842105264</v>
      </c>
    </row>
    <row r="144" spans="1:8" x14ac:dyDescent="0.25">
      <c r="A144" s="3">
        <v>41790</v>
      </c>
      <c r="B144" s="43">
        <v>5.0000000000000017E-2</v>
      </c>
      <c r="C144" s="43">
        <v>5.6280000000000001</v>
      </c>
      <c r="D144" s="43">
        <v>1.669</v>
      </c>
      <c r="E144" s="4">
        <f>CCB_Merrente[[#This Row],[Udlånsrente, husholdninger]]-CCB_Merrente[[#This Row],[Nationalbankens ledende pengepolitiske rente]]</f>
        <v>5.5780000000000003</v>
      </c>
      <c r="F144" s="4">
        <f>CCB_Merrente[[#This Row],[Udlånsrente, erhverv]]-CCB_Merrente[[#This Row],[Nationalbankens ledende pengepolitiske rente]]</f>
        <v>1.619</v>
      </c>
      <c r="G144" s="4">
        <f t="shared" si="4"/>
        <v>5.1721403508771928</v>
      </c>
      <c r="H144" s="4">
        <f t="shared" si="5"/>
        <v>1.8151403508771928</v>
      </c>
    </row>
    <row r="145" spans="1:8" x14ac:dyDescent="0.25">
      <c r="A145" s="3">
        <v>41820</v>
      </c>
      <c r="B145" s="43">
        <v>5.0000000000000017E-2</v>
      </c>
      <c r="C145" s="43">
        <v>5.335</v>
      </c>
      <c r="D145" s="43">
        <v>1.837</v>
      </c>
      <c r="E145" s="4">
        <f>CCB_Merrente[[#This Row],[Udlånsrente, husholdninger]]-CCB_Merrente[[#This Row],[Nationalbankens ledende pengepolitiske rente]]</f>
        <v>5.2850000000000001</v>
      </c>
      <c r="F145" s="4">
        <f>CCB_Merrente[[#This Row],[Udlånsrente, erhverv]]-CCB_Merrente[[#This Row],[Nationalbankens ledende pengepolitiske rente]]</f>
        <v>1.7869999999999999</v>
      </c>
      <c r="G145" s="4">
        <f t="shared" si="4"/>
        <v>5.5378070175438596</v>
      </c>
      <c r="H145" s="4">
        <f t="shared" si="5"/>
        <v>1.8278070175438597</v>
      </c>
    </row>
    <row r="146" spans="1:8" x14ac:dyDescent="0.25">
      <c r="A146" s="3">
        <v>41851</v>
      </c>
      <c r="B146" s="43">
        <v>5.0000000000000017E-2</v>
      </c>
      <c r="C146" s="43">
        <v>5.5170000000000003</v>
      </c>
      <c r="D146" s="43">
        <v>1.7849999999999999</v>
      </c>
      <c r="E146" s="4">
        <f>CCB_Merrente[[#This Row],[Udlånsrente, husholdninger]]-CCB_Merrente[[#This Row],[Nationalbankens ledende pengepolitiske rente]]</f>
        <v>5.4670000000000005</v>
      </c>
      <c r="F146" s="4">
        <f>CCB_Merrente[[#This Row],[Udlånsrente, erhverv]]-CCB_Merrente[[#This Row],[Nationalbankens ledende pengepolitiske rente]]</f>
        <v>1.7349999999999999</v>
      </c>
      <c r="G146" s="4">
        <f t="shared" si="4"/>
        <v>5.4433333333333325</v>
      </c>
      <c r="H146" s="4">
        <f t="shared" si="5"/>
        <v>1.7136666666666667</v>
      </c>
    </row>
    <row r="147" spans="1:8" x14ac:dyDescent="0.25">
      <c r="A147" s="3">
        <v>41882</v>
      </c>
      <c r="B147" s="43">
        <v>5.000000000000001E-2</v>
      </c>
      <c r="C147" s="43">
        <v>5.0659999999999998</v>
      </c>
      <c r="D147" s="43">
        <v>1.4510000000000001</v>
      </c>
      <c r="E147" s="4">
        <f>CCB_Merrente[[#This Row],[Udlånsrente, husholdninger]]-CCB_Merrente[[#This Row],[Nationalbankens ledende pengepolitiske rente]]</f>
        <v>5.016</v>
      </c>
      <c r="F147" s="4">
        <f>CCB_Merrente[[#This Row],[Udlånsrente, erhverv]]-CCB_Merrente[[#This Row],[Nationalbankens ledende pengepolitiske rente]]</f>
        <v>1.401</v>
      </c>
      <c r="G147" s="4">
        <f t="shared" si="4"/>
        <v>5.2560000000000002</v>
      </c>
      <c r="H147" s="4">
        <f t="shared" si="5"/>
        <v>1.641</v>
      </c>
    </row>
    <row r="148" spans="1:8" x14ac:dyDescent="0.25">
      <c r="A148" s="3">
        <v>41912</v>
      </c>
      <c r="B148" s="43">
        <v>-3.1818181818181822E-2</v>
      </c>
      <c r="C148" s="43">
        <v>4.1449999999999996</v>
      </c>
      <c r="D148" s="43">
        <v>1.6559999999999999</v>
      </c>
      <c r="E148" s="4">
        <f>CCB_Merrente[[#This Row],[Udlånsrente, husholdninger]]-CCB_Merrente[[#This Row],[Nationalbankens ledende pengepolitiske rente]]</f>
        <v>4.1768181818181818</v>
      </c>
      <c r="F148" s="4">
        <f>CCB_Merrente[[#This Row],[Udlånsrente, erhverv]]-CCB_Merrente[[#This Row],[Nationalbankens ledende pengepolitiske rente]]</f>
        <v>1.6878181818181817</v>
      </c>
      <c r="G148" s="4">
        <f t="shared" si="4"/>
        <v>4.8866060606060602</v>
      </c>
      <c r="H148" s="4">
        <f t="shared" si="5"/>
        <v>1.607939393939394</v>
      </c>
    </row>
    <row r="149" spans="1:8" x14ac:dyDescent="0.25">
      <c r="A149" s="3">
        <v>41943</v>
      </c>
      <c r="B149" s="43">
        <v>-5.0000000000000017E-2</v>
      </c>
      <c r="C149" s="43">
        <v>5.4470000000000001</v>
      </c>
      <c r="D149" s="43">
        <v>1.46</v>
      </c>
      <c r="E149" s="4">
        <f>CCB_Merrente[[#This Row],[Udlånsrente, husholdninger]]-CCB_Merrente[[#This Row],[Nationalbankens ledende pengepolitiske rente]]</f>
        <v>5.4969999999999999</v>
      </c>
      <c r="F149" s="4">
        <f>CCB_Merrente[[#This Row],[Udlånsrente, erhverv]]-CCB_Merrente[[#This Row],[Nationalbankens ledende pengepolitiske rente]]</f>
        <v>1.51</v>
      </c>
      <c r="G149" s="4">
        <f t="shared" si="4"/>
        <v>4.8966060606060609</v>
      </c>
      <c r="H149" s="4">
        <f t="shared" si="5"/>
        <v>1.5329393939393938</v>
      </c>
    </row>
    <row r="150" spans="1:8" x14ac:dyDescent="0.25">
      <c r="A150" s="3">
        <v>41973</v>
      </c>
      <c r="B150" s="43">
        <v>-5.000000000000001E-2</v>
      </c>
      <c r="C150" s="43">
        <v>5.5030000000000001</v>
      </c>
      <c r="D150" s="43">
        <v>1.147</v>
      </c>
      <c r="E150" s="4">
        <f>CCB_Merrente[[#This Row],[Udlånsrente, husholdninger]]-CCB_Merrente[[#This Row],[Nationalbankens ledende pengepolitiske rente]]</f>
        <v>5.5529999999999999</v>
      </c>
      <c r="F150" s="4">
        <f>CCB_Merrente[[#This Row],[Udlånsrente, erhverv]]-CCB_Merrente[[#This Row],[Nationalbankens ledende pengepolitiske rente]]</f>
        <v>1.1970000000000001</v>
      </c>
      <c r="G150" s="4">
        <f t="shared" si="4"/>
        <v>5.0756060606060602</v>
      </c>
      <c r="H150" s="4">
        <f t="shared" si="5"/>
        <v>1.464939393939394</v>
      </c>
    </row>
    <row r="151" spans="1:8" x14ac:dyDescent="0.25">
      <c r="A151" s="3">
        <v>42004</v>
      </c>
      <c r="B151" s="43">
        <v>-5.0000000000000017E-2</v>
      </c>
      <c r="C151" s="43">
        <v>4.1349999999999998</v>
      </c>
      <c r="D151" s="43">
        <v>1.9870000000000001</v>
      </c>
      <c r="E151" s="4">
        <f>CCB_Merrente[[#This Row],[Udlånsrente, husholdninger]]-CCB_Merrente[[#This Row],[Nationalbankens ledende pengepolitiske rente]]</f>
        <v>4.1849999999999996</v>
      </c>
      <c r="F151" s="4">
        <f>CCB_Merrente[[#This Row],[Udlånsrente, erhverv]]-CCB_Merrente[[#This Row],[Nationalbankens ledende pengepolitiske rente]]</f>
        <v>2.0369999999999999</v>
      </c>
      <c r="G151" s="4">
        <f t="shared" si="4"/>
        <v>5.0783333333333331</v>
      </c>
      <c r="H151" s="4">
        <f t="shared" si="5"/>
        <v>1.5813333333333333</v>
      </c>
    </row>
    <row r="152" spans="1:8" x14ac:dyDescent="0.25">
      <c r="A152" s="3">
        <v>42035</v>
      </c>
      <c r="B152" s="43">
        <v>-0.16428571428571428</v>
      </c>
      <c r="C152" s="43">
        <v>4.9189999999999996</v>
      </c>
      <c r="D152" s="43">
        <v>1.502</v>
      </c>
      <c r="E152" s="4">
        <f>CCB_Merrente[[#This Row],[Udlånsrente, husholdninger]]-CCB_Merrente[[#This Row],[Nationalbankens ledende pengepolitiske rente]]</f>
        <v>5.0832857142857142</v>
      </c>
      <c r="F152" s="4">
        <f>CCB_Merrente[[#This Row],[Udlånsrente, erhverv]]-CCB_Merrente[[#This Row],[Nationalbankens ledende pengepolitiske rente]]</f>
        <v>1.6662857142857144</v>
      </c>
      <c r="G152" s="4">
        <f t="shared" si="4"/>
        <v>4.9404285714285718</v>
      </c>
      <c r="H152" s="4">
        <f t="shared" si="5"/>
        <v>1.6334285714285715</v>
      </c>
    </row>
    <row r="153" spans="1:8" x14ac:dyDescent="0.25">
      <c r="A153" s="3">
        <v>42063</v>
      </c>
      <c r="B153" s="43">
        <v>-0.7</v>
      </c>
      <c r="C153" s="43">
        <v>5.0380000000000003</v>
      </c>
      <c r="D153" s="43">
        <v>1.1100000000000001</v>
      </c>
      <c r="E153" s="4">
        <f>CCB_Merrente[[#This Row],[Udlånsrente, husholdninger]]-CCB_Merrente[[#This Row],[Nationalbankens ledende pengepolitiske rente]]</f>
        <v>5.7380000000000004</v>
      </c>
      <c r="F153" s="4">
        <f>CCB_Merrente[[#This Row],[Udlånsrente, erhverv]]-CCB_Merrente[[#This Row],[Nationalbankens ledende pengepolitiske rente]]</f>
        <v>1.81</v>
      </c>
      <c r="G153" s="4">
        <f t="shared" si="4"/>
        <v>5.0020952380952375</v>
      </c>
      <c r="H153" s="4">
        <f t="shared" si="5"/>
        <v>1.8377619047619049</v>
      </c>
    </row>
    <row r="154" spans="1:8" x14ac:dyDescent="0.25">
      <c r="A154" s="3">
        <v>42094</v>
      </c>
      <c r="B154" s="43">
        <v>-0.75</v>
      </c>
      <c r="C154" s="43">
        <v>3.7970000000000002</v>
      </c>
      <c r="D154" s="43">
        <v>1.7050000000000001</v>
      </c>
      <c r="E154" s="4">
        <f>CCB_Merrente[[#This Row],[Udlånsrente, husholdninger]]-CCB_Merrente[[#This Row],[Nationalbankens ledende pengepolitiske rente]]</f>
        <v>4.5470000000000006</v>
      </c>
      <c r="F154" s="4">
        <f>CCB_Merrente[[#This Row],[Udlånsrente, erhverv]]-CCB_Merrente[[#This Row],[Nationalbankens ledende pengepolitiske rente]]</f>
        <v>2.4550000000000001</v>
      </c>
      <c r="G154" s="4">
        <f t="shared" si="4"/>
        <v>5.1227619047619051</v>
      </c>
      <c r="H154" s="4">
        <f t="shared" si="5"/>
        <v>1.977095238095238</v>
      </c>
    </row>
    <row r="155" spans="1:8" x14ac:dyDescent="0.25">
      <c r="A155" s="3">
        <v>42124</v>
      </c>
      <c r="B155" s="43">
        <v>-0.75</v>
      </c>
      <c r="C155" s="43">
        <v>4.6440000000000001</v>
      </c>
      <c r="D155" s="43">
        <v>1.21</v>
      </c>
      <c r="E155" s="4">
        <f>CCB_Merrente[[#This Row],[Udlånsrente, husholdninger]]-CCB_Merrente[[#This Row],[Nationalbankens ledende pengepolitiske rente]]</f>
        <v>5.3940000000000001</v>
      </c>
      <c r="F155" s="4">
        <f>CCB_Merrente[[#This Row],[Udlånsrente, erhverv]]-CCB_Merrente[[#This Row],[Nationalbankens ledende pengepolitiske rente]]</f>
        <v>1.96</v>
      </c>
      <c r="G155" s="4">
        <f t="shared" si="4"/>
        <v>5.2263333333333337</v>
      </c>
      <c r="H155" s="4">
        <f t="shared" si="5"/>
        <v>2.0750000000000002</v>
      </c>
    </row>
    <row r="156" spans="1:8" x14ac:dyDescent="0.25">
      <c r="A156" s="3">
        <v>42155</v>
      </c>
      <c r="B156" s="43">
        <v>-0.75</v>
      </c>
      <c r="C156" s="43">
        <v>4.7130000000000001</v>
      </c>
      <c r="D156" s="43">
        <v>1.859</v>
      </c>
      <c r="E156" s="4">
        <f>CCB_Merrente[[#This Row],[Udlånsrente, husholdninger]]-CCB_Merrente[[#This Row],[Nationalbankens ledende pengepolitiske rente]]</f>
        <v>5.4630000000000001</v>
      </c>
      <c r="F156" s="4">
        <f>CCB_Merrente[[#This Row],[Udlånsrente, erhverv]]-CCB_Merrente[[#This Row],[Nationalbankens ledende pengepolitiske rente]]</f>
        <v>2.609</v>
      </c>
      <c r="G156" s="4">
        <f t="shared" si="4"/>
        <v>5.1346666666666669</v>
      </c>
      <c r="H156" s="4">
        <f t="shared" si="5"/>
        <v>2.3413333333333335</v>
      </c>
    </row>
    <row r="157" spans="1:8" x14ac:dyDescent="0.25">
      <c r="A157" s="3">
        <v>42185</v>
      </c>
      <c r="B157" s="43">
        <v>-0.75</v>
      </c>
      <c r="C157" s="43">
        <v>4.3369999999999997</v>
      </c>
      <c r="D157" s="43">
        <v>1.6519999999999999</v>
      </c>
      <c r="E157" s="4">
        <f>CCB_Merrente[[#This Row],[Udlånsrente, husholdninger]]-CCB_Merrente[[#This Row],[Nationalbankens ledende pengepolitiske rente]]</f>
        <v>5.0869999999999997</v>
      </c>
      <c r="F157" s="4">
        <f>CCB_Merrente[[#This Row],[Udlånsrente, erhverv]]-CCB_Merrente[[#This Row],[Nationalbankens ledende pengepolitiske rente]]</f>
        <v>2.4020000000000001</v>
      </c>
      <c r="G157" s="4">
        <f t="shared" si="4"/>
        <v>5.3146666666666667</v>
      </c>
      <c r="H157" s="4">
        <f t="shared" si="5"/>
        <v>2.3236666666666665</v>
      </c>
    </row>
    <row r="158" spans="1:8" x14ac:dyDescent="0.25">
      <c r="A158" s="3">
        <v>42216</v>
      </c>
      <c r="B158" s="43">
        <v>-0.75</v>
      </c>
      <c r="C158" s="43">
        <v>4.399</v>
      </c>
      <c r="D158" s="43">
        <v>1.6040000000000001</v>
      </c>
      <c r="E158" s="4">
        <f>CCB_Merrente[[#This Row],[Udlånsrente, husholdninger]]-CCB_Merrente[[#This Row],[Nationalbankens ledende pengepolitiske rente]]</f>
        <v>5.149</v>
      </c>
      <c r="F158" s="4">
        <f>CCB_Merrente[[#This Row],[Udlånsrente, erhverv]]-CCB_Merrente[[#This Row],[Nationalbankens ledende pengepolitiske rente]]</f>
        <v>2.3540000000000001</v>
      </c>
      <c r="G158" s="4">
        <f t="shared" si="4"/>
        <v>5.2330000000000005</v>
      </c>
      <c r="H158" s="4">
        <f t="shared" si="5"/>
        <v>2.4550000000000001</v>
      </c>
    </row>
    <row r="159" spans="1:8" x14ac:dyDescent="0.25">
      <c r="A159" s="3">
        <v>42247</v>
      </c>
      <c r="B159" s="43">
        <v>-0.75</v>
      </c>
      <c r="C159" s="43">
        <v>4.7880000000000003</v>
      </c>
      <c r="D159" s="43">
        <v>1.252</v>
      </c>
      <c r="E159" s="4">
        <f>CCB_Merrente[[#This Row],[Udlånsrente, husholdninger]]-CCB_Merrente[[#This Row],[Nationalbankens ledende pengepolitiske rente]]</f>
        <v>5.5380000000000003</v>
      </c>
      <c r="F159" s="4">
        <f>CCB_Merrente[[#This Row],[Udlånsrente, erhverv]]-CCB_Merrente[[#This Row],[Nationalbankens ledende pengepolitiske rente]]</f>
        <v>2.0019999999999998</v>
      </c>
      <c r="G159" s="4">
        <f t="shared" si="4"/>
        <v>5.258</v>
      </c>
      <c r="H159" s="4">
        <f t="shared" si="5"/>
        <v>2.2526666666666668</v>
      </c>
    </row>
    <row r="160" spans="1:8" x14ac:dyDescent="0.25">
      <c r="A160" s="3">
        <v>42277</v>
      </c>
      <c r="B160" s="43">
        <v>-0.75</v>
      </c>
      <c r="C160" s="43">
        <v>4.1589999999999998</v>
      </c>
      <c r="D160" s="43">
        <v>1.016</v>
      </c>
      <c r="E160" s="4">
        <f>CCB_Merrente[[#This Row],[Udlånsrente, husholdninger]]-CCB_Merrente[[#This Row],[Nationalbankens ledende pengepolitiske rente]]</f>
        <v>4.9089999999999998</v>
      </c>
      <c r="F160" s="4">
        <f>CCB_Merrente[[#This Row],[Udlånsrente, erhverv]]-CCB_Merrente[[#This Row],[Nationalbankens ledende pengepolitiske rente]]</f>
        <v>1.766</v>
      </c>
      <c r="G160" s="4">
        <f t="shared" si="4"/>
        <v>5.198666666666667</v>
      </c>
      <c r="H160" s="4">
        <f t="shared" si="5"/>
        <v>2.0406666666666666</v>
      </c>
    </row>
    <row r="161" spans="1:8" x14ac:dyDescent="0.25">
      <c r="A161" s="3">
        <v>42308</v>
      </c>
      <c r="B161" s="43">
        <v>-0.75</v>
      </c>
      <c r="C161" s="43">
        <v>4.6059999999999999</v>
      </c>
      <c r="D161" s="43">
        <v>1.4159999999999999</v>
      </c>
      <c r="E161" s="4">
        <f>CCB_Merrente[[#This Row],[Udlånsrente, husholdninger]]-CCB_Merrente[[#This Row],[Nationalbankens ledende pengepolitiske rente]]</f>
        <v>5.3559999999999999</v>
      </c>
      <c r="F161" s="4">
        <f>CCB_Merrente[[#This Row],[Udlånsrente, erhverv]]-CCB_Merrente[[#This Row],[Nationalbankens ledende pengepolitiske rente]]</f>
        <v>2.1659999999999999</v>
      </c>
      <c r="G161" s="4">
        <f t="shared" si="4"/>
        <v>5.2676666666666661</v>
      </c>
      <c r="H161" s="4">
        <f t="shared" si="5"/>
        <v>1.9779999999999998</v>
      </c>
    </row>
    <row r="162" spans="1:8" x14ac:dyDescent="0.25">
      <c r="A162" s="3">
        <v>42338</v>
      </c>
      <c r="B162" s="43">
        <v>-0.75</v>
      </c>
      <c r="C162" s="43">
        <v>4.6500000000000004</v>
      </c>
      <c r="D162" s="43">
        <v>1.466</v>
      </c>
      <c r="E162" s="4">
        <f>CCB_Merrente[[#This Row],[Udlånsrente, husholdninger]]-CCB_Merrente[[#This Row],[Nationalbankens ledende pengepolitiske rente]]</f>
        <v>5.4</v>
      </c>
      <c r="F162" s="4">
        <f>CCB_Merrente[[#This Row],[Udlånsrente, erhverv]]-CCB_Merrente[[#This Row],[Nationalbankens ledende pengepolitiske rente]]</f>
        <v>2.2160000000000002</v>
      </c>
      <c r="G162" s="4">
        <f t="shared" si="4"/>
        <v>5.2216666666666667</v>
      </c>
      <c r="H162" s="4">
        <f t="shared" si="5"/>
        <v>2.0493333333333332</v>
      </c>
    </row>
    <row r="163" spans="1:8" x14ac:dyDescent="0.25">
      <c r="A163" s="3">
        <v>42369</v>
      </c>
      <c r="B163" s="43">
        <v>-0.75</v>
      </c>
      <c r="C163" s="43">
        <v>4.1280000000000001</v>
      </c>
      <c r="D163" s="43">
        <v>1.6220000000000001</v>
      </c>
      <c r="E163" s="4">
        <f>CCB_Merrente[[#This Row],[Udlånsrente, husholdninger]]-CCB_Merrente[[#This Row],[Nationalbankens ledende pengepolitiske rente]]</f>
        <v>4.8780000000000001</v>
      </c>
      <c r="F163" s="4">
        <f>CCB_Merrente[[#This Row],[Udlånsrente, erhverv]]-CCB_Merrente[[#This Row],[Nationalbankens ledende pengepolitiske rente]]</f>
        <v>2.3719999999999999</v>
      </c>
      <c r="G163" s="4">
        <f t="shared" si="4"/>
        <v>5.2113333333333332</v>
      </c>
      <c r="H163" s="4">
        <f t="shared" si="5"/>
        <v>2.2513333333333332</v>
      </c>
    </row>
    <row r="164" spans="1:8" x14ac:dyDescent="0.25">
      <c r="A164" s="3">
        <v>42400</v>
      </c>
      <c r="B164" s="43">
        <v>-0.67000000000000015</v>
      </c>
      <c r="C164" s="43">
        <v>4.7789999999999999</v>
      </c>
      <c r="D164" s="43">
        <v>1.825</v>
      </c>
      <c r="E164" s="4">
        <f>CCB_Merrente[[#This Row],[Udlånsrente, husholdninger]]-CCB_Merrente[[#This Row],[Nationalbankens ledende pengepolitiske rente]]</f>
        <v>5.4489999999999998</v>
      </c>
      <c r="F164" s="4">
        <f>CCB_Merrente[[#This Row],[Udlånsrente, erhverv]]-CCB_Merrente[[#This Row],[Nationalbankens ledende pengepolitiske rente]]</f>
        <v>2.4950000000000001</v>
      </c>
      <c r="G164" s="4">
        <f t="shared" si="4"/>
        <v>5.2423333333333337</v>
      </c>
      <c r="H164" s="4">
        <f t="shared" si="5"/>
        <v>2.3610000000000002</v>
      </c>
    </row>
    <row r="165" spans="1:8" x14ac:dyDescent="0.25">
      <c r="A165" s="3">
        <v>42429</v>
      </c>
      <c r="B165" s="43">
        <v>-0.65000000000000013</v>
      </c>
      <c r="C165" s="43">
        <v>4.3470000000000004</v>
      </c>
      <c r="D165" s="43">
        <v>1.476</v>
      </c>
      <c r="E165" s="4">
        <f>CCB_Merrente[[#This Row],[Udlånsrente, husholdninger]]-CCB_Merrente[[#This Row],[Nationalbankens ledende pengepolitiske rente]]</f>
        <v>4.9970000000000008</v>
      </c>
      <c r="F165" s="4">
        <f>CCB_Merrente[[#This Row],[Udlånsrente, erhverv]]-CCB_Merrente[[#This Row],[Nationalbankens ledende pengepolitiske rente]]</f>
        <v>2.1260000000000003</v>
      </c>
      <c r="G165" s="4">
        <f t="shared" si="4"/>
        <v>5.1080000000000005</v>
      </c>
      <c r="H165" s="4">
        <f t="shared" si="5"/>
        <v>2.331</v>
      </c>
    </row>
    <row r="166" spans="1:8" x14ac:dyDescent="0.25">
      <c r="A166" s="3">
        <v>42460</v>
      </c>
      <c r="B166" s="43">
        <v>-0.65000000000000013</v>
      </c>
      <c r="C166" s="43">
        <v>3.948</v>
      </c>
      <c r="D166" s="43">
        <v>1.337</v>
      </c>
      <c r="E166" s="4">
        <f>CCB_Merrente[[#This Row],[Udlånsrente, husholdninger]]-CCB_Merrente[[#This Row],[Nationalbankens ledende pengepolitiske rente]]</f>
        <v>4.5979999999999999</v>
      </c>
      <c r="F166" s="4">
        <f>CCB_Merrente[[#This Row],[Udlånsrente, erhverv]]-CCB_Merrente[[#This Row],[Nationalbankens ledende pengepolitiske rente]]</f>
        <v>1.9870000000000001</v>
      </c>
      <c r="G166" s="4">
        <f t="shared" si="4"/>
        <v>5.0146666666666668</v>
      </c>
      <c r="H166" s="4">
        <f t="shared" si="5"/>
        <v>2.202666666666667</v>
      </c>
    </row>
    <row r="167" spans="1:8" x14ac:dyDescent="0.25">
      <c r="A167" s="3">
        <v>42490</v>
      </c>
      <c r="B167" s="43">
        <v>-0.65000000000000013</v>
      </c>
      <c r="C167" s="43">
        <v>4.6040000000000001</v>
      </c>
      <c r="D167" s="43">
        <v>1.4159999999999999</v>
      </c>
      <c r="E167" s="4">
        <f>CCB_Merrente[[#This Row],[Udlånsrente, husholdninger]]-CCB_Merrente[[#This Row],[Nationalbankens ledende pengepolitiske rente]]</f>
        <v>5.2540000000000004</v>
      </c>
      <c r="F167" s="4">
        <f>CCB_Merrente[[#This Row],[Udlånsrente, erhverv]]-CCB_Merrente[[#This Row],[Nationalbankens ledende pengepolitiske rente]]</f>
        <v>2.0659999999999998</v>
      </c>
      <c r="G167" s="4">
        <f t="shared" si="4"/>
        <v>4.9496666666666664</v>
      </c>
      <c r="H167" s="4">
        <f t="shared" si="5"/>
        <v>2.0596666666666668</v>
      </c>
    </row>
    <row r="168" spans="1:8" x14ac:dyDescent="0.25">
      <c r="A168" s="3">
        <v>42521</v>
      </c>
      <c r="B168" s="43">
        <v>-0.65000000000000013</v>
      </c>
      <c r="C168" s="43">
        <v>4.2249999999999996</v>
      </c>
      <c r="D168" s="43">
        <v>1.042</v>
      </c>
      <c r="E168" s="4">
        <f>CCB_Merrente[[#This Row],[Udlånsrente, husholdninger]]-CCB_Merrente[[#This Row],[Nationalbankens ledende pengepolitiske rente]]</f>
        <v>4.875</v>
      </c>
      <c r="F168" s="4">
        <f>CCB_Merrente[[#This Row],[Udlånsrente, erhverv]]-CCB_Merrente[[#This Row],[Nationalbankens ledende pengepolitiske rente]]</f>
        <v>1.6920000000000002</v>
      </c>
      <c r="G168" s="4">
        <f t="shared" si="4"/>
        <v>4.9089999999999998</v>
      </c>
      <c r="H168" s="4">
        <f t="shared" si="5"/>
        <v>1.915</v>
      </c>
    </row>
    <row r="169" spans="1:8" x14ac:dyDescent="0.25">
      <c r="A169" s="3">
        <v>42551</v>
      </c>
      <c r="B169" s="43">
        <v>-0.65000000000000024</v>
      </c>
      <c r="C169" s="43">
        <v>3.85</v>
      </c>
      <c r="D169" s="43">
        <v>1.119</v>
      </c>
      <c r="E169" s="4">
        <f>CCB_Merrente[[#This Row],[Udlånsrente, husholdninger]]-CCB_Merrente[[#This Row],[Nationalbankens ledende pengepolitiske rente]]</f>
        <v>4.5</v>
      </c>
      <c r="F169" s="4">
        <f>CCB_Merrente[[#This Row],[Udlånsrente, erhverv]]-CCB_Merrente[[#This Row],[Nationalbankens ledende pengepolitiske rente]]</f>
        <v>1.7690000000000001</v>
      </c>
      <c r="G169" s="4">
        <f t="shared" si="4"/>
        <v>4.8763333333333341</v>
      </c>
      <c r="H169" s="4">
        <f t="shared" si="5"/>
        <v>1.8423333333333334</v>
      </c>
    </row>
    <row r="170" spans="1:8" x14ac:dyDescent="0.25">
      <c r="A170" s="3">
        <v>42582</v>
      </c>
      <c r="B170" s="43">
        <v>-0.65000000000000013</v>
      </c>
      <c r="C170" s="43">
        <v>4.109</v>
      </c>
      <c r="D170" s="43">
        <v>1.53</v>
      </c>
      <c r="E170" s="4">
        <f>CCB_Merrente[[#This Row],[Udlånsrente, husholdninger]]-CCB_Merrente[[#This Row],[Nationalbankens ledende pengepolitiske rente]]</f>
        <v>4.7590000000000003</v>
      </c>
      <c r="F170" s="4">
        <f>CCB_Merrente[[#This Row],[Udlånsrente, erhverv]]-CCB_Merrente[[#This Row],[Nationalbankens ledende pengepolitiske rente]]</f>
        <v>2.1800000000000002</v>
      </c>
      <c r="G170" s="4">
        <f t="shared" si="4"/>
        <v>4.7113333333333332</v>
      </c>
      <c r="H170" s="4">
        <f t="shared" si="5"/>
        <v>1.8803333333333334</v>
      </c>
    </row>
    <row r="171" spans="1:8" x14ac:dyDescent="0.25">
      <c r="A171" s="3">
        <v>42613</v>
      </c>
      <c r="B171" s="43">
        <v>-0.65000000000000024</v>
      </c>
      <c r="C171" s="43">
        <v>4.069</v>
      </c>
      <c r="D171" s="43">
        <v>1.1220000000000001</v>
      </c>
      <c r="E171" s="4">
        <f>CCB_Merrente[[#This Row],[Udlånsrente, husholdninger]]-CCB_Merrente[[#This Row],[Nationalbankens ledende pengepolitiske rente]]</f>
        <v>4.7190000000000003</v>
      </c>
      <c r="F171" s="4">
        <f>CCB_Merrente[[#This Row],[Udlånsrente, erhverv]]-CCB_Merrente[[#This Row],[Nationalbankens ledende pengepolitiske rente]]</f>
        <v>1.7720000000000002</v>
      </c>
      <c r="G171" s="4">
        <f t="shared" si="4"/>
        <v>4.6593333333333335</v>
      </c>
      <c r="H171" s="4">
        <f t="shared" si="5"/>
        <v>1.907</v>
      </c>
    </row>
    <row r="172" spans="1:8" x14ac:dyDescent="0.25">
      <c r="A172" s="3">
        <v>42643</v>
      </c>
      <c r="B172" s="43">
        <v>-0.65000000000000024</v>
      </c>
      <c r="C172" s="43">
        <v>3.4550000000000001</v>
      </c>
      <c r="D172" s="43">
        <v>1.125</v>
      </c>
      <c r="E172" s="4">
        <f>CCB_Merrente[[#This Row],[Udlånsrente, husholdninger]]-CCB_Merrente[[#This Row],[Nationalbankens ledende pengepolitiske rente]]</f>
        <v>4.1050000000000004</v>
      </c>
      <c r="F172" s="4">
        <f>CCB_Merrente[[#This Row],[Udlånsrente, erhverv]]-CCB_Merrente[[#This Row],[Nationalbankens ledende pengepolitiske rente]]</f>
        <v>1.7750000000000004</v>
      </c>
      <c r="G172" s="4">
        <f t="shared" si="4"/>
        <v>4.5276666666666676</v>
      </c>
      <c r="H172" s="4">
        <f t="shared" si="5"/>
        <v>1.909</v>
      </c>
    </row>
    <row r="173" spans="1:8" x14ac:dyDescent="0.25">
      <c r="A173" s="3">
        <v>42674</v>
      </c>
      <c r="B173" s="43">
        <v>-0.65000000000000013</v>
      </c>
      <c r="C173" s="43">
        <v>3.9060000000000001</v>
      </c>
      <c r="D173" s="43">
        <v>1.2669999999999999</v>
      </c>
      <c r="E173" s="4">
        <f>CCB_Merrente[[#This Row],[Udlånsrente, husholdninger]]-CCB_Merrente[[#This Row],[Nationalbankens ledende pengepolitiske rente]]</f>
        <v>4.556</v>
      </c>
      <c r="F173" s="4">
        <f>CCB_Merrente[[#This Row],[Udlånsrente, erhverv]]-CCB_Merrente[[#This Row],[Nationalbankens ledende pengepolitiske rente]]</f>
        <v>1.917</v>
      </c>
      <c r="G173" s="4">
        <f t="shared" si="4"/>
        <v>4.4600000000000009</v>
      </c>
      <c r="H173" s="4">
        <f t="shared" si="5"/>
        <v>1.8213333333333335</v>
      </c>
    </row>
    <row r="174" spans="1:8" x14ac:dyDescent="0.25">
      <c r="A174" s="3">
        <v>42704</v>
      </c>
      <c r="B174" s="43">
        <v>-0.65000000000000024</v>
      </c>
      <c r="C174" s="43">
        <v>3.99</v>
      </c>
      <c r="D174" s="43">
        <v>0.91600000000000004</v>
      </c>
      <c r="E174" s="4">
        <f>CCB_Merrente[[#This Row],[Udlånsrente, husholdninger]]-CCB_Merrente[[#This Row],[Nationalbankens ledende pengepolitiske rente]]</f>
        <v>4.6400000000000006</v>
      </c>
      <c r="F174" s="4">
        <f>CCB_Merrente[[#This Row],[Udlånsrente, erhverv]]-CCB_Merrente[[#This Row],[Nationalbankens ledende pengepolitiske rente]]</f>
        <v>1.5660000000000003</v>
      </c>
      <c r="G174" s="4">
        <f t="shared" si="4"/>
        <v>4.4336666666666673</v>
      </c>
      <c r="H174" s="4">
        <f t="shared" si="5"/>
        <v>1.752666666666667</v>
      </c>
    </row>
    <row r="175" spans="1:8" x14ac:dyDescent="0.25">
      <c r="A175" s="3">
        <v>42735</v>
      </c>
      <c r="B175" s="43">
        <v>-0.65000000000000013</v>
      </c>
      <c r="C175" s="43">
        <v>3.4020000000000001</v>
      </c>
      <c r="D175" s="43">
        <v>1.5349999999999999</v>
      </c>
      <c r="E175" s="4">
        <f>CCB_Merrente[[#This Row],[Udlånsrente, husholdninger]]-CCB_Merrente[[#This Row],[Nationalbankens ledende pengepolitiske rente]]</f>
        <v>4.0520000000000005</v>
      </c>
      <c r="F175" s="4">
        <f>CCB_Merrente[[#This Row],[Udlånsrente, erhverv]]-CCB_Merrente[[#This Row],[Nationalbankens ledende pengepolitiske rente]]</f>
        <v>2.1850000000000001</v>
      </c>
      <c r="G175" s="4">
        <f t="shared" si="4"/>
        <v>4.4160000000000004</v>
      </c>
      <c r="H175" s="4">
        <f t="shared" si="5"/>
        <v>1.8893333333333338</v>
      </c>
    </row>
    <row r="176" spans="1:8" x14ac:dyDescent="0.25">
      <c r="A176" s="3">
        <v>42766</v>
      </c>
      <c r="B176" s="43">
        <v>-0.65000000000000024</v>
      </c>
      <c r="C176" s="43">
        <v>4.0449999999999999</v>
      </c>
      <c r="D176" s="43">
        <v>1.3140000000000001</v>
      </c>
      <c r="E176" s="4">
        <f>CCB_Merrente[[#This Row],[Udlånsrente, husholdninger]]-CCB_Merrente[[#This Row],[Nationalbankens ledende pengepolitiske rente]]</f>
        <v>4.6950000000000003</v>
      </c>
      <c r="F176" s="4">
        <f>CCB_Merrente[[#This Row],[Udlånsrente, erhverv]]-CCB_Merrente[[#This Row],[Nationalbankens ledende pengepolitiske rente]]</f>
        <v>1.9640000000000004</v>
      </c>
      <c r="G176" s="4">
        <f t="shared" si="4"/>
        <v>4.4623333333333335</v>
      </c>
      <c r="H176" s="4">
        <f t="shared" si="5"/>
        <v>1.9050000000000002</v>
      </c>
    </row>
    <row r="177" spans="1:8" x14ac:dyDescent="0.25">
      <c r="A177" s="3">
        <v>42794</v>
      </c>
      <c r="B177" s="43">
        <v>-0.65000000000000013</v>
      </c>
      <c r="C177" s="43">
        <v>4.0730000000000004</v>
      </c>
      <c r="D177" s="43">
        <v>1.107</v>
      </c>
      <c r="E177" s="4">
        <f>CCB_Merrente[[#This Row],[Udlånsrente, husholdninger]]-CCB_Merrente[[#This Row],[Nationalbankens ledende pengepolitiske rente]]</f>
        <v>4.7230000000000008</v>
      </c>
      <c r="F177" s="4">
        <f>CCB_Merrente[[#This Row],[Udlånsrente, erhverv]]-CCB_Merrente[[#This Row],[Nationalbankens ledende pengepolitiske rente]]</f>
        <v>1.7570000000000001</v>
      </c>
      <c r="G177" s="4">
        <f t="shared" si="4"/>
        <v>4.49</v>
      </c>
      <c r="H177" s="4">
        <f t="shared" si="5"/>
        <v>1.9686666666666668</v>
      </c>
    </row>
    <row r="178" spans="1:8" x14ac:dyDescent="0.25">
      <c r="A178" s="3">
        <v>42825</v>
      </c>
      <c r="B178" s="43">
        <v>-0.65000000000000024</v>
      </c>
      <c r="C178" s="43">
        <v>3.4180000000000001</v>
      </c>
      <c r="D178" s="43">
        <v>1.107</v>
      </c>
      <c r="E178" s="4">
        <f>CCB_Merrente[[#This Row],[Udlånsrente, husholdninger]]-CCB_Merrente[[#This Row],[Nationalbankens ledende pengepolitiske rente]]</f>
        <v>4.0680000000000005</v>
      </c>
      <c r="F178" s="4">
        <f>CCB_Merrente[[#This Row],[Udlånsrente, erhverv]]-CCB_Merrente[[#This Row],[Nationalbankens ledende pengepolitiske rente]]</f>
        <v>1.7570000000000001</v>
      </c>
      <c r="G178" s="4">
        <f t="shared" si="4"/>
        <v>4.4953333333333338</v>
      </c>
      <c r="H178" s="4">
        <f t="shared" si="5"/>
        <v>1.8260000000000003</v>
      </c>
    </row>
    <row r="179" spans="1:8" x14ac:dyDescent="0.25">
      <c r="A179" s="3">
        <v>42855</v>
      </c>
      <c r="B179" s="43">
        <v>-0.65000000000000013</v>
      </c>
      <c r="C179" s="43">
        <v>3.952</v>
      </c>
      <c r="D179" s="43">
        <v>0.96299999999999997</v>
      </c>
      <c r="E179" s="4">
        <f>CCB_Merrente[[#This Row],[Udlånsrente, husholdninger]]-CCB_Merrente[[#This Row],[Nationalbankens ledende pengepolitiske rente]]</f>
        <v>4.6020000000000003</v>
      </c>
      <c r="F179" s="4">
        <f>CCB_Merrente[[#This Row],[Udlånsrente, erhverv]]-CCB_Merrente[[#This Row],[Nationalbankens ledende pengepolitiske rente]]</f>
        <v>1.613</v>
      </c>
      <c r="G179" s="4">
        <f t="shared" si="4"/>
        <v>4.4643333333333333</v>
      </c>
      <c r="H179" s="4">
        <f t="shared" si="5"/>
        <v>1.7090000000000003</v>
      </c>
    </row>
    <row r="180" spans="1:8" x14ac:dyDescent="0.25">
      <c r="A180" s="3">
        <v>42886</v>
      </c>
      <c r="B180" s="43">
        <v>-0.65000000000000013</v>
      </c>
      <c r="C180" s="43">
        <v>3.94</v>
      </c>
      <c r="D180" s="43">
        <v>0.88500000000000001</v>
      </c>
      <c r="E180" s="4">
        <f>CCB_Merrente[[#This Row],[Udlånsrente, husholdninger]]-CCB_Merrente[[#This Row],[Nationalbankens ledende pengepolitiske rente]]</f>
        <v>4.59</v>
      </c>
      <c r="F180" s="4">
        <f>CCB_Merrente[[#This Row],[Udlånsrente, erhverv]]-CCB_Merrente[[#This Row],[Nationalbankens ledende pengepolitiske rente]]</f>
        <v>1.5350000000000001</v>
      </c>
      <c r="G180" s="4">
        <f t="shared" si="4"/>
        <v>4.4200000000000008</v>
      </c>
      <c r="H180" s="4">
        <f t="shared" si="5"/>
        <v>1.635</v>
      </c>
    </row>
    <row r="181" spans="1:8" x14ac:dyDescent="0.25">
      <c r="A181" s="3">
        <v>42916</v>
      </c>
      <c r="B181" s="43">
        <v>-0.65000000000000013</v>
      </c>
      <c r="C181" s="43">
        <v>3.7189999999999999</v>
      </c>
      <c r="D181" s="43">
        <v>1.08</v>
      </c>
      <c r="E181" s="4">
        <f>CCB_Merrente[[#This Row],[Udlånsrente, husholdninger]]-CCB_Merrente[[#This Row],[Nationalbankens ledende pengepolitiske rente]]</f>
        <v>4.3689999999999998</v>
      </c>
      <c r="F181" s="4">
        <f>CCB_Merrente[[#This Row],[Udlånsrente, erhverv]]-CCB_Merrente[[#This Row],[Nationalbankens ledende pengepolitiske rente]]</f>
        <v>1.7300000000000002</v>
      </c>
      <c r="G181" s="4">
        <f t="shared" si="4"/>
        <v>4.5203333333333333</v>
      </c>
      <c r="H181" s="4">
        <f t="shared" si="5"/>
        <v>1.6260000000000001</v>
      </c>
    </row>
    <row r="182" spans="1:8" x14ac:dyDescent="0.25">
      <c r="A182" s="3">
        <v>42947</v>
      </c>
      <c r="B182" s="43">
        <v>-0.65000000000000013</v>
      </c>
      <c r="C182" s="43">
        <v>3.9009999999999998</v>
      </c>
      <c r="D182" s="43">
        <v>1.3129999999999999</v>
      </c>
      <c r="E182" s="4">
        <f>CCB_Merrente[[#This Row],[Udlånsrente, husholdninger]]-CCB_Merrente[[#This Row],[Nationalbankens ledende pengepolitiske rente]]</f>
        <v>4.5510000000000002</v>
      </c>
      <c r="F182" s="4">
        <f>CCB_Merrente[[#This Row],[Udlånsrente, erhverv]]-CCB_Merrente[[#This Row],[Nationalbankens ledende pengepolitiske rente]]</f>
        <v>1.9630000000000001</v>
      </c>
      <c r="G182" s="4">
        <f t="shared" si="4"/>
        <v>4.503333333333333</v>
      </c>
      <c r="H182" s="4">
        <f t="shared" si="5"/>
        <v>1.7426666666666668</v>
      </c>
    </row>
    <row r="183" spans="1:8" x14ac:dyDescent="0.25">
      <c r="A183" s="3">
        <v>42978</v>
      </c>
      <c r="B183" s="43">
        <v>-0.65000000000000024</v>
      </c>
      <c r="C183" s="43">
        <v>3.7749999999999999</v>
      </c>
      <c r="D183" s="43">
        <v>0.57899999999999996</v>
      </c>
      <c r="E183" s="4">
        <f>CCB_Merrente[[#This Row],[Udlånsrente, husholdninger]]-CCB_Merrente[[#This Row],[Nationalbankens ledende pengepolitiske rente]]</f>
        <v>4.4249999999999998</v>
      </c>
      <c r="F183" s="4">
        <f>CCB_Merrente[[#This Row],[Udlånsrente, erhverv]]-CCB_Merrente[[#This Row],[Nationalbankens ledende pengepolitiske rente]]</f>
        <v>1.2290000000000001</v>
      </c>
      <c r="G183" s="4">
        <f t="shared" si="4"/>
        <v>4.4483333333333333</v>
      </c>
      <c r="H183" s="4">
        <f t="shared" si="5"/>
        <v>1.6406666666666669</v>
      </c>
    </row>
    <row r="184" spans="1:8" x14ac:dyDescent="0.25">
      <c r="A184" s="3">
        <v>43008</v>
      </c>
      <c r="B184" s="43">
        <v>-0.65000000000000013</v>
      </c>
      <c r="C184" s="43">
        <v>3.45</v>
      </c>
      <c r="D184" s="43">
        <v>0.92800000000000005</v>
      </c>
      <c r="E184" s="4">
        <f>CCB_Merrente[[#This Row],[Udlånsrente, husholdninger]]-CCB_Merrente[[#This Row],[Nationalbankens ledende pengepolitiske rente]]</f>
        <v>4.1000000000000005</v>
      </c>
      <c r="F184" s="4">
        <f>CCB_Merrente[[#This Row],[Udlånsrente, erhverv]]-CCB_Merrente[[#This Row],[Nationalbankens ledende pengepolitiske rente]]</f>
        <v>1.5780000000000003</v>
      </c>
      <c r="G184" s="4">
        <f t="shared" si="4"/>
        <v>4.3586666666666671</v>
      </c>
      <c r="H184" s="4">
        <f t="shared" si="5"/>
        <v>1.59</v>
      </c>
    </row>
    <row r="185" spans="1:8" x14ac:dyDescent="0.25">
      <c r="A185" s="3">
        <v>43039</v>
      </c>
      <c r="B185" s="43">
        <v>-0.65000000000000024</v>
      </c>
      <c r="C185" s="43">
        <v>3.819</v>
      </c>
      <c r="D185" s="43">
        <v>1.3080000000000001</v>
      </c>
      <c r="E185" s="4">
        <f>CCB_Merrente[[#This Row],[Udlånsrente, husholdninger]]-CCB_Merrente[[#This Row],[Nationalbankens ledende pengepolitiske rente]]</f>
        <v>4.4690000000000003</v>
      </c>
      <c r="F185" s="4">
        <f>CCB_Merrente[[#This Row],[Udlånsrente, erhverv]]-CCB_Merrente[[#This Row],[Nationalbankens ledende pengepolitiske rente]]</f>
        <v>1.9580000000000002</v>
      </c>
      <c r="G185" s="4">
        <f t="shared" si="4"/>
        <v>4.3313333333333333</v>
      </c>
      <c r="H185" s="4">
        <f t="shared" si="5"/>
        <v>1.5883333333333336</v>
      </c>
    </row>
    <row r="186" spans="1:8" x14ac:dyDescent="0.25">
      <c r="A186" s="3">
        <v>43069</v>
      </c>
      <c r="B186" s="43">
        <v>-0.65000000000000024</v>
      </c>
      <c r="C186" s="43">
        <v>3.9220000000000002</v>
      </c>
      <c r="D186" s="43">
        <v>1.079</v>
      </c>
      <c r="E186" s="4">
        <f>CCB_Merrente[[#This Row],[Udlånsrente, husholdninger]]-CCB_Merrente[[#This Row],[Nationalbankens ledende pengepolitiske rente]]</f>
        <v>4.5720000000000001</v>
      </c>
      <c r="F186" s="4">
        <f>CCB_Merrente[[#This Row],[Udlånsrente, erhverv]]-CCB_Merrente[[#This Row],[Nationalbankens ledende pengepolitiske rente]]</f>
        <v>1.7290000000000001</v>
      </c>
      <c r="G186" s="4">
        <f t="shared" si="4"/>
        <v>4.3803333333333336</v>
      </c>
      <c r="H186" s="4">
        <f t="shared" si="5"/>
        <v>1.7550000000000001</v>
      </c>
    </row>
    <row r="187" spans="1:8" x14ac:dyDescent="0.25">
      <c r="A187" s="3">
        <v>43100</v>
      </c>
      <c r="B187" s="43">
        <v>-0.65000000000000013</v>
      </c>
      <c r="C187" s="43">
        <v>3.1880000000000002</v>
      </c>
      <c r="D187" s="43">
        <v>1.264</v>
      </c>
      <c r="E187" s="4">
        <f>CCB_Merrente[[#This Row],[Udlånsrente, husholdninger]]-CCB_Merrente[[#This Row],[Nationalbankens ledende pengepolitiske rente]]</f>
        <v>3.8380000000000001</v>
      </c>
      <c r="F187" s="4">
        <f>CCB_Merrente[[#This Row],[Udlånsrente, erhverv]]-CCB_Merrente[[#This Row],[Nationalbankens ledende pengepolitiske rente]]</f>
        <v>1.9140000000000001</v>
      </c>
      <c r="G187" s="4">
        <f t="shared" si="4"/>
        <v>4.2930000000000001</v>
      </c>
      <c r="H187" s="4">
        <f t="shared" si="5"/>
        <v>1.8670000000000002</v>
      </c>
    </row>
    <row r="188" spans="1:8" x14ac:dyDescent="0.25">
      <c r="A188" s="3">
        <v>43131</v>
      </c>
      <c r="B188" s="43">
        <v>-0.65000000000000024</v>
      </c>
      <c r="C188" s="43">
        <v>3.6819999999999999</v>
      </c>
      <c r="D188" s="43">
        <v>1.5669999999999999</v>
      </c>
      <c r="E188" s="4">
        <f>CCB_Merrente[[#This Row],[Udlånsrente, husholdninger]]-CCB_Merrente[[#This Row],[Nationalbankens ledende pengepolitiske rente]]</f>
        <v>4.3319999999999999</v>
      </c>
      <c r="F188" s="4">
        <f>CCB_Merrente[[#This Row],[Udlånsrente, erhverv]]-CCB_Merrente[[#This Row],[Nationalbankens ledende pengepolitiske rente]]</f>
        <v>2.2170000000000001</v>
      </c>
      <c r="G188" s="4">
        <f t="shared" si="4"/>
        <v>4.2473333333333336</v>
      </c>
      <c r="H188" s="4">
        <f t="shared" si="5"/>
        <v>1.9533333333333334</v>
      </c>
    </row>
    <row r="189" spans="1:8" x14ac:dyDescent="0.25">
      <c r="A189" s="3">
        <v>43159</v>
      </c>
      <c r="B189" s="43">
        <v>-0.65000000000000013</v>
      </c>
      <c r="C189" s="43">
        <v>3.2269999999999999</v>
      </c>
      <c r="D189" s="43">
        <v>1.1759999999999999</v>
      </c>
      <c r="E189" s="4">
        <f>CCB_Merrente[[#This Row],[Udlånsrente, husholdninger]]-CCB_Merrente[[#This Row],[Nationalbankens ledende pengepolitiske rente]]</f>
        <v>3.8769999999999998</v>
      </c>
      <c r="F189" s="4">
        <f>CCB_Merrente[[#This Row],[Udlånsrente, erhverv]]-CCB_Merrente[[#This Row],[Nationalbankens ledende pengepolitiske rente]]</f>
        <v>1.8260000000000001</v>
      </c>
      <c r="G189" s="4">
        <f t="shared" si="4"/>
        <v>4.0156666666666672</v>
      </c>
      <c r="H189" s="4">
        <f t="shared" si="5"/>
        <v>1.9856666666666669</v>
      </c>
    </row>
    <row r="190" spans="1:8" x14ac:dyDescent="0.25">
      <c r="A190" s="3">
        <v>43190</v>
      </c>
      <c r="B190" s="43">
        <v>-0.65000000000000013</v>
      </c>
      <c r="C190" s="43">
        <v>3.1640000000000001</v>
      </c>
      <c r="D190" s="43">
        <v>0.98699999999999999</v>
      </c>
      <c r="E190" s="4">
        <f>CCB_Merrente[[#This Row],[Udlånsrente, husholdninger]]-CCB_Merrente[[#This Row],[Nationalbankens ledende pengepolitiske rente]]</f>
        <v>3.8140000000000001</v>
      </c>
      <c r="F190" s="4">
        <f>CCB_Merrente[[#This Row],[Udlånsrente, erhverv]]-CCB_Merrente[[#This Row],[Nationalbankens ledende pengepolitiske rente]]</f>
        <v>1.637</v>
      </c>
      <c r="G190" s="4">
        <f t="shared" si="4"/>
        <v>4.0076666666666663</v>
      </c>
      <c r="H190" s="4">
        <f t="shared" si="5"/>
        <v>1.8933333333333333</v>
      </c>
    </row>
    <row r="191" spans="1:8" x14ac:dyDescent="0.25">
      <c r="A191" s="3">
        <v>43220</v>
      </c>
      <c r="B191" s="43">
        <v>-0.65000000000000013</v>
      </c>
      <c r="C191" s="43">
        <v>3.1579999999999999</v>
      </c>
      <c r="D191" s="43">
        <v>0.90800000000000003</v>
      </c>
      <c r="E191" s="4">
        <f>CCB_Merrente[[#This Row],[Udlånsrente, husholdninger]]-CCB_Merrente[[#This Row],[Nationalbankens ledende pengepolitiske rente]]</f>
        <v>3.8079999999999998</v>
      </c>
      <c r="F191" s="4">
        <f>CCB_Merrente[[#This Row],[Udlånsrente, erhverv]]-CCB_Merrente[[#This Row],[Nationalbankens ledende pengepolitiske rente]]</f>
        <v>1.5580000000000003</v>
      </c>
      <c r="G191" s="4">
        <f t="shared" si="4"/>
        <v>3.8329999999999997</v>
      </c>
      <c r="H191" s="4">
        <f t="shared" si="5"/>
        <v>1.6736666666666669</v>
      </c>
    </row>
    <row r="192" spans="1:8" x14ac:dyDescent="0.25">
      <c r="A192" s="3">
        <v>43251</v>
      </c>
      <c r="B192" s="43">
        <v>-0.65000000000000013</v>
      </c>
      <c r="C192" s="43">
        <v>3.8159999999999998</v>
      </c>
      <c r="D192" s="43">
        <v>0.442</v>
      </c>
      <c r="E192" s="4">
        <f>CCB_Merrente[[#This Row],[Udlånsrente, husholdninger]]-CCB_Merrente[[#This Row],[Nationalbankens ledende pengepolitiske rente]]</f>
        <v>4.4660000000000002</v>
      </c>
      <c r="F192" s="4">
        <f>CCB_Merrente[[#This Row],[Udlånsrente, erhverv]]-CCB_Merrente[[#This Row],[Nationalbankens ledende pengepolitiske rente]]</f>
        <v>1.0920000000000001</v>
      </c>
      <c r="G192" s="4">
        <f t="shared" si="4"/>
        <v>4.0293333333333337</v>
      </c>
      <c r="H192" s="4">
        <f t="shared" si="5"/>
        <v>1.4290000000000003</v>
      </c>
    </row>
    <row r="193" spans="1:8" x14ac:dyDescent="0.25">
      <c r="A193" s="3">
        <v>43281</v>
      </c>
      <c r="B193" s="43">
        <v>-0.65000000000000013</v>
      </c>
      <c r="C193" s="43">
        <v>3.3820000000000001</v>
      </c>
      <c r="D193" s="43">
        <v>0.77100000000000002</v>
      </c>
      <c r="E193" s="4">
        <f>CCB_Merrente[[#This Row],[Udlånsrente, husholdninger]]-CCB_Merrente[[#This Row],[Nationalbankens ledende pengepolitiske rente]]</f>
        <v>4.032</v>
      </c>
      <c r="F193" s="4">
        <f>CCB_Merrente[[#This Row],[Udlånsrente, erhverv]]-CCB_Merrente[[#This Row],[Nationalbankens ledende pengepolitiske rente]]</f>
        <v>1.4210000000000003</v>
      </c>
      <c r="G193" s="4">
        <f t="shared" si="4"/>
        <v>4.1020000000000003</v>
      </c>
      <c r="H193" s="4">
        <f t="shared" si="5"/>
        <v>1.3570000000000002</v>
      </c>
    </row>
    <row r="194" spans="1:8" x14ac:dyDescent="0.25">
      <c r="A194" s="3">
        <v>43312</v>
      </c>
      <c r="B194" s="43">
        <v>-0.65000000000000024</v>
      </c>
      <c r="C194" s="43">
        <v>3.69</v>
      </c>
      <c r="D194" s="43">
        <v>0.58499999999999996</v>
      </c>
      <c r="E194" s="4">
        <f>CCB_Merrente[[#This Row],[Udlånsrente, husholdninger]]-CCB_Merrente[[#This Row],[Nationalbankens ledende pengepolitiske rente]]</f>
        <v>4.34</v>
      </c>
      <c r="F194" s="4">
        <f>CCB_Merrente[[#This Row],[Udlånsrente, erhverv]]-CCB_Merrente[[#This Row],[Nationalbankens ledende pengepolitiske rente]]</f>
        <v>1.2350000000000003</v>
      </c>
      <c r="G194" s="4">
        <f t="shared" si="4"/>
        <v>4.2793333333333337</v>
      </c>
      <c r="H194" s="4">
        <f t="shared" si="5"/>
        <v>1.2493333333333336</v>
      </c>
    </row>
    <row r="195" spans="1:8" x14ac:dyDescent="0.25">
      <c r="A195" s="3">
        <v>43343</v>
      </c>
      <c r="B195" s="43">
        <v>-0.65000000000000024</v>
      </c>
      <c r="C195" s="43">
        <v>3.7480000000000002</v>
      </c>
      <c r="D195" s="43">
        <v>0.54400000000000004</v>
      </c>
      <c r="E195" s="4">
        <f>CCB_Merrente[[#This Row],[Udlånsrente, husholdninger]]-CCB_Merrente[[#This Row],[Nationalbankens ledende pengepolitiske rente]]</f>
        <v>4.3980000000000006</v>
      </c>
      <c r="F195" s="4">
        <f>CCB_Merrente[[#This Row],[Udlånsrente, erhverv]]-CCB_Merrente[[#This Row],[Nationalbankens ledende pengepolitiske rente]]</f>
        <v>1.1940000000000004</v>
      </c>
      <c r="G195" s="4">
        <f t="shared" si="4"/>
        <v>4.2566666666666668</v>
      </c>
      <c r="H195" s="4">
        <f t="shared" si="5"/>
        <v>1.2833333333333337</v>
      </c>
    </row>
    <row r="196" spans="1:8" x14ac:dyDescent="0.25">
      <c r="A196" s="3">
        <v>43373</v>
      </c>
      <c r="B196" s="43">
        <v>-0.65000000000000013</v>
      </c>
      <c r="C196" s="43">
        <v>3.45</v>
      </c>
      <c r="D196" s="43">
        <v>0.63700000000000001</v>
      </c>
      <c r="E196" s="4">
        <f>CCB_Merrente[[#This Row],[Udlånsrente, husholdninger]]-CCB_Merrente[[#This Row],[Nationalbankens ledende pengepolitiske rente]]</f>
        <v>4.1000000000000005</v>
      </c>
      <c r="F196" s="4">
        <f>CCB_Merrente[[#This Row],[Udlånsrente, erhverv]]-CCB_Merrente[[#This Row],[Nationalbankens ledende pengepolitiske rente]]</f>
        <v>1.2870000000000001</v>
      </c>
      <c r="G196" s="4">
        <f t="shared" si="4"/>
        <v>4.2793333333333337</v>
      </c>
      <c r="H196" s="4">
        <f t="shared" si="5"/>
        <v>1.238666666666667</v>
      </c>
    </row>
    <row r="197" spans="1:8" x14ac:dyDescent="0.25">
      <c r="A197" s="3">
        <v>43404</v>
      </c>
      <c r="B197" s="43">
        <v>-0.65000000000000024</v>
      </c>
      <c r="C197" s="43">
        <v>3.5750000000000002</v>
      </c>
      <c r="D197" s="43">
        <v>0.47399999999999998</v>
      </c>
      <c r="E197" s="4">
        <f>CCB_Merrente[[#This Row],[Udlånsrente, husholdninger]]-CCB_Merrente[[#This Row],[Nationalbankens ledende pengepolitiske rente]]</f>
        <v>4.2250000000000005</v>
      </c>
      <c r="F197" s="4">
        <f>CCB_Merrente[[#This Row],[Udlånsrente, erhverv]]-CCB_Merrente[[#This Row],[Nationalbankens ledende pengepolitiske rente]]</f>
        <v>1.1240000000000001</v>
      </c>
      <c r="G197" s="4">
        <f t="shared" si="4"/>
        <v>4.2410000000000005</v>
      </c>
      <c r="H197" s="4">
        <f t="shared" si="5"/>
        <v>1.2016666666666669</v>
      </c>
    </row>
    <row r="198" spans="1:8" x14ac:dyDescent="0.25">
      <c r="A198" s="3">
        <v>43434</v>
      </c>
      <c r="B198" s="43">
        <v>-0.65000000000000024</v>
      </c>
      <c r="C198" s="43">
        <v>3.87</v>
      </c>
      <c r="D198" s="43">
        <v>0.40899999999999997</v>
      </c>
      <c r="E198" s="4">
        <f>CCB_Merrente[[#This Row],[Udlånsrente, husholdninger]]-CCB_Merrente[[#This Row],[Nationalbankens ledende pengepolitiske rente]]</f>
        <v>4.5200000000000005</v>
      </c>
      <c r="F198" s="4">
        <f>CCB_Merrente[[#This Row],[Udlånsrente, erhverv]]-CCB_Merrente[[#This Row],[Nationalbankens ledende pengepolitiske rente]]</f>
        <v>1.0590000000000002</v>
      </c>
      <c r="G198" s="4">
        <f t="shared" si="4"/>
        <v>4.2816666666666672</v>
      </c>
      <c r="H198" s="4">
        <f t="shared" si="5"/>
        <v>1.156666666666667</v>
      </c>
    </row>
    <row r="199" spans="1:8" x14ac:dyDescent="0.25">
      <c r="A199" s="3">
        <v>43465</v>
      </c>
      <c r="B199" s="43">
        <v>-0.65000000000000013</v>
      </c>
      <c r="C199" s="43">
        <v>3.3039999999999998</v>
      </c>
      <c r="D199" s="43">
        <v>0.64200000000000002</v>
      </c>
      <c r="E199" s="4">
        <f>CCB_Merrente[[#This Row],[Udlånsrente, husholdninger]]-CCB_Merrente[[#This Row],[Nationalbankens ledende pengepolitiske rente]]</f>
        <v>3.9539999999999997</v>
      </c>
      <c r="F199" s="4">
        <f>CCB_Merrente[[#This Row],[Udlånsrente, erhverv]]-CCB_Merrente[[#This Row],[Nationalbankens ledende pengepolitiske rente]]</f>
        <v>1.2920000000000003</v>
      </c>
      <c r="G199" s="4">
        <f t="shared" si="4"/>
        <v>4.2330000000000005</v>
      </c>
      <c r="H199" s="4">
        <f t="shared" si="5"/>
        <v>1.1583333333333334</v>
      </c>
    </row>
    <row r="200" spans="1:8" x14ac:dyDescent="0.25">
      <c r="A200" s="3">
        <v>43496</v>
      </c>
      <c r="B200" s="43">
        <v>-0.65000000000000024</v>
      </c>
      <c r="C200" s="43">
        <v>3.6970000000000001</v>
      </c>
      <c r="D200" s="43">
        <v>0.58799999999999997</v>
      </c>
      <c r="E200" s="4">
        <f>CCB_Merrente[[#This Row],[Udlånsrente, husholdninger]]-CCB_Merrente[[#This Row],[Nationalbankens ledende pengepolitiske rente]]</f>
        <v>4.3470000000000004</v>
      </c>
      <c r="F200" s="4">
        <f>CCB_Merrente[[#This Row],[Udlånsrente, erhverv]]-CCB_Merrente[[#This Row],[Nationalbankens ledende pengepolitiske rente]]</f>
        <v>1.2380000000000002</v>
      </c>
      <c r="G200" s="4">
        <f t="shared" ref="G200:G263" si="6">IF(ISNUMBER(E198),AVERAGE(E198:E200),NA())</f>
        <v>4.2736666666666672</v>
      </c>
      <c r="H200" s="4">
        <f t="shared" ref="H200:H263" si="7">IF(ISNUMBER(F198),AVERAGE(F198:F200),NA())</f>
        <v>1.1963333333333335</v>
      </c>
    </row>
    <row r="201" spans="1:8" x14ac:dyDescent="0.25">
      <c r="A201" s="3">
        <v>43524</v>
      </c>
      <c r="B201" s="43">
        <v>-0.65000000000000013</v>
      </c>
      <c r="C201" s="43">
        <v>3.7829999999999999</v>
      </c>
      <c r="D201" s="43">
        <v>0.71099999999999997</v>
      </c>
      <c r="E201" s="4">
        <f>CCB_Merrente[[#This Row],[Udlånsrente, husholdninger]]-CCB_Merrente[[#This Row],[Nationalbankens ledende pengepolitiske rente]]</f>
        <v>4.4329999999999998</v>
      </c>
      <c r="F201" s="4">
        <f>CCB_Merrente[[#This Row],[Udlånsrente, erhverv]]-CCB_Merrente[[#This Row],[Nationalbankens ledende pengepolitiske rente]]</f>
        <v>1.3610000000000002</v>
      </c>
      <c r="G201" s="4">
        <f t="shared" si="6"/>
        <v>4.2446666666666664</v>
      </c>
      <c r="H201" s="4">
        <f t="shared" si="7"/>
        <v>1.2970000000000002</v>
      </c>
    </row>
    <row r="202" spans="1:8" x14ac:dyDescent="0.25">
      <c r="A202" s="3">
        <v>43555</v>
      </c>
      <c r="B202" s="43">
        <v>-0.65000000000000013</v>
      </c>
      <c r="C202" s="43">
        <v>3.4089999999999998</v>
      </c>
      <c r="D202" s="43">
        <v>0.67600000000000005</v>
      </c>
      <c r="E202" s="4">
        <f>CCB_Merrente[[#This Row],[Udlånsrente, husholdninger]]-CCB_Merrente[[#This Row],[Nationalbankens ledende pengepolitiske rente]]</f>
        <v>4.0590000000000002</v>
      </c>
      <c r="F202" s="4">
        <f>CCB_Merrente[[#This Row],[Udlånsrente, erhverv]]-CCB_Merrente[[#This Row],[Nationalbankens ledende pengepolitiske rente]]</f>
        <v>1.3260000000000001</v>
      </c>
      <c r="G202" s="4">
        <f t="shared" si="6"/>
        <v>4.2796666666666674</v>
      </c>
      <c r="H202" s="4">
        <f t="shared" si="7"/>
        <v>1.3083333333333333</v>
      </c>
    </row>
    <row r="203" spans="1:8" x14ac:dyDescent="0.25">
      <c r="A203" s="3">
        <v>43585</v>
      </c>
      <c r="B203" s="43">
        <v>-0.65000000000000013</v>
      </c>
      <c r="C203" s="43">
        <v>3.8540000000000001</v>
      </c>
      <c r="D203" s="43">
        <v>0.56299999999999994</v>
      </c>
      <c r="E203" s="4">
        <f>CCB_Merrente[[#This Row],[Udlånsrente, husholdninger]]-CCB_Merrente[[#This Row],[Nationalbankens ledende pengepolitiske rente]]</f>
        <v>4.5040000000000004</v>
      </c>
      <c r="F203" s="4">
        <f>CCB_Merrente[[#This Row],[Udlånsrente, erhverv]]-CCB_Merrente[[#This Row],[Nationalbankens ledende pengepolitiske rente]]</f>
        <v>1.2130000000000001</v>
      </c>
      <c r="G203" s="4">
        <f t="shared" si="6"/>
        <v>4.3320000000000007</v>
      </c>
      <c r="H203" s="4">
        <f t="shared" si="7"/>
        <v>1.3</v>
      </c>
    </row>
    <row r="204" spans="1:8" x14ac:dyDescent="0.25">
      <c r="A204" s="3">
        <v>43616</v>
      </c>
      <c r="B204" s="43">
        <v>-0.65000000000000013</v>
      </c>
      <c r="C204" s="43">
        <v>3.71</v>
      </c>
      <c r="D204" s="43">
        <v>0.51100000000000001</v>
      </c>
      <c r="E204" s="4">
        <f>CCB_Merrente[[#This Row],[Udlånsrente, husholdninger]]-CCB_Merrente[[#This Row],[Nationalbankens ledende pengepolitiske rente]]</f>
        <v>4.3600000000000003</v>
      </c>
      <c r="F204" s="4">
        <f>CCB_Merrente[[#This Row],[Udlånsrente, erhverv]]-CCB_Merrente[[#This Row],[Nationalbankens ledende pengepolitiske rente]]</f>
        <v>1.161</v>
      </c>
      <c r="G204" s="4">
        <f t="shared" si="6"/>
        <v>4.307666666666667</v>
      </c>
      <c r="H204" s="4">
        <f t="shared" si="7"/>
        <v>1.2333333333333334</v>
      </c>
    </row>
    <row r="205" spans="1:8" x14ac:dyDescent="0.25">
      <c r="A205" s="3">
        <v>43646</v>
      </c>
      <c r="B205" s="43">
        <v>-0.65000000000000013</v>
      </c>
      <c r="C205" s="43">
        <v>3.593</v>
      </c>
      <c r="D205" s="43">
        <v>0.78800000000000003</v>
      </c>
      <c r="E205" s="4">
        <f>CCB_Merrente[[#This Row],[Udlånsrente, husholdninger]]-CCB_Merrente[[#This Row],[Nationalbankens ledende pengepolitiske rente]]</f>
        <v>4.2430000000000003</v>
      </c>
      <c r="F205" s="4">
        <f>CCB_Merrente[[#This Row],[Udlånsrente, erhverv]]-CCB_Merrente[[#This Row],[Nationalbankens ledende pengepolitiske rente]]</f>
        <v>1.4380000000000002</v>
      </c>
      <c r="G205" s="4">
        <f t="shared" si="6"/>
        <v>4.3690000000000007</v>
      </c>
      <c r="H205" s="4">
        <f t="shared" si="7"/>
        <v>1.2706666666666668</v>
      </c>
    </row>
    <row r="206" spans="1:8" x14ac:dyDescent="0.25">
      <c r="A206" s="3">
        <v>43677</v>
      </c>
      <c r="B206" s="43">
        <v>-0.65000000000000024</v>
      </c>
      <c r="C206" s="43">
        <v>3.3849999999999998</v>
      </c>
      <c r="D206" s="43">
        <v>0.94899999999999995</v>
      </c>
      <c r="E206" s="4">
        <f>CCB_Merrente[[#This Row],[Udlånsrente, husholdninger]]-CCB_Merrente[[#This Row],[Nationalbankens ledende pengepolitiske rente]]</f>
        <v>4.0350000000000001</v>
      </c>
      <c r="F206" s="4">
        <f>CCB_Merrente[[#This Row],[Udlånsrente, erhverv]]-CCB_Merrente[[#This Row],[Nationalbankens ledende pengepolitiske rente]]</f>
        <v>1.5990000000000002</v>
      </c>
      <c r="G206" s="4">
        <f t="shared" si="6"/>
        <v>4.2126666666666672</v>
      </c>
      <c r="H206" s="4">
        <f t="shared" si="7"/>
        <v>1.3993333333333335</v>
      </c>
    </row>
    <row r="207" spans="1:8" x14ac:dyDescent="0.25">
      <c r="A207" s="3">
        <v>43708</v>
      </c>
      <c r="B207" s="43">
        <v>-0.65000000000000024</v>
      </c>
      <c r="C207" s="43">
        <v>3.6850000000000001</v>
      </c>
      <c r="D207" s="43">
        <v>0.58299999999999996</v>
      </c>
      <c r="E207" s="4">
        <f>CCB_Merrente[[#This Row],[Udlånsrente, husholdninger]]-CCB_Merrente[[#This Row],[Nationalbankens ledende pengepolitiske rente]]</f>
        <v>4.335</v>
      </c>
      <c r="F207" s="4">
        <f>CCB_Merrente[[#This Row],[Udlånsrente, erhverv]]-CCB_Merrente[[#This Row],[Nationalbankens ledende pengepolitiske rente]]</f>
        <v>1.2330000000000001</v>
      </c>
      <c r="G207" s="4">
        <f t="shared" si="6"/>
        <v>4.2043333333333335</v>
      </c>
      <c r="H207" s="4">
        <f t="shared" si="7"/>
        <v>1.4233333333333336</v>
      </c>
    </row>
    <row r="208" spans="1:8" x14ac:dyDescent="0.25">
      <c r="A208" s="3">
        <v>43738</v>
      </c>
      <c r="B208" s="43">
        <v>-0.70714285714285718</v>
      </c>
      <c r="C208" s="43">
        <v>3.4380000000000002</v>
      </c>
      <c r="D208" s="43">
        <v>0.80600000000000005</v>
      </c>
      <c r="E208" s="4">
        <f>CCB_Merrente[[#This Row],[Udlånsrente, husholdninger]]-CCB_Merrente[[#This Row],[Nationalbankens ledende pengepolitiske rente]]</f>
        <v>4.145142857142857</v>
      </c>
      <c r="F208" s="4">
        <f>CCB_Merrente[[#This Row],[Udlånsrente, erhverv]]-CCB_Merrente[[#This Row],[Nationalbankens ledende pengepolitiske rente]]</f>
        <v>1.5131428571428573</v>
      </c>
      <c r="G208" s="4">
        <f t="shared" si="6"/>
        <v>4.1717142857142866</v>
      </c>
      <c r="H208" s="4">
        <f t="shared" si="7"/>
        <v>1.4483809523809523</v>
      </c>
    </row>
    <row r="209" spans="1:8" x14ac:dyDescent="0.25">
      <c r="A209" s="3">
        <v>43769</v>
      </c>
      <c r="B209" s="43">
        <v>-0.75</v>
      </c>
      <c r="C209" s="43">
        <v>3.1619999999999999</v>
      </c>
      <c r="D209" s="43">
        <v>0.77600000000000002</v>
      </c>
      <c r="E209" s="4">
        <f>CCB_Merrente[[#This Row],[Udlånsrente, husholdninger]]-CCB_Merrente[[#This Row],[Nationalbankens ledende pengepolitiske rente]]</f>
        <v>3.9119999999999999</v>
      </c>
      <c r="F209" s="4">
        <f>CCB_Merrente[[#This Row],[Udlånsrente, erhverv]]-CCB_Merrente[[#This Row],[Nationalbankens ledende pengepolitiske rente]]</f>
        <v>1.526</v>
      </c>
      <c r="G209" s="4">
        <f t="shared" si="6"/>
        <v>4.1307142857142862</v>
      </c>
      <c r="H209" s="4">
        <f t="shared" si="7"/>
        <v>1.4240476190476192</v>
      </c>
    </row>
    <row r="210" spans="1:8" x14ac:dyDescent="0.25">
      <c r="A210" s="3">
        <v>43799</v>
      </c>
      <c r="B210" s="43">
        <v>-0.75</v>
      </c>
      <c r="C210" s="43">
        <v>3.613</v>
      </c>
      <c r="D210" s="43">
        <v>0.54900000000000004</v>
      </c>
      <c r="E210" s="4">
        <f>CCB_Merrente[[#This Row],[Udlånsrente, husholdninger]]-CCB_Merrente[[#This Row],[Nationalbankens ledende pengepolitiske rente]]</f>
        <v>4.3629999999999995</v>
      </c>
      <c r="F210" s="4">
        <f>CCB_Merrente[[#This Row],[Udlånsrente, erhverv]]-CCB_Merrente[[#This Row],[Nationalbankens ledende pengepolitiske rente]]</f>
        <v>1.2989999999999999</v>
      </c>
      <c r="G210" s="4">
        <f t="shared" si="6"/>
        <v>4.1400476190476185</v>
      </c>
      <c r="H210" s="4">
        <f t="shared" si="7"/>
        <v>1.4460476190476192</v>
      </c>
    </row>
    <row r="211" spans="1:8" x14ac:dyDescent="0.25">
      <c r="A211" s="3">
        <v>43830</v>
      </c>
      <c r="B211" s="43">
        <v>-0.75</v>
      </c>
      <c r="C211" s="43">
        <v>3.0379999999999998</v>
      </c>
      <c r="D211" s="43">
        <v>0.749</v>
      </c>
      <c r="E211" s="4">
        <f>CCB_Merrente[[#This Row],[Udlånsrente, husholdninger]]-CCB_Merrente[[#This Row],[Nationalbankens ledende pengepolitiske rente]]</f>
        <v>3.7879999999999998</v>
      </c>
      <c r="F211" s="4">
        <f>CCB_Merrente[[#This Row],[Udlånsrente, erhverv]]-CCB_Merrente[[#This Row],[Nationalbankens ledende pengepolitiske rente]]</f>
        <v>1.4990000000000001</v>
      </c>
      <c r="G211" s="4">
        <f t="shared" si="6"/>
        <v>4.0209999999999999</v>
      </c>
      <c r="H211" s="4">
        <f t="shared" si="7"/>
        <v>1.4413333333333334</v>
      </c>
    </row>
    <row r="212" spans="1:8" x14ac:dyDescent="0.25">
      <c r="A212" s="3">
        <v>43861</v>
      </c>
      <c r="B212" s="43">
        <v>-0.75</v>
      </c>
      <c r="C212" s="43">
        <v>3.3479999999999999</v>
      </c>
      <c r="D212" s="43">
        <v>0.74199999999999999</v>
      </c>
      <c r="E212" s="4">
        <f>CCB_Merrente[[#This Row],[Udlånsrente, husholdninger]]-CCB_Merrente[[#This Row],[Nationalbankens ledende pengepolitiske rente]]</f>
        <v>4.0979999999999999</v>
      </c>
      <c r="F212" s="4">
        <f>CCB_Merrente[[#This Row],[Udlånsrente, erhverv]]-CCB_Merrente[[#This Row],[Nationalbankens ledende pengepolitiske rente]]</f>
        <v>1.492</v>
      </c>
      <c r="G212" s="4">
        <f t="shared" si="6"/>
        <v>4.0829999999999993</v>
      </c>
      <c r="H212" s="4">
        <f t="shared" si="7"/>
        <v>1.43</v>
      </c>
    </row>
    <row r="213" spans="1:8" x14ac:dyDescent="0.25">
      <c r="A213" s="3">
        <v>43890</v>
      </c>
      <c r="B213" s="43">
        <v>-0.75</v>
      </c>
      <c r="C213" s="43">
        <v>3.8239999999999998</v>
      </c>
      <c r="D213" s="43">
        <v>0.48699999999999999</v>
      </c>
      <c r="E213" s="4">
        <f>CCB_Merrente[[#This Row],[Udlånsrente, husholdninger]]-CCB_Merrente[[#This Row],[Nationalbankens ledende pengepolitiske rente]]</f>
        <v>4.5739999999999998</v>
      </c>
      <c r="F213" s="4">
        <f>CCB_Merrente[[#This Row],[Udlånsrente, erhverv]]-CCB_Merrente[[#This Row],[Nationalbankens ledende pengepolitiske rente]]</f>
        <v>1.2370000000000001</v>
      </c>
      <c r="G213" s="4">
        <f t="shared" si="6"/>
        <v>4.1533333333333333</v>
      </c>
      <c r="H213" s="4">
        <f t="shared" si="7"/>
        <v>1.4093333333333333</v>
      </c>
    </row>
    <row r="214" spans="1:8" x14ac:dyDescent="0.25">
      <c r="A214" s="3">
        <v>43921</v>
      </c>
      <c r="B214" s="43">
        <v>-0.69545454545454533</v>
      </c>
      <c r="C214" s="43">
        <v>3.1459999999999999</v>
      </c>
      <c r="D214" s="43">
        <v>0.91</v>
      </c>
      <c r="E214" s="4">
        <f>CCB_Merrente[[#This Row],[Udlånsrente, husholdninger]]-CCB_Merrente[[#This Row],[Nationalbankens ledende pengepolitiske rente]]</f>
        <v>3.8414545454545452</v>
      </c>
      <c r="F214" s="4">
        <f>CCB_Merrente[[#This Row],[Udlånsrente, erhverv]]-CCB_Merrente[[#This Row],[Nationalbankens ledende pengepolitiske rente]]</f>
        <v>1.6054545454545455</v>
      </c>
      <c r="G214" s="4">
        <f t="shared" si="6"/>
        <v>4.1711515151515153</v>
      </c>
      <c r="H214" s="4">
        <f t="shared" si="7"/>
        <v>1.4448181818181818</v>
      </c>
    </row>
    <row r="215" spans="1:8" x14ac:dyDescent="0.25">
      <c r="A215" s="3">
        <v>43951</v>
      </c>
      <c r="B215" s="43">
        <v>-0.59999999999999987</v>
      </c>
      <c r="C215" s="43">
        <v>3.2719999999999998</v>
      </c>
      <c r="D215" s="43">
        <v>0.85399999999999998</v>
      </c>
      <c r="E215" s="4">
        <f>CCB_Merrente[[#This Row],[Udlånsrente, husholdninger]]-CCB_Merrente[[#This Row],[Nationalbankens ledende pengepolitiske rente]]</f>
        <v>3.8719999999999999</v>
      </c>
      <c r="F215" s="4">
        <f>CCB_Merrente[[#This Row],[Udlånsrente, erhverv]]-CCB_Merrente[[#This Row],[Nationalbankens ledende pengepolitiske rente]]</f>
        <v>1.4539999999999997</v>
      </c>
      <c r="G215" s="4">
        <f t="shared" si="6"/>
        <v>4.0958181818181814</v>
      </c>
      <c r="H215" s="4">
        <f t="shared" si="7"/>
        <v>1.4321515151515152</v>
      </c>
    </row>
    <row r="216" spans="1:8" x14ac:dyDescent="0.25">
      <c r="A216" s="3">
        <v>43982</v>
      </c>
      <c r="B216" s="43">
        <v>-0.59999999999999987</v>
      </c>
      <c r="C216" s="43">
        <v>3.5680000000000001</v>
      </c>
      <c r="D216" s="43">
        <v>0.84699999999999998</v>
      </c>
      <c r="E216" s="4">
        <f>CCB_Merrente[[#This Row],[Udlånsrente, husholdninger]]-CCB_Merrente[[#This Row],[Nationalbankens ledende pengepolitiske rente]]</f>
        <v>4.1680000000000001</v>
      </c>
      <c r="F216" s="4">
        <f>CCB_Merrente[[#This Row],[Udlånsrente, erhverv]]-CCB_Merrente[[#This Row],[Nationalbankens ledende pengepolitiske rente]]</f>
        <v>1.4469999999999998</v>
      </c>
      <c r="G216" s="4">
        <f t="shared" si="6"/>
        <v>3.9604848484848483</v>
      </c>
      <c r="H216" s="4">
        <f t="shared" si="7"/>
        <v>1.502151515151515</v>
      </c>
    </row>
    <row r="217" spans="1:8" x14ac:dyDescent="0.25">
      <c r="A217" s="3">
        <v>44012</v>
      </c>
      <c r="B217" s="43">
        <v>-0.59999999999999987</v>
      </c>
      <c r="C217" s="43">
        <v>3.29</v>
      </c>
      <c r="D217" s="43">
        <v>1.49</v>
      </c>
      <c r="E217" s="4">
        <f>CCB_Merrente[[#This Row],[Udlånsrente, husholdninger]]-CCB_Merrente[[#This Row],[Nationalbankens ledende pengepolitiske rente]]</f>
        <v>3.8899999999999997</v>
      </c>
      <c r="F217" s="4">
        <f>CCB_Merrente[[#This Row],[Udlånsrente, erhverv]]-CCB_Merrente[[#This Row],[Nationalbankens ledende pengepolitiske rente]]</f>
        <v>2.09</v>
      </c>
      <c r="G217" s="4">
        <f t="shared" si="6"/>
        <v>3.9766666666666666</v>
      </c>
      <c r="H217" s="4">
        <f t="shared" si="7"/>
        <v>1.6636666666666666</v>
      </c>
    </row>
    <row r="218" spans="1:8" x14ac:dyDescent="0.25">
      <c r="A218" s="3">
        <v>44043</v>
      </c>
      <c r="B218" s="43">
        <v>-0.59999999999999976</v>
      </c>
      <c r="C218" s="43">
        <v>3.2469999999999999</v>
      </c>
      <c r="D218" s="43">
        <v>1.1599999999999999</v>
      </c>
      <c r="E218" s="4">
        <f>CCB_Merrente[[#This Row],[Udlånsrente, husholdninger]]-CCB_Merrente[[#This Row],[Nationalbankens ledende pengepolitiske rente]]</f>
        <v>3.8469999999999995</v>
      </c>
      <c r="F218" s="4">
        <f>CCB_Merrente[[#This Row],[Udlånsrente, erhverv]]-CCB_Merrente[[#This Row],[Nationalbankens ledende pengepolitiske rente]]</f>
        <v>1.7599999999999998</v>
      </c>
      <c r="G218" s="4">
        <f t="shared" si="6"/>
        <v>3.9683333333333333</v>
      </c>
      <c r="H218" s="4">
        <f t="shared" si="7"/>
        <v>1.7656666666666665</v>
      </c>
    </row>
    <row r="219" spans="1:8" x14ac:dyDescent="0.25">
      <c r="A219" s="3">
        <v>44074</v>
      </c>
      <c r="B219" s="43">
        <v>-0.59999999999999987</v>
      </c>
      <c r="C219" s="43">
        <v>3.5659999999999998</v>
      </c>
      <c r="D219" s="43">
        <v>0.80700000000000005</v>
      </c>
      <c r="E219" s="4">
        <f>CCB_Merrente[[#This Row],[Udlånsrente, husholdninger]]-CCB_Merrente[[#This Row],[Nationalbankens ledende pengepolitiske rente]]</f>
        <v>4.1659999999999995</v>
      </c>
      <c r="F219" s="4">
        <f>CCB_Merrente[[#This Row],[Udlånsrente, erhverv]]-CCB_Merrente[[#This Row],[Nationalbankens ledende pengepolitiske rente]]</f>
        <v>1.407</v>
      </c>
      <c r="G219" s="4">
        <f t="shared" si="6"/>
        <v>3.9676666666666662</v>
      </c>
      <c r="H219" s="4">
        <f t="shared" si="7"/>
        <v>1.7523333333333333</v>
      </c>
    </row>
    <row r="220" spans="1:8" x14ac:dyDescent="0.25">
      <c r="A220" s="3">
        <v>44104</v>
      </c>
      <c r="B220" s="43">
        <v>-0.59999999999999976</v>
      </c>
      <c r="C220" s="43">
        <v>3.1589999999999998</v>
      </c>
      <c r="D220" s="43">
        <v>1.212</v>
      </c>
      <c r="E220" s="4">
        <f>CCB_Merrente[[#This Row],[Udlånsrente, husholdninger]]-CCB_Merrente[[#This Row],[Nationalbankens ledende pengepolitiske rente]]</f>
        <v>3.7589999999999995</v>
      </c>
      <c r="F220" s="4">
        <f>CCB_Merrente[[#This Row],[Udlånsrente, erhverv]]-CCB_Merrente[[#This Row],[Nationalbankens ledende pengepolitiske rente]]</f>
        <v>1.8119999999999998</v>
      </c>
      <c r="G220" s="4">
        <f t="shared" si="6"/>
        <v>3.9239999999999995</v>
      </c>
      <c r="H220" s="4">
        <f t="shared" si="7"/>
        <v>1.6596666666666664</v>
      </c>
    </row>
    <row r="221" spans="1:8" x14ac:dyDescent="0.25">
      <c r="A221" s="3">
        <v>44135</v>
      </c>
      <c r="B221" s="43">
        <v>-0.59999999999999976</v>
      </c>
      <c r="C221" s="43">
        <v>3.1059999999999999</v>
      </c>
      <c r="D221" s="43">
        <v>1.2210000000000001</v>
      </c>
      <c r="E221" s="4">
        <f>CCB_Merrente[[#This Row],[Udlånsrente, husholdninger]]-CCB_Merrente[[#This Row],[Nationalbankens ledende pengepolitiske rente]]</f>
        <v>3.7059999999999995</v>
      </c>
      <c r="F221" s="4">
        <f>CCB_Merrente[[#This Row],[Udlånsrente, erhverv]]-CCB_Merrente[[#This Row],[Nationalbankens ledende pengepolitiske rente]]</f>
        <v>1.8209999999999997</v>
      </c>
      <c r="G221" s="4">
        <f t="shared" si="6"/>
        <v>3.8769999999999993</v>
      </c>
      <c r="H221" s="4">
        <f t="shared" si="7"/>
        <v>1.6799999999999997</v>
      </c>
    </row>
    <row r="222" spans="1:8" x14ac:dyDescent="0.25">
      <c r="A222" s="3">
        <v>44165</v>
      </c>
      <c r="B222" s="43">
        <v>-0.59999999999999987</v>
      </c>
      <c r="C222" s="43">
        <v>3.3340000000000001</v>
      </c>
      <c r="D222" s="43">
        <v>0.97399999999999998</v>
      </c>
      <c r="E222" s="4">
        <f>CCB_Merrente[[#This Row],[Udlånsrente, husholdninger]]-CCB_Merrente[[#This Row],[Nationalbankens ledende pengepolitiske rente]]</f>
        <v>3.9340000000000002</v>
      </c>
      <c r="F222" s="4">
        <f>CCB_Merrente[[#This Row],[Udlånsrente, erhverv]]-CCB_Merrente[[#This Row],[Nationalbankens ledende pengepolitiske rente]]</f>
        <v>1.5739999999999998</v>
      </c>
      <c r="G222" s="4">
        <f t="shared" si="6"/>
        <v>3.7996666666666665</v>
      </c>
      <c r="H222" s="4">
        <f t="shared" si="7"/>
        <v>1.7356666666666662</v>
      </c>
    </row>
    <row r="223" spans="1:8" x14ac:dyDescent="0.25">
      <c r="A223" s="3">
        <v>44196</v>
      </c>
      <c r="B223" s="43">
        <v>-0.59999999999999987</v>
      </c>
      <c r="C223" s="43">
        <v>2.9079999999999999</v>
      </c>
      <c r="D223" s="43">
        <v>1.7430000000000001</v>
      </c>
      <c r="E223" s="4">
        <f>CCB_Merrente[[#This Row],[Udlånsrente, husholdninger]]-CCB_Merrente[[#This Row],[Nationalbankens ledende pengepolitiske rente]]</f>
        <v>3.508</v>
      </c>
      <c r="F223" s="4">
        <f>CCB_Merrente[[#This Row],[Udlånsrente, erhverv]]-CCB_Merrente[[#This Row],[Nationalbankens ledende pengepolitiske rente]]</f>
        <v>2.343</v>
      </c>
      <c r="G223" s="4">
        <f t="shared" si="6"/>
        <v>3.7159999999999997</v>
      </c>
      <c r="H223" s="4">
        <f t="shared" si="7"/>
        <v>1.9126666666666665</v>
      </c>
    </row>
    <row r="224" spans="1:8" x14ac:dyDescent="0.25">
      <c r="A224" s="3">
        <v>44227</v>
      </c>
      <c r="B224" s="43">
        <v>-0.59999999999999987</v>
      </c>
      <c r="C224" s="43">
        <v>2.7490000000000001</v>
      </c>
      <c r="D224" s="43">
        <v>1.2529999999999999</v>
      </c>
      <c r="E224" s="4">
        <f>CCB_Merrente[[#This Row],[Udlånsrente, husholdninger]]-CCB_Merrente[[#This Row],[Nationalbankens ledende pengepolitiske rente]]</f>
        <v>3.3490000000000002</v>
      </c>
      <c r="F224" s="4">
        <f>CCB_Merrente[[#This Row],[Udlånsrente, erhverv]]-CCB_Merrente[[#This Row],[Nationalbankens ledende pengepolitiske rente]]</f>
        <v>1.8529999999999998</v>
      </c>
      <c r="G224" s="4">
        <f t="shared" si="6"/>
        <v>3.597</v>
      </c>
      <c r="H224" s="4">
        <f t="shared" si="7"/>
        <v>1.9233333333333331</v>
      </c>
    </row>
    <row r="225" spans="1:8" x14ac:dyDescent="0.25">
      <c r="A225" s="3">
        <v>44255</v>
      </c>
      <c r="B225" s="43">
        <v>-0.59999999999999987</v>
      </c>
      <c r="C225" s="43">
        <v>3.41</v>
      </c>
      <c r="D225" s="43">
        <v>1.1040000000000001</v>
      </c>
      <c r="E225" s="4">
        <f>CCB_Merrente[[#This Row],[Udlånsrente, husholdninger]]-CCB_Merrente[[#This Row],[Nationalbankens ledende pengepolitiske rente]]</f>
        <v>4.01</v>
      </c>
      <c r="F225" s="4">
        <f>CCB_Merrente[[#This Row],[Udlånsrente, erhverv]]-CCB_Merrente[[#This Row],[Nationalbankens ledende pengepolitiske rente]]</f>
        <v>1.704</v>
      </c>
      <c r="G225" s="4">
        <f t="shared" si="6"/>
        <v>3.6223333333333336</v>
      </c>
      <c r="H225" s="4">
        <f t="shared" si="7"/>
        <v>1.9666666666666666</v>
      </c>
    </row>
    <row r="226" spans="1:8" x14ac:dyDescent="0.25">
      <c r="A226" s="3">
        <v>44286</v>
      </c>
      <c r="B226" s="43">
        <v>-0.56086956521739129</v>
      </c>
      <c r="C226" s="43">
        <v>2.8220000000000001</v>
      </c>
      <c r="D226" s="43">
        <v>1.113</v>
      </c>
      <c r="E226" s="4">
        <f>CCB_Merrente[[#This Row],[Udlånsrente, husholdninger]]-CCB_Merrente[[#This Row],[Nationalbankens ledende pengepolitiske rente]]</f>
        <v>3.3828695652173915</v>
      </c>
      <c r="F226" s="4">
        <f>CCB_Merrente[[#This Row],[Udlånsrente, erhverv]]-CCB_Merrente[[#This Row],[Nationalbankens ledende pengepolitiske rente]]</f>
        <v>1.6738695652173914</v>
      </c>
      <c r="G226" s="4">
        <f t="shared" si="6"/>
        <v>3.5806231884057973</v>
      </c>
      <c r="H226" s="4">
        <f t="shared" si="7"/>
        <v>1.7436231884057971</v>
      </c>
    </row>
    <row r="227" spans="1:8" x14ac:dyDescent="0.25">
      <c r="A227" s="3">
        <v>44316</v>
      </c>
      <c r="B227" s="43">
        <v>-0.5</v>
      </c>
      <c r="C227" s="43">
        <v>2.9830000000000001</v>
      </c>
      <c r="D227" s="43">
        <v>1.06</v>
      </c>
      <c r="E227" s="4">
        <f>CCB_Merrente[[#This Row],[Udlånsrente, husholdninger]]-CCB_Merrente[[#This Row],[Nationalbankens ledende pengepolitiske rente]]</f>
        <v>3.4830000000000001</v>
      </c>
      <c r="F227" s="4">
        <f>CCB_Merrente[[#This Row],[Udlånsrente, erhverv]]-CCB_Merrente[[#This Row],[Nationalbankens ledende pengepolitiske rente]]</f>
        <v>1.56</v>
      </c>
      <c r="G227" s="4">
        <f t="shared" si="6"/>
        <v>3.6252898550724635</v>
      </c>
      <c r="H227" s="4">
        <f t="shared" si="7"/>
        <v>1.6459565217391308</v>
      </c>
    </row>
    <row r="228" spans="1:8" x14ac:dyDescent="0.25">
      <c r="A228" s="3">
        <v>44347</v>
      </c>
      <c r="B228" s="43">
        <v>-0.5</v>
      </c>
      <c r="C228" s="43">
        <v>3.3290000000000002</v>
      </c>
      <c r="D228" s="43">
        <v>0.85</v>
      </c>
      <c r="E228" s="4">
        <f>CCB_Merrente[[#This Row],[Udlånsrente, husholdninger]]-CCB_Merrente[[#This Row],[Nationalbankens ledende pengepolitiske rente]]</f>
        <v>3.8290000000000002</v>
      </c>
      <c r="F228" s="4">
        <f>CCB_Merrente[[#This Row],[Udlånsrente, erhverv]]-CCB_Merrente[[#This Row],[Nationalbankens ledende pengepolitiske rente]]</f>
        <v>1.35</v>
      </c>
      <c r="G228" s="4">
        <f t="shared" si="6"/>
        <v>3.5649565217391306</v>
      </c>
      <c r="H228" s="4">
        <f t="shared" si="7"/>
        <v>1.5279565217391304</v>
      </c>
    </row>
    <row r="229" spans="1:8" x14ac:dyDescent="0.25">
      <c r="A229" s="3">
        <v>44377</v>
      </c>
      <c r="B229" s="43">
        <v>-0.5</v>
      </c>
      <c r="C229" s="43">
        <v>2.9689999999999999</v>
      </c>
      <c r="D229" s="43">
        <v>1.113</v>
      </c>
      <c r="E229" s="4">
        <f>CCB_Merrente[[#This Row],[Udlånsrente, husholdninger]]-CCB_Merrente[[#This Row],[Nationalbankens ledende pengepolitiske rente]]</f>
        <v>3.4689999999999999</v>
      </c>
      <c r="F229" s="4">
        <f>CCB_Merrente[[#This Row],[Udlånsrente, erhverv]]-CCB_Merrente[[#This Row],[Nationalbankens ledende pengepolitiske rente]]</f>
        <v>1.613</v>
      </c>
      <c r="G229" s="4">
        <f t="shared" si="6"/>
        <v>3.593666666666667</v>
      </c>
      <c r="H229" s="4">
        <f t="shared" si="7"/>
        <v>1.5076666666666665</v>
      </c>
    </row>
    <row r="230" spans="1:8" x14ac:dyDescent="0.25">
      <c r="A230" s="3">
        <v>44408</v>
      </c>
      <c r="B230" s="43">
        <v>-0.5</v>
      </c>
      <c r="C230" s="43">
        <v>2.9390000000000001</v>
      </c>
      <c r="D230" s="43">
        <v>0.90800000000000003</v>
      </c>
      <c r="E230" s="4">
        <f>CCB_Merrente[[#This Row],[Udlånsrente, husholdninger]]-CCB_Merrente[[#This Row],[Nationalbankens ledende pengepolitiske rente]]</f>
        <v>3.4390000000000001</v>
      </c>
      <c r="F230" s="4">
        <f>CCB_Merrente[[#This Row],[Udlånsrente, erhverv]]-CCB_Merrente[[#This Row],[Nationalbankens ledende pengepolitiske rente]]</f>
        <v>1.4079999999999999</v>
      </c>
      <c r="G230" s="4">
        <f t="shared" si="6"/>
        <v>3.5790000000000002</v>
      </c>
      <c r="H230" s="4">
        <f t="shared" si="7"/>
        <v>1.4570000000000001</v>
      </c>
    </row>
    <row r="231" spans="1:8" x14ac:dyDescent="0.25">
      <c r="A231" s="3">
        <v>44439</v>
      </c>
      <c r="B231" s="43">
        <v>-0.5</v>
      </c>
      <c r="C231" s="43">
        <v>3.2469999999999999</v>
      </c>
      <c r="D231" s="43">
        <v>0.66700000000000004</v>
      </c>
      <c r="E231" s="4">
        <f>CCB_Merrente[[#This Row],[Udlånsrente, husholdninger]]-CCB_Merrente[[#This Row],[Nationalbankens ledende pengepolitiske rente]]</f>
        <v>3.7469999999999999</v>
      </c>
      <c r="F231" s="4">
        <f>CCB_Merrente[[#This Row],[Udlånsrente, erhverv]]-CCB_Merrente[[#This Row],[Nationalbankens ledende pengepolitiske rente]]</f>
        <v>1.167</v>
      </c>
      <c r="G231" s="4">
        <f t="shared" si="6"/>
        <v>3.5516666666666663</v>
      </c>
      <c r="H231" s="4">
        <f t="shared" si="7"/>
        <v>1.3959999999999999</v>
      </c>
    </row>
    <row r="232" spans="1:8" x14ac:dyDescent="0.25">
      <c r="A232" s="3">
        <v>44469</v>
      </c>
      <c r="B232" s="43">
        <v>-0.5</v>
      </c>
      <c r="C232" s="43">
        <v>2.88</v>
      </c>
      <c r="D232" s="43">
        <v>0.78800000000000003</v>
      </c>
      <c r="E232" s="4">
        <f>CCB_Merrente[[#This Row],[Udlånsrente, husholdninger]]-CCB_Merrente[[#This Row],[Nationalbankens ledende pengepolitiske rente]]</f>
        <v>3.38</v>
      </c>
      <c r="F232" s="4">
        <f>CCB_Merrente[[#This Row],[Udlånsrente, erhverv]]-CCB_Merrente[[#This Row],[Nationalbankens ledende pengepolitiske rente]]</f>
        <v>1.288</v>
      </c>
      <c r="G232" s="4">
        <f t="shared" si="6"/>
        <v>3.5219999999999998</v>
      </c>
      <c r="H232" s="4">
        <f t="shared" si="7"/>
        <v>1.2876666666666667</v>
      </c>
    </row>
    <row r="233" spans="1:8" x14ac:dyDescent="0.25">
      <c r="A233" s="3">
        <v>44500</v>
      </c>
      <c r="B233" s="43">
        <v>-0.59999999999999987</v>
      </c>
      <c r="C233" s="43">
        <v>2.8380000000000001</v>
      </c>
      <c r="D233" s="43">
        <v>0.64400000000000002</v>
      </c>
      <c r="E233" s="4">
        <f>CCB_Merrente[[#This Row],[Udlånsrente, husholdninger]]-CCB_Merrente[[#This Row],[Nationalbankens ledende pengepolitiske rente]]</f>
        <v>3.4379999999999997</v>
      </c>
      <c r="F233" s="4">
        <f>CCB_Merrente[[#This Row],[Udlånsrente, erhverv]]-CCB_Merrente[[#This Row],[Nationalbankens ledende pengepolitiske rente]]</f>
        <v>1.2439999999999998</v>
      </c>
      <c r="G233" s="4">
        <f t="shared" si="6"/>
        <v>3.5216666666666665</v>
      </c>
      <c r="H233" s="4">
        <f t="shared" si="7"/>
        <v>1.2329999999999999</v>
      </c>
    </row>
    <row r="234" spans="1:8" x14ac:dyDescent="0.25">
      <c r="A234" s="3">
        <v>44530</v>
      </c>
      <c r="B234" s="43">
        <v>-0.59999999999999976</v>
      </c>
      <c r="C234" s="43">
        <v>3.198</v>
      </c>
      <c r="D234" s="43">
        <v>0.84699999999999998</v>
      </c>
      <c r="E234" s="4">
        <f>CCB_Merrente[[#This Row],[Udlånsrente, husholdninger]]-CCB_Merrente[[#This Row],[Nationalbankens ledende pengepolitiske rente]]</f>
        <v>3.7979999999999996</v>
      </c>
      <c r="F234" s="4">
        <f>CCB_Merrente[[#This Row],[Udlånsrente, erhverv]]-CCB_Merrente[[#This Row],[Nationalbankens ledende pengepolitiske rente]]</f>
        <v>1.4469999999999996</v>
      </c>
      <c r="G234" s="4">
        <f t="shared" si="6"/>
        <v>3.5386666666666664</v>
      </c>
      <c r="H234" s="4">
        <f t="shared" si="7"/>
        <v>1.3263333333333331</v>
      </c>
    </row>
    <row r="235" spans="1:8" x14ac:dyDescent="0.25">
      <c r="A235" s="3">
        <v>44561</v>
      </c>
      <c r="B235" s="43">
        <v>-0.59999999999999987</v>
      </c>
      <c r="C235" s="43">
        <v>2.7730000000000001</v>
      </c>
      <c r="D235" s="43">
        <v>0.47899999999999998</v>
      </c>
      <c r="E235" s="4">
        <f>CCB_Merrente[[#This Row],[Udlånsrente, husholdninger]]-CCB_Merrente[[#This Row],[Nationalbankens ledende pengepolitiske rente]]</f>
        <v>3.3730000000000002</v>
      </c>
      <c r="F235" s="4">
        <f>CCB_Merrente[[#This Row],[Udlånsrente, erhverv]]-CCB_Merrente[[#This Row],[Nationalbankens ledende pengepolitiske rente]]</f>
        <v>1.0789999999999997</v>
      </c>
      <c r="G235" s="4">
        <f t="shared" si="6"/>
        <v>3.5363333333333329</v>
      </c>
      <c r="H235" s="4">
        <f t="shared" si="7"/>
        <v>1.2566666666666664</v>
      </c>
    </row>
    <row r="236" spans="1:8" x14ac:dyDescent="0.25">
      <c r="A236" s="3">
        <v>44592</v>
      </c>
      <c r="B236" s="43">
        <v>-0.59999999999999987</v>
      </c>
      <c r="C236" s="43">
        <v>2.8170000000000002</v>
      </c>
      <c r="D236" s="43">
        <v>0.58799999999999997</v>
      </c>
      <c r="E236" s="4">
        <f>CCB_Merrente[[#This Row],[Udlånsrente, husholdninger]]-CCB_Merrente[[#This Row],[Nationalbankens ledende pengepolitiske rente]]</f>
        <v>3.4169999999999998</v>
      </c>
      <c r="F236" s="4">
        <f>CCB_Merrente[[#This Row],[Udlånsrente, erhverv]]-CCB_Merrente[[#This Row],[Nationalbankens ledende pengepolitiske rente]]</f>
        <v>1.1879999999999997</v>
      </c>
      <c r="G236" s="4">
        <f t="shared" si="6"/>
        <v>3.5293333333333332</v>
      </c>
      <c r="H236" s="4">
        <f t="shared" si="7"/>
        <v>1.2379999999999998</v>
      </c>
    </row>
    <row r="237" spans="1:8" x14ac:dyDescent="0.25">
      <c r="A237" s="3">
        <v>44620</v>
      </c>
      <c r="B237" s="43">
        <v>-0.59999999999999987</v>
      </c>
      <c r="C237" s="43">
        <v>2.9359999999999999</v>
      </c>
      <c r="D237" s="43">
        <v>0.73399999999999999</v>
      </c>
      <c r="E237" s="4">
        <f>CCB_Merrente[[#This Row],[Udlånsrente, husholdninger]]-CCB_Merrente[[#This Row],[Nationalbankens ledende pengepolitiske rente]]</f>
        <v>3.5359999999999996</v>
      </c>
      <c r="F237" s="4">
        <f>CCB_Merrente[[#This Row],[Udlånsrente, erhverv]]-CCB_Merrente[[#This Row],[Nationalbankens ledende pengepolitiske rente]]</f>
        <v>1.3339999999999999</v>
      </c>
      <c r="G237" s="4">
        <f t="shared" si="6"/>
        <v>3.4420000000000002</v>
      </c>
      <c r="H237" s="4">
        <f t="shared" si="7"/>
        <v>1.200333333333333</v>
      </c>
    </row>
    <row r="238" spans="1:8" x14ac:dyDescent="0.25">
      <c r="A238" s="3">
        <v>44651</v>
      </c>
      <c r="B238" s="43">
        <v>-0.59999999999999976</v>
      </c>
      <c r="C238" s="43">
        <v>2.5150000000000001</v>
      </c>
      <c r="D238" s="43">
        <v>0.63300000000000001</v>
      </c>
      <c r="E238" s="4">
        <f>CCB_Merrente[[#This Row],[Udlånsrente, husholdninger]]-CCB_Merrente[[#This Row],[Nationalbankens ledende pengepolitiske rente]]</f>
        <v>3.1149999999999998</v>
      </c>
      <c r="F238" s="4">
        <f>CCB_Merrente[[#This Row],[Udlånsrente, erhverv]]-CCB_Merrente[[#This Row],[Nationalbankens ledende pengepolitiske rente]]</f>
        <v>1.2329999999999997</v>
      </c>
      <c r="G238" s="4">
        <f t="shared" si="6"/>
        <v>3.3559999999999999</v>
      </c>
      <c r="H238" s="4">
        <f t="shared" si="7"/>
        <v>1.2516666666666663</v>
      </c>
    </row>
    <row r="239" spans="1:8" x14ac:dyDescent="0.25">
      <c r="A239" s="3">
        <v>44681</v>
      </c>
      <c r="B239" s="43">
        <v>-0.59999999999999987</v>
      </c>
      <c r="C239" s="43">
        <v>2.6760000000000002</v>
      </c>
      <c r="D239" s="43">
        <v>0.63900000000000001</v>
      </c>
      <c r="E239" s="4">
        <f>CCB_Merrente[[#This Row],[Udlånsrente, husholdninger]]-CCB_Merrente[[#This Row],[Nationalbankens ledende pengepolitiske rente]]</f>
        <v>3.2759999999999998</v>
      </c>
      <c r="F239" s="4">
        <f>CCB_Merrente[[#This Row],[Udlånsrente, erhverv]]-CCB_Merrente[[#This Row],[Nationalbankens ledende pengepolitiske rente]]</f>
        <v>1.2389999999999999</v>
      </c>
      <c r="G239" s="4">
        <f t="shared" si="6"/>
        <v>3.3089999999999997</v>
      </c>
      <c r="H239" s="4">
        <f t="shared" si="7"/>
        <v>1.2686666666666664</v>
      </c>
    </row>
    <row r="240" spans="1:8" x14ac:dyDescent="0.25">
      <c r="A240" s="3">
        <v>44712</v>
      </c>
      <c r="B240" s="43">
        <v>-0.59999999999999987</v>
      </c>
      <c r="C240" s="43">
        <v>2.7069999999999999</v>
      </c>
      <c r="D240" s="43">
        <v>0.71399999999999997</v>
      </c>
      <c r="E240" s="4">
        <f>CCB_Merrente[[#This Row],[Udlånsrente, husholdninger]]-CCB_Merrente[[#This Row],[Nationalbankens ledende pengepolitiske rente]]</f>
        <v>3.3069999999999995</v>
      </c>
      <c r="F240" s="4">
        <f>CCB_Merrente[[#This Row],[Udlånsrente, erhverv]]-CCB_Merrente[[#This Row],[Nationalbankens ledende pengepolitiske rente]]</f>
        <v>1.3139999999999998</v>
      </c>
      <c r="G240" s="4">
        <f t="shared" si="6"/>
        <v>3.2326666666666668</v>
      </c>
      <c r="H240" s="4">
        <f t="shared" si="7"/>
        <v>1.2619999999999998</v>
      </c>
    </row>
    <row r="241" spans="1:8" x14ac:dyDescent="0.25">
      <c r="A241" s="3">
        <v>44742</v>
      </c>
      <c r="B241" s="43">
        <v>-0.59999999999999987</v>
      </c>
      <c r="C241" s="43">
        <v>2.5289999999999999</v>
      </c>
      <c r="D241" s="43">
        <v>1.0940000000000001</v>
      </c>
      <c r="E241" s="4">
        <f>CCB_Merrente[[#This Row],[Udlånsrente, husholdninger]]-CCB_Merrente[[#This Row],[Nationalbankens ledende pengepolitiske rente]]</f>
        <v>3.1289999999999996</v>
      </c>
      <c r="F241" s="4">
        <f>CCB_Merrente[[#This Row],[Udlånsrente, erhverv]]-CCB_Merrente[[#This Row],[Nationalbankens ledende pengepolitiske rente]]</f>
        <v>1.694</v>
      </c>
      <c r="G241" s="4">
        <f t="shared" si="6"/>
        <v>3.2373333333333334</v>
      </c>
      <c r="H241" s="4">
        <f t="shared" si="7"/>
        <v>1.4156666666666666</v>
      </c>
    </row>
    <row r="242" spans="1:8" x14ac:dyDescent="0.25">
      <c r="A242" s="3">
        <v>44773</v>
      </c>
      <c r="B242" s="43">
        <v>-0.45714285714285696</v>
      </c>
      <c r="C242" s="43">
        <v>2.59</v>
      </c>
      <c r="D242" s="43">
        <v>0.92800000000000005</v>
      </c>
      <c r="E242" s="4">
        <f>CCB_Merrente[[#This Row],[Udlånsrente, husholdninger]]-CCB_Merrente[[#This Row],[Nationalbankens ledende pengepolitiske rente]]</f>
        <v>3.0471428571428567</v>
      </c>
      <c r="F242" s="4">
        <f>CCB_Merrente[[#This Row],[Udlånsrente, erhverv]]-CCB_Merrente[[#This Row],[Nationalbankens ledende pengepolitiske rente]]</f>
        <v>1.385142857142857</v>
      </c>
      <c r="G242" s="4">
        <f t="shared" si="6"/>
        <v>3.1610476190476184</v>
      </c>
      <c r="H242" s="4">
        <f t="shared" si="7"/>
        <v>1.4643809523809523</v>
      </c>
    </row>
    <row r="243" spans="1:8" x14ac:dyDescent="0.25">
      <c r="A243" s="3">
        <v>44804</v>
      </c>
      <c r="B243" s="43">
        <v>-0.10000000000000003</v>
      </c>
      <c r="C243" s="43">
        <v>2.903</v>
      </c>
      <c r="D243" s="43">
        <v>0.97799999999999998</v>
      </c>
      <c r="E243" s="4">
        <f>CCB_Merrente[[#This Row],[Udlånsrente, husholdninger]]-CCB_Merrente[[#This Row],[Nationalbankens ledende pengepolitiske rente]]</f>
        <v>3.0030000000000001</v>
      </c>
      <c r="F243" s="4">
        <f>CCB_Merrente[[#This Row],[Udlånsrente, erhverv]]-CCB_Merrente[[#This Row],[Nationalbankens ledende pengepolitiske rente]]</f>
        <v>1.0780000000000001</v>
      </c>
      <c r="G243" s="4">
        <f t="shared" si="6"/>
        <v>3.0597142857142856</v>
      </c>
      <c r="H243" s="4">
        <f t="shared" si="7"/>
        <v>1.3857142857142859</v>
      </c>
    </row>
    <row r="244" spans="1:8" x14ac:dyDescent="0.25">
      <c r="A244" s="3">
        <v>44834</v>
      </c>
      <c r="B244" s="43">
        <v>0.44545454545454555</v>
      </c>
      <c r="C244" s="43">
        <v>3.0089999999999999</v>
      </c>
      <c r="D244" s="43">
        <v>1.931</v>
      </c>
      <c r="E244" s="4">
        <f>CCB_Merrente[[#This Row],[Udlånsrente, husholdninger]]-CCB_Merrente[[#This Row],[Nationalbankens ledende pengepolitiske rente]]</f>
        <v>2.5635454545454541</v>
      </c>
      <c r="F244" s="4">
        <f>CCB_Merrente[[#This Row],[Udlånsrente, erhverv]]-CCB_Merrente[[#This Row],[Nationalbankens ledende pengepolitiske rente]]</f>
        <v>1.4855454545454545</v>
      </c>
      <c r="G244" s="4">
        <f t="shared" si="6"/>
        <v>2.8712294372294367</v>
      </c>
      <c r="H244" s="4">
        <f t="shared" si="7"/>
        <v>1.3162294372294372</v>
      </c>
    </row>
    <row r="245" spans="1:8" x14ac:dyDescent="0.25">
      <c r="A245" s="3">
        <v>44865</v>
      </c>
      <c r="B245" s="43">
        <v>0.7071428571428573</v>
      </c>
      <c r="C245" s="43">
        <v>3.75</v>
      </c>
      <c r="D245" s="43">
        <v>2.3919999999999999</v>
      </c>
      <c r="E245" s="4">
        <f>CCB_Merrente[[#This Row],[Udlånsrente, husholdninger]]-CCB_Merrente[[#This Row],[Nationalbankens ledende pengepolitiske rente]]</f>
        <v>3.0428571428571427</v>
      </c>
      <c r="F245" s="4">
        <f>CCB_Merrente[[#This Row],[Udlånsrente, erhverv]]-CCB_Merrente[[#This Row],[Nationalbankens ledende pengepolitiske rente]]</f>
        <v>1.6848571428571426</v>
      </c>
      <c r="G245" s="4">
        <f t="shared" si="6"/>
        <v>2.8698008658008654</v>
      </c>
      <c r="H245" s="4">
        <f t="shared" si="7"/>
        <v>1.4161341991341991</v>
      </c>
    </row>
    <row r="246" spans="1:8" x14ac:dyDescent="0.25">
      <c r="A246" s="3">
        <v>44895</v>
      </c>
      <c r="B246" s="43">
        <v>1.25</v>
      </c>
      <c r="C246" s="43">
        <v>3.99</v>
      </c>
      <c r="D246" s="43">
        <v>2.593</v>
      </c>
      <c r="E246" s="4">
        <f>CCB_Merrente[[#This Row],[Udlånsrente, husholdninger]]-CCB_Merrente[[#This Row],[Nationalbankens ledende pengepolitiske rente]]</f>
        <v>2.74</v>
      </c>
      <c r="F246" s="4">
        <f>CCB_Merrente[[#This Row],[Udlånsrente, erhverv]]-CCB_Merrente[[#This Row],[Nationalbankens ledende pengepolitiske rente]]</f>
        <v>1.343</v>
      </c>
      <c r="G246" s="4">
        <f t="shared" si="6"/>
        <v>2.7821341991341995</v>
      </c>
      <c r="H246" s="4">
        <f t="shared" si="7"/>
        <v>1.5044675324675323</v>
      </c>
    </row>
    <row r="247" spans="1:8" x14ac:dyDescent="0.25">
      <c r="A247" s="3">
        <v>44926</v>
      </c>
      <c r="B247" s="43">
        <v>1.4880952380952381</v>
      </c>
      <c r="C247" s="43">
        <v>3.9630000000000001</v>
      </c>
      <c r="D247" s="43">
        <v>3.117</v>
      </c>
      <c r="E247" s="4">
        <f>CCB_Merrente[[#This Row],[Udlånsrente, husholdninger]]-CCB_Merrente[[#This Row],[Nationalbankens ledende pengepolitiske rente]]</f>
        <v>2.4749047619047619</v>
      </c>
      <c r="F247" s="4">
        <f>CCB_Merrente[[#This Row],[Udlånsrente, erhverv]]-CCB_Merrente[[#This Row],[Nationalbankens ledende pengepolitiske rente]]</f>
        <v>1.6289047619047619</v>
      </c>
      <c r="G247" s="4">
        <f t="shared" si="6"/>
        <v>2.7525873015873015</v>
      </c>
      <c r="H247" s="4">
        <f t="shared" si="7"/>
        <v>1.552253968253968</v>
      </c>
    </row>
    <row r="248" spans="1:8" x14ac:dyDescent="0.25">
      <c r="A248" s="3">
        <v>44957</v>
      </c>
      <c r="B248" s="43">
        <v>1.75</v>
      </c>
      <c r="C248" s="43">
        <v>4.5519999999999996</v>
      </c>
      <c r="D248" s="43">
        <v>3.4750000000000001</v>
      </c>
      <c r="E248" s="4">
        <f>CCB_Merrente[[#This Row],[Udlånsrente, husholdninger]]-CCB_Merrente[[#This Row],[Nationalbankens ledende pengepolitiske rente]]</f>
        <v>2.8019999999999996</v>
      </c>
      <c r="F248" s="4">
        <f>CCB_Merrente[[#This Row],[Udlånsrente, erhverv]]-CCB_Merrente[[#This Row],[Nationalbankens ledende pengepolitiske rente]]</f>
        <v>1.7250000000000001</v>
      </c>
      <c r="G248" s="4">
        <f t="shared" si="6"/>
        <v>2.6723015873015874</v>
      </c>
      <c r="H248" s="4">
        <f t="shared" si="7"/>
        <v>1.5656349206349205</v>
      </c>
    </row>
    <row r="249" spans="1:8" x14ac:dyDescent="0.25">
      <c r="A249" s="3">
        <v>44985</v>
      </c>
      <c r="B249" s="43">
        <v>2.0650000000000004</v>
      </c>
      <c r="C249" s="43">
        <v>4.6559999999999997</v>
      </c>
      <c r="D249" s="43">
        <v>3.3039999999999998</v>
      </c>
      <c r="E249" s="4">
        <f>CCB_Merrente[[#This Row],[Udlånsrente, husholdninger]]-CCB_Merrente[[#This Row],[Nationalbankens ledende pengepolitiske rente]]</f>
        <v>2.5909999999999993</v>
      </c>
      <c r="F249" s="4">
        <f>CCB_Merrente[[#This Row],[Udlånsrente, erhverv]]-CCB_Merrente[[#This Row],[Nationalbankens ledende pengepolitiske rente]]</f>
        <v>1.2389999999999994</v>
      </c>
      <c r="G249" s="4">
        <f t="shared" si="6"/>
        <v>2.6226349206349204</v>
      </c>
      <c r="H249" s="4">
        <f t="shared" si="7"/>
        <v>1.5309682539682539</v>
      </c>
    </row>
    <row r="250" spans="1:8" x14ac:dyDescent="0.25">
      <c r="A250" s="3">
        <v>45016</v>
      </c>
      <c r="B250" s="43">
        <v>2.3391304347826094</v>
      </c>
      <c r="C250" s="43">
        <v>4.7439999999999998</v>
      </c>
      <c r="D250" s="43">
        <v>3.7090000000000001</v>
      </c>
      <c r="E250" s="4">
        <f>CCB_Merrente[[#This Row],[Udlånsrente, husholdninger]]-CCB_Merrente[[#This Row],[Nationalbankens ledende pengepolitiske rente]]</f>
        <v>2.4048695652173904</v>
      </c>
      <c r="F250" s="4">
        <f>CCB_Merrente[[#This Row],[Udlånsrente, erhverv]]-CCB_Merrente[[#This Row],[Nationalbankens ledende pengepolitiske rente]]</f>
        <v>1.3698695652173907</v>
      </c>
      <c r="G250" s="4">
        <f t="shared" si="6"/>
        <v>2.5992898550724632</v>
      </c>
      <c r="H250" s="4">
        <f t="shared" si="7"/>
        <v>1.4446231884057967</v>
      </c>
    </row>
    <row r="251" spans="1:8" x14ac:dyDescent="0.25">
      <c r="A251" s="3">
        <v>45046</v>
      </c>
      <c r="B251" s="43">
        <v>2.6000000000000005</v>
      </c>
      <c r="C251" s="43">
        <v>5.2220000000000004</v>
      </c>
      <c r="D251" s="43">
        <v>3.968</v>
      </c>
      <c r="E251" s="4">
        <f>CCB_Merrente[[#This Row],[Udlånsrente, husholdninger]]-CCB_Merrente[[#This Row],[Nationalbankens ledende pengepolitiske rente]]</f>
        <v>2.6219999999999999</v>
      </c>
      <c r="F251" s="4">
        <f>CCB_Merrente[[#This Row],[Udlånsrente, erhverv]]-CCB_Merrente[[#This Row],[Nationalbankens ledende pengepolitiske rente]]</f>
        <v>1.3679999999999994</v>
      </c>
      <c r="G251" s="4">
        <f t="shared" si="6"/>
        <v>2.5392898550724632</v>
      </c>
      <c r="H251" s="4">
        <f t="shared" si="7"/>
        <v>1.3256231884057965</v>
      </c>
    </row>
    <row r="252" spans="1:8" x14ac:dyDescent="0.25">
      <c r="A252" s="3">
        <v>45077</v>
      </c>
      <c r="B252" s="43">
        <v>2.7973684210526328</v>
      </c>
      <c r="C252" s="43">
        <v>5.3150000000000004</v>
      </c>
      <c r="D252" s="43">
        <v>4.3150000000000004</v>
      </c>
      <c r="E252" s="4">
        <f>CCB_Merrente[[#This Row],[Udlånsrente, husholdninger]]-CCB_Merrente[[#This Row],[Nationalbankens ledende pengepolitiske rente]]</f>
        <v>2.5176315789473676</v>
      </c>
      <c r="F252" s="4">
        <f>CCB_Merrente[[#This Row],[Udlånsrente, erhverv]]-CCB_Merrente[[#This Row],[Nationalbankens ledende pengepolitiske rente]]</f>
        <v>1.5176315789473676</v>
      </c>
      <c r="G252" s="4">
        <f t="shared" si="6"/>
        <v>2.5148337147215862</v>
      </c>
      <c r="H252" s="4">
        <f t="shared" si="7"/>
        <v>1.4185003813882524</v>
      </c>
    </row>
    <row r="253" spans="1:8" x14ac:dyDescent="0.25">
      <c r="A253" s="3">
        <v>45107</v>
      </c>
      <c r="B253" s="43">
        <v>2.9809523809523819</v>
      </c>
      <c r="C253" s="43">
        <v>5.1989999999999998</v>
      </c>
      <c r="D253" s="43">
        <v>4.609</v>
      </c>
      <c r="E253" s="4">
        <f>CCB_Merrente[[#This Row],[Udlånsrente, husholdninger]]-CCB_Merrente[[#This Row],[Nationalbankens ledende pengepolitiske rente]]</f>
        <v>2.2180476190476179</v>
      </c>
      <c r="F253" s="4">
        <f>CCB_Merrente[[#This Row],[Udlånsrente, erhverv]]-CCB_Merrente[[#This Row],[Nationalbankens ledende pengepolitiske rente]]</f>
        <v>1.6280476190476181</v>
      </c>
      <c r="G253" s="4">
        <f t="shared" si="6"/>
        <v>2.4525597326649953</v>
      </c>
      <c r="H253" s="4">
        <f t="shared" si="7"/>
        <v>1.5045597326649951</v>
      </c>
    </row>
    <row r="254" spans="1:8" x14ac:dyDescent="0.25">
      <c r="A254" s="3">
        <v>45138</v>
      </c>
      <c r="B254" s="43">
        <v>3.1238095238095247</v>
      </c>
      <c r="C254" s="43">
        <v>5.4809999999999999</v>
      </c>
      <c r="D254" s="43">
        <v>4.806</v>
      </c>
      <c r="E254" s="4">
        <f>CCB_Merrente[[#This Row],[Udlånsrente, husholdninger]]-CCB_Merrente[[#This Row],[Nationalbankens ledende pengepolitiske rente]]</f>
        <v>2.3571904761904752</v>
      </c>
      <c r="F254" s="4">
        <f>CCB_Merrente[[#This Row],[Udlånsrente, erhverv]]-CCB_Merrente[[#This Row],[Nationalbankens ledende pengepolitiske rente]]</f>
        <v>1.6821904761904753</v>
      </c>
      <c r="G254" s="4">
        <f t="shared" si="6"/>
        <v>2.3642898913951531</v>
      </c>
      <c r="H254" s="4">
        <f t="shared" si="7"/>
        <v>1.6092898913951537</v>
      </c>
    </row>
    <row r="255" spans="1:8" x14ac:dyDescent="0.25">
      <c r="A255" s="3">
        <v>45169</v>
      </c>
      <c r="B255" s="43">
        <v>3.35</v>
      </c>
      <c r="C255" s="43">
        <v>5.3970000000000002</v>
      </c>
      <c r="D255" s="43">
        <v>4.468</v>
      </c>
      <c r="E255" s="4">
        <f>CCB_Merrente[[#This Row],[Udlånsrente, husholdninger]]-CCB_Merrente[[#This Row],[Nationalbankens ledende pengepolitiske rente]]</f>
        <v>2.0470000000000002</v>
      </c>
      <c r="F255" s="4">
        <f>CCB_Merrente[[#This Row],[Udlånsrente, erhverv]]-CCB_Merrente[[#This Row],[Nationalbankens ledende pengepolitiske rente]]</f>
        <v>1.1179999999999999</v>
      </c>
      <c r="G255" s="4">
        <f t="shared" si="6"/>
        <v>2.207412698412698</v>
      </c>
      <c r="H255" s="4">
        <f t="shared" si="7"/>
        <v>1.4760793650793644</v>
      </c>
    </row>
    <row r="256" spans="1:8" x14ac:dyDescent="0.25">
      <c r="A256" s="3">
        <v>45199</v>
      </c>
      <c r="B256" s="43">
        <v>3.4809523809523815</v>
      </c>
      <c r="C256" s="43">
        <v>5.5419999999999998</v>
      </c>
      <c r="D256" s="43">
        <v>5.056</v>
      </c>
      <c r="E256" s="4">
        <f>CCB_Merrente[[#This Row],[Udlånsrente, husholdninger]]-CCB_Merrente[[#This Row],[Nationalbankens ledende pengepolitiske rente]]</f>
        <v>2.0610476190476184</v>
      </c>
      <c r="F256" s="4">
        <f>CCB_Merrente[[#This Row],[Udlånsrente, erhverv]]-CCB_Merrente[[#This Row],[Nationalbankens ledende pengepolitiske rente]]</f>
        <v>1.5750476190476186</v>
      </c>
      <c r="G256" s="4">
        <f t="shared" si="6"/>
        <v>2.1550793650793647</v>
      </c>
      <c r="H256" s="4">
        <f t="shared" si="7"/>
        <v>1.4584126984126982</v>
      </c>
    </row>
    <row r="257" spans="1:8" x14ac:dyDescent="0.25">
      <c r="A257" s="3">
        <v>45230</v>
      </c>
      <c r="B257" s="43">
        <v>3.5999999999999996</v>
      </c>
      <c r="C257" s="43">
        <v>5.4779999999999998</v>
      </c>
      <c r="D257" s="43">
        <v>5.0750000000000002</v>
      </c>
      <c r="E257" s="4">
        <f>CCB_Merrente[[#This Row],[Udlånsrente, husholdninger]]-CCB_Merrente[[#This Row],[Nationalbankens ledende pengepolitiske rente]]</f>
        <v>1.8780000000000001</v>
      </c>
      <c r="F257" s="4">
        <f>CCB_Merrente[[#This Row],[Udlånsrente, erhverv]]-CCB_Merrente[[#This Row],[Nationalbankens ledende pengepolitiske rente]]</f>
        <v>1.4750000000000005</v>
      </c>
      <c r="G257" s="4">
        <f t="shared" si="6"/>
        <v>1.9953492063492062</v>
      </c>
      <c r="H257" s="4">
        <f t="shared" si="7"/>
        <v>1.3893492063492063</v>
      </c>
    </row>
    <row r="258" spans="1:8" x14ac:dyDescent="0.25">
      <c r="A258" s="3">
        <v>45260</v>
      </c>
      <c r="B258" s="43">
        <v>3.5999999999999996</v>
      </c>
      <c r="C258" s="43">
        <v>5.8109999999999999</v>
      </c>
      <c r="D258" s="43">
        <v>5.0960000000000001</v>
      </c>
      <c r="E258" s="4">
        <f>CCB_Merrente[[#This Row],[Udlånsrente, husholdninger]]-CCB_Merrente[[#This Row],[Nationalbankens ledende pengepolitiske rente]]</f>
        <v>2.2110000000000003</v>
      </c>
      <c r="F258" s="4">
        <f>CCB_Merrente[[#This Row],[Udlånsrente, erhverv]]-CCB_Merrente[[#This Row],[Nationalbankens ledende pengepolitiske rente]]</f>
        <v>1.4960000000000004</v>
      </c>
      <c r="G258" s="4">
        <f t="shared" si="6"/>
        <v>2.0500158730158731</v>
      </c>
      <c r="H258" s="4">
        <f t="shared" si="7"/>
        <v>1.5153492063492067</v>
      </c>
    </row>
    <row r="259" spans="1:8" x14ac:dyDescent="0.25">
      <c r="A259" s="3">
        <v>45291</v>
      </c>
      <c r="B259" s="43">
        <v>3.6</v>
      </c>
      <c r="C259" s="43">
        <v>5.2629999999999999</v>
      </c>
      <c r="D259" s="43">
        <v>5.3019999999999996</v>
      </c>
      <c r="E259" s="4">
        <f>CCB_Merrente[[#This Row],[Udlånsrente, husholdninger]]-CCB_Merrente[[#This Row],[Nationalbankens ledende pengepolitiske rente]]</f>
        <v>1.6629999999999998</v>
      </c>
      <c r="F259" s="4">
        <f>CCB_Merrente[[#This Row],[Udlånsrente, erhverv]]-CCB_Merrente[[#This Row],[Nationalbankens ledende pengepolitiske rente]]</f>
        <v>1.7019999999999995</v>
      </c>
      <c r="G259" s="4">
        <f t="shared" si="6"/>
        <v>1.9173333333333336</v>
      </c>
      <c r="H259" s="4">
        <f t="shared" si="7"/>
        <v>1.5576666666666668</v>
      </c>
    </row>
    <row r="260" spans="1:8" x14ac:dyDescent="0.25">
      <c r="A260" s="3">
        <v>45322</v>
      </c>
      <c r="B260" s="43">
        <v>3.5999999999999996</v>
      </c>
      <c r="C260" s="43">
        <v>5.6020000000000003</v>
      </c>
      <c r="D260" s="43">
        <v>5.2460000000000004</v>
      </c>
      <c r="E260" s="4">
        <f>CCB_Merrente[[#This Row],[Udlånsrente, husholdninger]]-CCB_Merrente[[#This Row],[Nationalbankens ledende pengepolitiske rente]]</f>
        <v>2.0020000000000007</v>
      </c>
      <c r="F260" s="4">
        <f>CCB_Merrente[[#This Row],[Udlånsrente, erhverv]]-CCB_Merrente[[#This Row],[Nationalbankens ledende pengepolitiske rente]]</f>
        <v>1.6460000000000008</v>
      </c>
      <c r="G260" s="4">
        <f t="shared" si="6"/>
        <v>1.958666666666667</v>
      </c>
      <c r="H260" s="4">
        <f t="shared" si="7"/>
        <v>1.6146666666666671</v>
      </c>
    </row>
    <row r="261" spans="1:8" x14ac:dyDescent="0.25">
      <c r="A261" s="3">
        <v>45351</v>
      </c>
      <c r="B261" s="43">
        <v>3.5999999999999996</v>
      </c>
      <c r="C261" s="43">
        <v>5.4870000000000001</v>
      </c>
      <c r="D261" s="43">
        <v>5.0030000000000001</v>
      </c>
      <c r="E261" s="4">
        <f>CCB_Merrente[[#This Row],[Udlånsrente, husholdninger]]-CCB_Merrente[[#This Row],[Nationalbankens ledende pengepolitiske rente]]</f>
        <v>1.8870000000000005</v>
      </c>
      <c r="F261" s="4">
        <f>CCB_Merrente[[#This Row],[Udlånsrente, erhverv]]-CCB_Merrente[[#This Row],[Nationalbankens ledende pengepolitiske rente]]</f>
        <v>1.4030000000000005</v>
      </c>
      <c r="G261" s="4">
        <f t="shared" si="6"/>
        <v>1.8506666666666671</v>
      </c>
      <c r="H261" s="4">
        <f t="shared" si="7"/>
        <v>1.583666666666667</v>
      </c>
    </row>
    <row r="262" spans="1:8" x14ac:dyDescent="0.25">
      <c r="A262" s="3">
        <v>45382</v>
      </c>
      <c r="B262" s="43">
        <v>3.6</v>
      </c>
      <c r="C262" s="43">
        <v>5.6630000000000003</v>
      </c>
      <c r="D262" s="43">
        <v>5.0039999999999996</v>
      </c>
      <c r="E262" s="4">
        <f>CCB_Merrente[[#This Row],[Udlånsrente, husholdninger]]-CCB_Merrente[[#This Row],[Nationalbankens ledende pengepolitiske rente]]</f>
        <v>2.0630000000000002</v>
      </c>
      <c r="F262" s="4">
        <f>CCB_Merrente[[#This Row],[Udlånsrente, erhverv]]-CCB_Merrente[[#This Row],[Nationalbankens ledende pengepolitiske rente]]</f>
        <v>1.4039999999999995</v>
      </c>
      <c r="G262" s="4">
        <f t="shared" si="6"/>
        <v>1.9840000000000007</v>
      </c>
      <c r="H262" s="4">
        <f t="shared" si="7"/>
        <v>1.4843333333333337</v>
      </c>
    </row>
    <row r="263" spans="1:8" x14ac:dyDescent="0.25">
      <c r="A263" s="3">
        <v>45412</v>
      </c>
      <c r="B263" s="43">
        <v>3.5999999999999996</v>
      </c>
      <c r="C263" s="43">
        <v>5.3170000000000002</v>
      </c>
      <c r="D263" s="43">
        <v>4.8479999999999999</v>
      </c>
      <c r="E263" s="4">
        <f>CCB_Merrente[[#This Row],[Udlånsrente, husholdninger]]-CCB_Merrente[[#This Row],[Nationalbankens ledende pengepolitiske rente]]</f>
        <v>1.7170000000000005</v>
      </c>
      <c r="F263" s="4">
        <f>CCB_Merrente[[#This Row],[Udlånsrente, erhverv]]-CCB_Merrente[[#This Row],[Nationalbankens ledende pengepolitiske rente]]</f>
        <v>1.2480000000000002</v>
      </c>
      <c r="G263" s="4">
        <f t="shared" si="6"/>
        <v>1.8890000000000005</v>
      </c>
      <c r="H263" s="4">
        <f t="shared" si="7"/>
        <v>1.3516666666666666</v>
      </c>
    </row>
    <row r="264" spans="1:8" x14ac:dyDescent="0.25">
      <c r="A264" s="3">
        <v>45443</v>
      </c>
      <c r="B264" s="43">
        <v>3.6</v>
      </c>
      <c r="C264" s="43">
        <v>5.399</v>
      </c>
      <c r="D264" s="43">
        <v>4.6950000000000003</v>
      </c>
      <c r="E264" s="4">
        <f>CCB_Merrente[[#This Row],[Udlånsrente, husholdninger]]-CCB_Merrente[[#This Row],[Nationalbankens ledende pengepolitiske rente]]</f>
        <v>1.7989999999999999</v>
      </c>
      <c r="F264" s="4">
        <f>CCB_Merrente[[#This Row],[Udlånsrente, erhverv]]-CCB_Merrente[[#This Row],[Nationalbankens ledende pengepolitiske rente]]</f>
        <v>1.0950000000000002</v>
      </c>
      <c r="G264" s="4">
        <f t="shared" ref="G264:G275" si="8">IF(ISNUMBER(E262),AVERAGE(E262:E264),NA())</f>
        <v>1.8596666666666668</v>
      </c>
      <c r="H264" s="4">
        <f t="shared" ref="H264:H275" si="9">IF(ISNUMBER(F262),AVERAGE(F262:F264),NA())</f>
        <v>1.2489999999999999</v>
      </c>
    </row>
    <row r="265" spans="1:8" x14ac:dyDescent="0.25">
      <c r="A265" s="3">
        <v>45473</v>
      </c>
      <c r="B265" s="43">
        <v>3.3894736842105275</v>
      </c>
      <c r="C265" s="43">
        <v>5.133</v>
      </c>
      <c r="D265" s="43">
        <v>4.8070000000000004</v>
      </c>
      <c r="E265" s="4">
        <f>CCB_Merrente[[#This Row],[Udlånsrente, husholdninger]]-CCB_Merrente[[#This Row],[Nationalbankens ledende pengepolitiske rente]]</f>
        <v>1.7435263157894725</v>
      </c>
      <c r="F265" s="4">
        <f>CCB_Merrente[[#This Row],[Udlånsrente, erhverv]]-CCB_Merrente[[#This Row],[Nationalbankens ledende pengepolitiske rente]]</f>
        <v>1.4175263157894729</v>
      </c>
      <c r="G265" s="4">
        <f t="shared" si="8"/>
        <v>1.7531754385964911</v>
      </c>
      <c r="H265" s="4">
        <f t="shared" si="9"/>
        <v>1.2535087719298244</v>
      </c>
    </row>
    <row r="266" spans="1:8" x14ac:dyDescent="0.25">
      <c r="A266" s="3">
        <v>45504</v>
      </c>
      <c r="B266" s="43">
        <v>3.35</v>
      </c>
      <c r="C266" s="43">
        <v>5.1059999999999999</v>
      </c>
      <c r="D266" s="43">
        <v>4.5819999999999999</v>
      </c>
      <c r="E266" s="4">
        <f>CCB_Merrente[[#This Row],[Udlånsrente, husholdninger]]-CCB_Merrente[[#This Row],[Nationalbankens ledende pengepolitiske rente]]</f>
        <v>1.7559999999999998</v>
      </c>
      <c r="F266" s="4">
        <f>CCB_Merrente[[#This Row],[Udlånsrente, erhverv]]-CCB_Merrente[[#This Row],[Nationalbankens ledende pengepolitiske rente]]</f>
        <v>1.2319999999999998</v>
      </c>
      <c r="G266" s="4">
        <f t="shared" si="8"/>
        <v>1.7661754385964905</v>
      </c>
      <c r="H266" s="4">
        <f t="shared" si="9"/>
        <v>1.2481754385964909</v>
      </c>
    </row>
    <row r="267" spans="1:8" x14ac:dyDescent="0.25">
      <c r="A267" s="3">
        <v>45535</v>
      </c>
      <c r="B267" s="43">
        <v>3.35</v>
      </c>
      <c r="C267" s="43">
        <v>4.968</v>
      </c>
      <c r="D267" s="43">
        <v>4.5220000000000002</v>
      </c>
      <c r="E267" s="4">
        <f>CCB_Merrente[[#This Row],[Udlånsrente, husholdninger]]-CCB_Merrente[[#This Row],[Nationalbankens ledende pengepolitiske rente]]</f>
        <v>1.6179999999999999</v>
      </c>
      <c r="F267" s="4">
        <f>CCB_Merrente[[#This Row],[Udlånsrente, erhverv]]-CCB_Merrente[[#This Row],[Nationalbankens ledende pengepolitiske rente]]</f>
        <v>1.1720000000000002</v>
      </c>
      <c r="G267" s="4">
        <f t="shared" si="8"/>
        <v>1.7058421052631576</v>
      </c>
      <c r="H267" s="4">
        <f t="shared" si="9"/>
        <v>1.2738421052631577</v>
      </c>
    </row>
    <row r="268" spans="1:8" x14ac:dyDescent="0.25">
      <c r="A268" s="3">
        <v>45565</v>
      </c>
      <c r="B268" s="43">
        <v>3.2071428571428577</v>
      </c>
      <c r="C268" s="43">
        <v>4.7190000000000003</v>
      </c>
      <c r="D268" s="43">
        <v>4.3689999999999998</v>
      </c>
      <c r="E268" s="4">
        <f>CCB_Merrente[[#This Row],[Udlånsrente, husholdninger]]-CCB_Merrente[[#This Row],[Nationalbankens ledende pengepolitiske rente]]</f>
        <v>1.5118571428571426</v>
      </c>
      <c r="F268" s="4">
        <f>CCB_Merrente[[#This Row],[Udlånsrente, erhverv]]-CCB_Merrente[[#This Row],[Nationalbankens ledende pengepolitiske rente]]</f>
        <v>1.161857142857142</v>
      </c>
      <c r="G268" s="4">
        <f t="shared" si="8"/>
        <v>1.6286190476190476</v>
      </c>
      <c r="H268" s="4">
        <f t="shared" si="9"/>
        <v>1.1886190476190472</v>
      </c>
    </row>
    <row r="269" spans="1:8" x14ac:dyDescent="0.25">
      <c r="A269" s="3">
        <v>45596</v>
      </c>
      <c r="B269" s="43">
        <v>2.9913043478260875</v>
      </c>
      <c r="C269" s="43">
        <v>4.3109999999999999</v>
      </c>
      <c r="D269" s="43">
        <v>3.7440000000000002</v>
      </c>
      <c r="E269" s="4">
        <f>CCB_Merrente[[#This Row],[Udlånsrente, husholdninger]]-CCB_Merrente[[#This Row],[Nationalbankens ledende pengepolitiske rente]]</f>
        <v>1.3196956521739125</v>
      </c>
      <c r="F269" s="4">
        <f>CCB_Merrente[[#This Row],[Udlånsrente, erhverv]]-CCB_Merrente[[#This Row],[Nationalbankens ledende pengepolitiske rente]]</f>
        <v>0.75269565217391277</v>
      </c>
      <c r="G269" s="4">
        <f t="shared" si="8"/>
        <v>1.4831842650103517</v>
      </c>
      <c r="H269" s="4">
        <f t="shared" si="9"/>
        <v>1.0288509316770182</v>
      </c>
    </row>
    <row r="270" spans="1:8" x14ac:dyDescent="0.25">
      <c r="A270" s="3">
        <v>45626</v>
      </c>
      <c r="B270" s="43">
        <v>2.850000000000001</v>
      </c>
      <c r="C270" s="43">
        <v>4.67</v>
      </c>
      <c r="D270" s="43">
        <v>3.8780000000000001</v>
      </c>
      <c r="E270" s="4">
        <f>CCB_Merrente[[#This Row],[Udlånsrente, husholdninger]]-CCB_Merrente[[#This Row],[Nationalbankens ledende pengepolitiske rente]]</f>
        <v>1.819999999999999</v>
      </c>
      <c r="F270" s="4">
        <f>CCB_Merrente[[#This Row],[Udlånsrente, erhverv]]-CCB_Merrente[[#This Row],[Nationalbankens ledende pengepolitiske rente]]</f>
        <v>1.0279999999999991</v>
      </c>
      <c r="G270" s="4">
        <f t="shared" si="8"/>
        <v>1.5505175983436847</v>
      </c>
      <c r="H270" s="4">
        <f t="shared" si="9"/>
        <v>0.98085093167701798</v>
      </c>
    </row>
    <row r="271" spans="1:8" x14ac:dyDescent="0.25">
      <c r="A271" s="3">
        <v>45657</v>
      </c>
      <c r="B271" s="43">
        <v>2.725000000000001</v>
      </c>
      <c r="C271" s="43">
        <v>4.6829999999999998</v>
      </c>
      <c r="D271" s="43">
        <v>3.746</v>
      </c>
      <c r="E271" s="4">
        <f>CCB_Merrente[[#This Row],[Udlånsrente, husholdninger]]-CCB_Merrente[[#This Row],[Nationalbankens ledende pengepolitiske rente]]</f>
        <v>1.9579999999999989</v>
      </c>
      <c r="F271" s="4">
        <f>CCB_Merrente[[#This Row],[Udlånsrente, erhverv]]-CCB_Merrente[[#This Row],[Nationalbankens ledende pengepolitiske rente]]</f>
        <v>1.020999999999999</v>
      </c>
      <c r="G271" s="4">
        <f t="shared" si="8"/>
        <v>1.6992318840579701</v>
      </c>
      <c r="H271" s="4">
        <f t="shared" si="9"/>
        <v>0.93389855072463701</v>
      </c>
    </row>
    <row r="272" spans="1:8" x14ac:dyDescent="0.25">
      <c r="A272" s="3">
        <v>45688</v>
      </c>
      <c r="B272" s="43">
        <v>2.5886363636363643</v>
      </c>
      <c r="C272" s="43">
        <v>4.532</v>
      </c>
      <c r="D272" s="43">
        <v>3.7269999999999999</v>
      </c>
      <c r="E272" s="4">
        <f>CCB_Merrente[[#This Row],[Udlånsrente, husholdninger]]-CCB_Merrente[[#This Row],[Nationalbankens ledende pengepolitiske rente]]</f>
        <v>1.9433636363636357</v>
      </c>
      <c r="F272" s="4">
        <f>CCB_Merrente[[#This Row],[Udlånsrente, erhverv]]-CCB_Merrente[[#This Row],[Nationalbankens ledende pengepolitiske rente]]</f>
        <v>1.1383636363636356</v>
      </c>
      <c r="G272" s="4">
        <f t="shared" si="8"/>
        <v>1.9071212121212113</v>
      </c>
      <c r="H272" s="4">
        <f t="shared" si="9"/>
        <v>1.0624545454545447</v>
      </c>
    </row>
    <row r="273" spans="1:8" x14ac:dyDescent="0.25">
      <c r="A273" s="3">
        <v>45716</v>
      </c>
      <c r="B273" s="43">
        <v>2.3500000000000005</v>
      </c>
      <c r="C273" s="43">
        <v>4.4820000000000002</v>
      </c>
      <c r="D273" s="43">
        <v>3.6</v>
      </c>
      <c r="E273" s="4">
        <f>CCB_Merrente[[#This Row],[Udlånsrente, husholdninger]]-CCB_Merrente[[#This Row],[Nationalbankens ledende pengepolitiske rente]]</f>
        <v>2.1319999999999997</v>
      </c>
      <c r="F273" s="4">
        <f>CCB_Merrente[[#This Row],[Udlånsrente, erhverv]]-CCB_Merrente[[#This Row],[Nationalbankens ledende pengepolitiske rente]]</f>
        <v>1.2499999999999996</v>
      </c>
      <c r="G273" s="4">
        <f t="shared" si="8"/>
        <v>2.0111212121212114</v>
      </c>
      <c r="H273" s="4">
        <f t="shared" si="9"/>
        <v>1.1364545454545447</v>
      </c>
    </row>
    <row r="274" spans="1:8" x14ac:dyDescent="0.25">
      <c r="A274" s="3">
        <v>45747</v>
      </c>
      <c r="B274" s="43">
        <v>2.1476190476190484</v>
      </c>
      <c r="C274" s="43">
        <v>4.2489999999999997</v>
      </c>
      <c r="D274" s="43">
        <v>3.444</v>
      </c>
      <c r="E274" s="4">
        <f>CCB_Merrente[[#This Row],[Udlånsrente, husholdninger]]-CCB_Merrente[[#This Row],[Nationalbankens ledende pengepolitiske rente]]</f>
        <v>2.1013809523809512</v>
      </c>
      <c r="F274" s="4">
        <f>CCB_Merrente[[#This Row],[Udlånsrente, erhverv]]-CCB_Merrente[[#This Row],[Nationalbankens ledende pengepolitiske rente]]</f>
        <v>1.2963809523809515</v>
      </c>
      <c r="G274" s="4">
        <f t="shared" si="8"/>
        <v>2.0589148629148624</v>
      </c>
      <c r="H274" s="4">
        <f t="shared" si="9"/>
        <v>1.2282481962481955</v>
      </c>
    </row>
    <row r="275" spans="1:8" x14ac:dyDescent="0.25">
      <c r="A275" s="3">
        <v>45777</v>
      </c>
      <c r="B275" s="43">
        <v>2.0078947368421058</v>
      </c>
      <c r="C275" s="43">
        <v>4.1050000000000004</v>
      </c>
      <c r="D275" s="43">
        <v>3.23</v>
      </c>
      <c r="E275" s="4">
        <f>CCB_Merrente[[#This Row],[Udlånsrente, husholdninger]]-CCB_Merrente[[#This Row],[Nationalbankens ledende pengepolitiske rente]]</f>
        <v>2.0971052631578946</v>
      </c>
      <c r="F275" s="4">
        <f>CCB_Merrente[[#This Row],[Udlånsrente, erhverv]]-CCB_Merrente[[#This Row],[Nationalbankens ledende pengepolitiske rente]]</f>
        <v>1.2221052631578941</v>
      </c>
      <c r="G275" s="4">
        <f t="shared" si="8"/>
        <v>2.1101620718462821</v>
      </c>
      <c r="H275" s="4">
        <f t="shared" si="9"/>
        <v>1.2561620718462818</v>
      </c>
    </row>
  </sheetData>
  <mergeCells count="5">
    <mergeCell ref="A1:H1"/>
    <mergeCell ref="I6:J6"/>
    <mergeCell ref="B3:G3"/>
    <mergeCell ref="G6:H6"/>
    <mergeCell ref="B2:H2"/>
  </mergeCells>
  <hyperlinks>
    <hyperlink ref="H4" location="Indhold!A1" display="Tilbage til Indhold" xr:uid="{00000000-0004-0000-0E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9"/>
  <dimension ref="A1:K182"/>
  <sheetViews>
    <sheetView workbookViewId="0">
      <selection sqref="A1:G1"/>
    </sheetView>
  </sheetViews>
  <sheetFormatPr defaultColWidth="9.140625" defaultRowHeight="13.5" x14ac:dyDescent="0.25"/>
  <cols>
    <col min="1" max="1" width="11" style="8" bestFit="1" customWidth="1"/>
    <col min="2" max="2" width="19.85546875" style="8" bestFit="1" customWidth="1"/>
    <col min="3" max="3" width="8" style="8" customWidth="1"/>
    <col min="4" max="4" width="9.7109375" style="8" customWidth="1"/>
    <col min="5" max="5" width="9.28515625" style="8" customWidth="1"/>
    <col min="6" max="6" width="26.7109375" style="8" customWidth="1"/>
    <col min="7" max="7" width="14.85546875" style="8" bestFit="1" customWidth="1"/>
    <col min="8" max="8" width="15.7109375" style="8" customWidth="1"/>
    <col min="9" max="16384" width="9.140625" style="8"/>
  </cols>
  <sheetData>
    <row r="1" spans="1:11" ht="26.25" customHeight="1" thickBot="1" x14ac:dyDescent="0.3">
      <c r="A1" s="117" t="s">
        <v>107</v>
      </c>
      <c r="B1" s="118"/>
      <c r="C1" s="118"/>
      <c r="D1" s="118"/>
      <c r="E1" s="118"/>
      <c r="F1" s="118"/>
      <c r="G1" s="118"/>
      <c r="H1" s="19"/>
      <c r="I1" s="19"/>
      <c r="J1" s="19"/>
      <c r="K1" s="19"/>
    </row>
    <row r="2" spans="1:11" ht="61.9" customHeight="1" x14ac:dyDescent="0.25">
      <c r="A2" s="11" t="s">
        <v>24</v>
      </c>
      <c r="B2" s="127" t="s">
        <v>130</v>
      </c>
      <c r="C2" s="127"/>
      <c r="D2" s="127"/>
      <c r="E2" s="127"/>
      <c r="F2" s="127"/>
      <c r="G2" s="127"/>
      <c r="H2" s="14"/>
      <c r="I2" s="14"/>
      <c r="J2" s="14"/>
      <c r="K2" s="14"/>
    </row>
    <row r="3" spans="1:11" x14ac:dyDescent="0.25">
      <c r="A3" s="38" t="s">
        <v>25</v>
      </c>
      <c r="B3" s="119" t="s">
        <v>149</v>
      </c>
      <c r="C3" s="119"/>
      <c r="D3" s="119"/>
      <c r="E3" s="119"/>
      <c r="F3" s="119"/>
      <c r="G3" s="119"/>
      <c r="H3" s="119"/>
      <c r="I3" s="38"/>
      <c r="J3" s="38"/>
      <c r="K3" s="38"/>
    </row>
    <row r="4" spans="1:11" x14ac:dyDescent="0.25">
      <c r="B4" s="16"/>
      <c r="C4" s="16"/>
      <c r="D4" s="16"/>
      <c r="E4" s="16"/>
      <c r="F4" s="16"/>
      <c r="G4" s="13" t="s">
        <v>35</v>
      </c>
      <c r="I4" s="16"/>
      <c r="J4" s="16"/>
      <c r="K4" s="2"/>
    </row>
    <row r="6" spans="1:11" x14ac:dyDescent="0.25">
      <c r="A6" s="3" t="s">
        <v>33</v>
      </c>
      <c r="B6" s="2" t="s">
        <v>3</v>
      </c>
    </row>
    <row r="7" spans="1:11" x14ac:dyDescent="0.25">
      <c r="A7" s="3">
        <v>29676</v>
      </c>
      <c r="B7" s="4">
        <v>34.647299249880682</v>
      </c>
    </row>
    <row r="8" spans="1:11" x14ac:dyDescent="0.25">
      <c r="A8" s="3">
        <v>29767</v>
      </c>
      <c r="B8" s="4">
        <v>33.223663560756549</v>
      </c>
    </row>
    <row r="9" spans="1:11" x14ac:dyDescent="0.25">
      <c r="A9" s="3">
        <v>29859</v>
      </c>
      <c r="B9" s="4">
        <v>32.431156270376405</v>
      </c>
    </row>
    <row r="10" spans="1:11" x14ac:dyDescent="0.25">
      <c r="A10" s="3">
        <v>29951</v>
      </c>
      <c r="B10" s="4">
        <v>31.186208598299576</v>
      </c>
    </row>
    <row r="11" spans="1:11" x14ac:dyDescent="0.25">
      <c r="A11" s="3">
        <v>30041</v>
      </c>
      <c r="B11" s="4">
        <v>32.361458253895961</v>
      </c>
    </row>
    <row r="12" spans="1:11" x14ac:dyDescent="0.25">
      <c r="A12" s="3">
        <v>30132</v>
      </c>
      <c r="B12" s="4">
        <v>31.222712161313265</v>
      </c>
    </row>
    <row r="13" spans="1:11" x14ac:dyDescent="0.25">
      <c r="A13" s="3">
        <v>30224</v>
      </c>
      <c r="B13" s="4">
        <v>30.494988816660502</v>
      </c>
    </row>
    <row r="14" spans="1:11" x14ac:dyDescent="0.25">
      <c r="A14" s="3">
        <v>30316</v>
      </c>
      <c r="B14" s="4">
        <v>29.428984918139811</v>
      </c>
    </row>
    <row r="15" spans="1:11" x14ac:dyDescent="0.25">
      <c r="A15" s="3">
        <v>30406</v>
      </c>
      <c r="B15" s="4">
        <v>28.118779706984515</v>
      </c>
    </row>
    <row r="16" spans="1:11" x14ac:dyDescent="0.25">
      <c r="A16" s="3">
        <v>30497</v>
      </c>
      <c r="B16" s="4">
        <v>28.540241425838076</v>
      </c>
    </row>
    <row r="17" spans="1:2" x14ac:dyDescent="0.25">
      <c r="A17" s="3">
        <v>30589</v>
      </c>
      <c r="B17" s="4">
        <v>28.819461967593043</v>
      </c>
    </row>
    <row r="18" spans="1:2" x14ac:dyDescent="0.25">
      <c r="A18" s="3">
        <v>30681</v>
      </c>
      <c r="B18" s="4">
        <v>28.489101579546386</v>
      </c>
    </row>
    <row r="19" spans="1:2" x14ac:dyDescent="0.25">
      <c r="A19" s="3">
        <v>30772</v>
      </c>
      <c r="B19" s="4">
        <v>27.544218323643548</v>
      </c>
    </row>
    <row r="20" spans="1:2" x14ac:dyDescent="0.25">
      <c r="A20" s="3">
        <v>30863</v>
      </c>
      <c r="B20" s="4">
        <v>28.160995451820206</v>
      </c>
    </row>
    <row r="21" spans="1:2" x14ac:dyDescent="0.25">
      <c r="A21" s="3">
        <v>30955</v>
      </c>
      <c r="B21" s="4">
        <v>28.590937354808684</v>
      </c>
    </row>
    <row r="22" spans="1:2" x14ac:dyDescent="0.25">
      <c r="A22" s="3">
        <v>31047</v>
      </c>
      <c r="B22" s="4">
        <v>29.36088283960121</v>
      </c>
    </row>
    <row r="23" spans="1:2" x14ac:dyDescent="0.25">
      <c r="A23" s="3">
        <v>31137</v>
      </c>
      <c r="B23" s="4">
        <v>31.296285126899907</v>
      </c>
    </row>
    <row r="24" spans="1:2" x14ac:dyDescent="0.25">
      <c r="A24" s="3">
        <v>31228</v>
      </c>
      <c r="B24" s="4">
        <v>30.976577512563807</v>
      </c>
    </row>
    <row r="25" spans="1:2" x14ac:dyDescent="0.25">
      <c r="A25" s="3">
        <v>31320</v>
      </c>
      <c r="B25" s="4">
        <v>30.906098405611051</v>
      </c>
    </row>
    <row r="26" spans="1:2" x14ac:dyDescent="0.25">
      <c r="A26" s="3">
        <v>31412</v>
      </c>
      <c r="B26" s="4">
        <v>30.922575312106503</v>
      </c>
    </row>
    <row r="27" spans="1:2" x14ac:dyDescent="0.25">
      <c r="A27" s="3">
        <v>31502</v>
      </c>
      <c r="B27" s="4">
        <v>31.185964443661963</v>
      </c>
    </row>
    <row r="28" spans="1:2" x14ac:dyDescent="0.25">
      <c r="A28" s="3">
        <v>31593</v>
      </c>
      <c r="B28" s="4">
        <v>31.287585116960837</v>
      </c>
    </row>
    <row r="29" spans="1:2" x14ac:dyDescent="0.25">
      <c r="A29" s="3">
        <v>31685</v>
      </c>
      <c r="B29" s="4">
        <v>31.657603251784934</v>
      </c>
    </row>
    <row r="30" spans="1:2" x14ac:dyDescent="0.25">
      <c r="A30" s="3">
        <v>31777</v>
      </c>
      <c r="B30" s="4">
        <v>32.692048387835094</v>
      </c>
    </row>
    <row r="31" spans="1:2" x14ac:dyDescent="0.25">
      <c r="A31" s="3">
        <v>31867</v>
      </c>
      <c r="B31" s="4">
        <v>40.936454366577166</v>
      </c>
    </row>
    <row r="32" spans="1:2" x14ac:dyDescent="0.25">
      <c r="A32" s="3">
        <v>31958</v>
      </c>
      <c r="B32" s="4">
        <v>40.894949791590733</v>
      </c>
    </row>
    <row r="33" spans="1:2" x14ac:dyDescent="0.25">
      <c r="A33" s="3">
        <v>32050</v>
      </c>
      <c r="B33" s="4">
        <v>41.313764511399249</v>
      </c>
    </row>
    <row r="34" spans="1:2" x14ac:dyDescent="0.25">
      <c r="A34" s="3">
        <v>32142</v>
      </c>
      <c r="B34" s="4">
        <v>41.325833451661744</v>
      </c>
    </row>
    <row r="35" spans="1:2" x14ac:dyDescent="0.25">
      <c r="A35" s="3">
        <v>32233</v>
      </c>
      <c r="B35" s="4">
        <v>40.609738226765174</v>
      </c>
    </row>
    <row r="36" spans="1:2" x14ac:dyDescent="0.25">
      <c r="A36" s="3">
        <v>32324</v>
      </c>
      <c r="B36" s="4">
        <v>39.200978496764222</v>
      </c>
    </row>
    <row r="37" spans="1:2" x14ac:dyDescent="0.25">
      <c r="A37" s="3">
        <v>32416</v>
      </c>
      <c r="B37" s="4">
        <v>37.898279007340562</v>
      </c>
    </row>
    <row r="38" spans="1:2" x14ac:dyDescent="0.25">
      <c r="A38" s="3">
        <v>32508</v>
      </c>
      <c r="B38" s="4">
        <v>36.415845831164255</v>
      </c>
    </row>
    <row r="39" spans="1:2" x14ac:dyDescent="0.25">
      <c r="A39" s="3">
        <v>32598</v>
      </c>
      <c r="B39" s="4">
        <v>34.473086612481609</v>
      </c>
    </row>
    <row r="40" spans="1:2" x14ac:dyDescent="0.25">
      <c r="A40" s="3">
        <v>32689</v>
      </c>
      <c r="B40" s="4">
        <v>34.27983290657712</v>
      </c>
    </row>
    <row r="41" spans="1:2" x14ac:dyDescent="0.25">
      <c r="A41" s="3">
        <v>32781</v>
      </c>
      <c r="B41" s="4">
        <v>33.986096282637604</v>
      </c>
    </row>
    <row r="42" spans="1:2" x14ac:dyDescent="0.25">
      <c r="A42" s="3">
        <v>32873</v>
      </c>
      <c r="B42" s="4">
        <v>34.742177744453635</v>
      </c>
    </row>
    <row r="43" spans="1:2" x14ac:dyDescent="0.25">
      <c r="A43" s="3">
        <v>32963</v>
      </c>
      <c r="B43" s="4">
        <v>32.516700366851566</v>
      </c>
    </row>
    <row r="44" spans="1:2" x14ac:dyDescent="0.25">
      <c r="A44" s="3">
        <v>33054</v>
      </c>
      <c r="B44" s="4">
        <v>32.215824599280417</v>
      </c>
    </row>
    <row r="45" spans="1:2" x14ac:dyDescent="0.25">
      <c r="A45" s="3">
        <v>33146</v>
      </c>
      <c r="B45" s="4">
        <v>31.885121089426725</v>
      </c>
    </row>
    <row r="46" spans="1:2" x14ac:dyDescent="0.25">
      <c r="A46" s="3">
        <v>33238</v>
      </c>
      <c r="B46" s="4">
        <v>31.513830575451049</v>
      </c>
    </row>
    <row r="47" spans="1:2" x14ac:dyDescent="0.25">
      <c r="A47" s="3">
        <v>33328</v>
      </c>
      <c r="B47" s="4">
        <v>30.452967240711676</v>
      </c>
    </row>
    <row r="48" spans="1:2" x14ac:dyDescent="0.25">
      <c r="A48" s="3">
        <v>33419</v>
      </c>
      <c r="B48" s="4">
        <v>26.66443019095556</v>
      </c>
    </row>
    <row r="49" spans="1:2" x14ac:dyDescent="0.25">
      <c r="A49" s="3">
        <v>33511</v>
      </c>
      <c r="B49" s="4">
        <v>26.576456375955804</v>
      </c>
    </row>
    <row r="50" spans="1:2" x14ac:dyDescent="0.25">
      <c r="A50" s="3">
        <v>33603</v>
      </c>
      <c r="B50" s="4">
        <v>26.694744089395119</v>
      </c>
    </row>
    <row r="51" spans="1:2" x14ac:dyDescent="0.25">
      <c r="A51" s="3">
        <v>33694</v>
      </c>
      <c r="B51" s="4">
        <v>25.682789315961962</v>
      </c>
    </row>
    <row r="52" spans="1:2" x14ac:dyDescent="0.25">
      <c r="A52" s="3">
        <v>33785</v>
      </c>
      <c r="B52" s="4">
        <v>25.830947473078012</v>
      </c>
    </row>
    <row r="53" spans="1:2" x14ac:dyDescent="0.25">
      <c r="A53" s="3">
        <v>33877</v>
      </c>
      <c r="B53" s="4">
        <v>25.764621969494296</v>
      </c>
    </row>
    <row r="54" spans="1:2" x14ac:dyDescent="0.25">
      <c r="A54" s="3">
        <v>33969</v>
      </c>
      <c r="B54" s="4">
        <v>25.007397441738284</v>
      </c>
    </row>
    <row r="55" spans="1:2" x14ac:dyDescent="0.25">
      <c r="A55" s="3">
        <v>34059</v>
      </c>
      <c r="B55" s="4">
        <v>21.66115656520472</v>
      </c>
    </row>
    <row r="56" spans="1:2" x14ac:dyDescent="0.25">
      <c r="A56" s="3">
        <v>34150</v>
      </c>
      <c r="B56" s="4">
        <v>20.528860437764756</v>
      </c>
    </row>
    <row r="57" spans="1:2" x14ac:dyDescent="0.25">
      <c r="A57" s="3">
        <v>34242</v>
      </c>
      <c r="B57" s="4">
        <v>21.110101511121844</v>
      </c>
    </row>
    <row r="58" spans="1:2" x14ac:dyDescent="0.25">
      <c r="A58" s="3">
        <v>34334</v>
      </c>
      <c r="B58" s="4">
        <v>22.138281482678021</v>
      </c>
    </row>
    <row r="59" spans="1:2" x14ac:dyDescent="0.25">
      <c r="A59" s="3">
        <v>34424</v>
      </c>
      <c r="B59" s="4">
        <v>21.279395478441913</v>
      </c>
    </row>
    <row r="60" spans="1:2" x14ac:dyDescent="0.25">
      <c r="A60" s="3">
        <v>34515</v>
      </c>
      <c r="B60" s="4">
        <v>21.981103070219458</v>
      </c>
    </row>
    <row r="61" spans="1:2" x14ac:dyDescent="0.25">
      <c r="A61" s="3">
        <v>34607</v>
      </c>
      <c r="B61" s="4">
        <v>22.283229938277952</v>
      </c>
    </row>
    <row r="62" spans="1:2" x14ac:dyDescent="0.25">
      <c r="A62" s="3">
        <v>34699</v>
      </c>
      <c r="B62" s="4">
        <v>21.98256255985676</v>
      </c>
    </row>
    <row r="63" spans="1:2" x14ac:dyDescent="0.25">
      <c r="A63" s="3">
        <v>34789</v>
      </c>
      <c r="B63" s="4">
        <v>22.590353318210546</v>
      </c>
    </row>
    <row r="64" spans="1:2" x14ac:dyDescent="0.25">
      <c r="A64" s="3">
        <v>34880</v>
      </c>
      <c r="B64" s="4">
        <v>22.49718006922096</v>
      </c>
    </row>
    <row r="65" spans="1:2" x14ac:dyDescent="0.25">
      <c r="A65" s="3">
        <v>34972</v>
      </c>
      <c r="B65" s="4">
        <v>22.851977375926008</v>
      </c>
    </row>
    <row r="66" spans="1:2" x14ac:dyDescent="0.25">
      <c r="A66" s="3">
        <v>35064</v>
      </c>
      <c r="B66" s="4">
        <v>22.650729415050126</v>
      </c>
    </row>
    <row r="67" spans="1:2" x14ac:dyDescent="0.25">
      <c r="A67" s="3">
        <v>35155</v>
      </c>
      <c r="B67" s="4">
        <v>22.799742096942644</v>
      </c>
    </row>
    <row r="68" spans="1:2" x14ac:dyDescent="0.25">
      <c r="A68" s="3">
        <v>35246</v>
      </c>
      <c r="B68" s="4">
        <v>23.006314350853323</v>
      </c>
    </row>
    <row r="69" spans="1:2" x14ac:dyDescent="0.25">
      <c r="A69" s="3">
        <v>35338</v>
      </c>
      <c r="B69" s="4">
        <v>23.845306078084629</v>
      </c>
    </row>
    <row r="70" spans="1:2" x14ac:dyDescent="0.25">
      <c r="A70" s="3">
        <v>35430</v>
      </c>
      <c r="B70" s="4">
        <v>23.599357988245565</v>
      </c>
    </row>
    <row r="71" spans="1:2" x14ac:dyDescent="0.25">
      <c r="A71" s="3">
        <v>35520</v>
      </c>
      <c r="B71" s="4">
        <v>24.357385491781315</v>
      </c>
    </row>
    <row r="72" spans="1:2" x14ac:dyDescent="0.25">
      <c r="A72" s="3">
        <v>35611</v>
      </c>
      <c r="B72" s="4">
        <v>24.469625815796508</v>
      </c>
    </row>
    <row r="73" spans="1:2" x14ac:dyDescent="0.25">
      <c r="A73" s="3">
        <v>35703</v>
      </c>
      <c r="B73" s="4">
        <v>24.441477610328075</v>
      </c>
    </row>
    <row r="74" spans="1:2" x14ac:dyDescent="0.25">
      <c r="A74" s="3">
        <v>35795</v>
      </c>
      <c r="B74" s="4">
        <v>24.617609986303076</v>
      </c>
    </row>
    <row r="75" spans="1:2" x14ac:dyDescent="0.25">
      <c r="A75" s="3">
        <v>35885</v>
      </c>
      <c r="B75" s="4">
        <v>24.34164210606221</v>
      </c>
    </row>
    <row r="76" spans="1:2" x14ac:dyDescent="0.25">
      <c r="A76" s="3">
        <v>35976</v>
      </c>
      <c r="B76" s="4">
        <v>25.048797540027373</v>
      </c>
    </row>
    <row r="77" spans="1:2" x14ac:dyDescent="0.25">
      <c r="A77" s="3">
        <v>36068</v>
      </c>
      <c r="B77" s="4">
        <v>24.526137438397626</v>
      </c>
    </row>
    <row r="78" spans="1:2" x14ac:dyDescent="0.25">
      <c r="A78" s="3">
        <v>36160</v>
      </c>
      <c r="B78" s="4">
        <v>25.217230339978144</v>
      </c>
    </row>
    <row r="79" spans="1:2" x14ac:dyDescent="0.25">
      <c r="A79" s="3">
        <v>36250</v>
      </c>
      <c r="B79" s="4">
        <v>27.933928279456676</v>
      </c>
    </row>
    <row r="80" spans="1:2" x14ac:dyDescent="0.25">
      <c r="A80" s="3">
        <v>36341</v>
      </c>
      <c r="B80" s="4">
        <v>28.199136693594795</v>
      </c>
    </row>
    <row r="81" spans="1:2" x14ac:dyDescent="0.25">
      <c r="A81" s="3">
        <v>36433</v>
      </c>
      <c r="B81" s="4">
        <v>28.564237152533849</v>
      </c>
    </row>
    <row r="82" spans="1:2" x14ac:dyDescent="0.25">
      <c r="A82" s="3">
        <v>36525</v>
      </c>
      <c r="B82" s="4">
        <v>29.269127744478023</v>
      </c>
    </row>
    <row r="83" spans="1:2" x14ac:dyDescent="0.25">
      <c r="A83" s="3">
        <v>36616</v>
      </c>
      <c r="B83" s="4">
        <v>30.922664464462635</v>
      </c>
    </row>
    <row r="84" spans="1:2" x14ac:dyDescent="0.25">
      <c r="A84" s="3">
        <v>36707</v>
      </c>
      <c r="B84" s="4">
        <v>31.088528114888984</v>
      </c>
    </row>
    <row r="85" spans="1:2" x14ac:dyDescent="0.25">
      <c r="A85" s="3">
        <v>36799</v>
      </c>
      <c r="B85" s="4">
        <v>32.65902857469213</v>
      </c>
    </row>
    <row r="86" spans="1:2" x14ac:dyDescent="0.25">
      <c r="A86" s="3">
        <v>36891</v>
      </c>
      <c r="B86" s="4">
        <v>32.255748612168247</v>
      </c>
    </row>
    <row r="87" spans="1:2" x14ac:dyDescent="0.25">
      <c r="A87" s="3">
        <v>36981</v>
      </c>
      <c r="B87" s="4">
        <v>32.105997386269784</v>
      </c>
    </row>
    <row r="88" spans="1:2" x14ac:dyDescent="0.25">
      <c r="A88" s="3">
        <v>37072</v>
      </c>
      <c r="B88" s="4">
        <v>32.125067729879071</v>
      </c>
    </row>
    <row r="89" spans="1:2" x14ac:dyDescent="0.25">
      <c r="A89" s="3">
        <v>37164</v>
      </c>
      <c r="B89" s="4">
        <v>31.903550628652642</v>
      </c>
    </row>
    <row r="90" spans="1:2" x14ac:dyDescent="0.25">
      <c r="A90" s="3">
        <v>37256</v>
      </c>
      <c r="B90" s="4">
        <v>30.229896872156928</v>
      </c>
    </row>
    <row r="91" spans="1:2" x14ac:dyDescent="0.25">
      <c r="A91" s="3">
        <v>37346</v>
      </c>
      <c r="B91" s="4">
        <v>30.974502424617619</v>
      </c>
    </row>
    <row r="92" spans="1:2" x14ac:dyDescent="0.25">
      <c r="A92" s="3">
        <v>37437</v>
      </c>
      <c r="B92" s="4">
        <v>30.632185743145012</v>
      </c>
    </row>
    <row r="93" spans="1:2" x14ac:dyDescent="0.25">
      <c r="A93" s="3">
        <v>37529</v>
      </c>
      <c r="B93" s="4">
        <v>29.77124040016837</v>
      </c>
    </row>
    <row r="94" spans="1:2" x14ac:dyDescent="0.25">
      <c r="A94" s="3">
        <v>37621</v>
      </c>
      <c r="B94" s="4">
        <v>29.288667025123882</v>
      </c>
    </row>
    <row r="95" spans="1:2" x14ac:dyDescent="0.25">
      <c r="A95" s="3">
        <v>37711</v>
      </c>
      <c r="B95" s="4">
        <v>28.295184332029038</v>
      </c>
    </row>
    <row r="96" spans="1:2" x14ac:dyDescent="0.25">
      <c r="A96" s="3">
        <v>37802</v>
      </c>
      <c r="B96" s="4">
        <v>28.29280108750681</v>
      </c>
    </row>
    <row r="97" spans="1:2" x14ac:dyDescent="0.25">
      <c r="A97" s="3">
        <v>37894</v>
      </c>
      <c r="B97" s="4">
        <v>28.541625917217313</v>
      </c>
    </row>
    <row r="98" spans="1:2" x14ac:dyDescent="0.25">
      <c r="A98" s="3">
        <v>37986</v>
      </c>
      <c r="B98" s="4">
        <v>28.86078650430624</v>
      </c>
    </row>
    <row r="99" spans="1:2" x14ac:dyDescent="0.25">
      <c r="A99" s="3">
        <v>38077</v>
      </c>
      <c r="B99" s="4">
        <v>28.968681517475435</v>
      </c>
    </row>
    <row r="100" spans="1:2" x14ac:dyDescent="0.25">
      <c r="A100" s="3">
        <v>38168</v>
      </c>
      <c r="B100" s="4">
        <v>29.633175086579609</v>
      </c>
    </row>
    <row r="101" spans="1:2" x14ac:dyDescent="0.25">
      <c r="A101" s="3">
        <v>38260</v>
      </c>
      <c r="B101" s="4">
        <v>28.626502173310982</v>
      </c>
    </row>
    <row r="102" spans="1:2" x14ac:dyDescent="0.25">
      <c r="A102" s="3">
        <v>38352</v>
      </c>
      <c r="B102" s="4">
        <v>29.69568873294747</v>
      </c>
    </row>
    <row r="103" spans="1:2" x14ac:dyDescent="0.25">
      <c r="A103" s="3">
        <v>38442</v>
      </c>
      <c r="B103" s="4">
        <v>28.93850200643676</v>
      </c>
    </row>
    <row r="104" spans="1:2" x14ac:dyDescent="0.25">
      <c r="A104" s="3">
        <v>38533</v>
      </c>
      <c r="B104" s="4">
        <v>30.265464521703588</v>
      </c>
    </row>
    <row r="105" spans="1:2" x14ac:dyDescent="0.25">
      <c r="A105" s="3">
        <v>38625</v>
      </c>
      <c r="B105" s="4">
        <v>31.529788507104708</v>
      </c>
    </row>
    <row r="106" spans="1:2" x14ac:dyDescent="0.25">
      <c r="A106" s="3">
        <v>38717</v>
      </c>
      <c r="B106" s="4">
        <v>33.12304023874902</v>
      </c>
    </row>
    <row r="107" spans="1:2" x14ac:dyDescent="0.25">
      <c r="A107" s="3">
        <v>38807</v>
      </c>
      <c r="B107" s="4">
        <v>34.866633240509699</v>
      </c>
    </row>
    <row r="108" spans="1:2" x14ac:dyDescent="0.25">
      <c r="A108" s="3">
        <v>38898</v>
      </c>
      <c r="B108" s="4">
        <v>35.299834976019049</v>
      </c>
    </row>
    <row r="109" spans="1:2" x14ac:dyDescent="0.25">
      <c r="A109" s="3">
        <v>38990</v>
      </c>
      <c r="B109" s="4">
        <v>38.406747428001381</v>
      </c>
    </row>
    <row r="110" spans="1:2" x14ac:dyDescent="0.25">
      <c r="A110" s="3">
        <v>39082</v>
      </c>
      <c r="B110" s="4">
        <v>38.411726152576868</v>
      </c>
    </row>
    <row r="111" spans="1:2" x14ac:dyDescent="0.25">
      <c r="A111" s="3">
        <v>39172</v>
      </c>
      <c r="B111" s="4">
        <v>39.766088883059588</v>
      </c>
    </row>
    <row r="112" spans="1:2" x14ac:dyDescent="0.25">
      <c r="A112" s="3">
        <v>39263</v>
      </c>
      <c r="B112" s="4">
        <v>38.963271783271423</v>
      </c>
    </row>
    <row r="113" spans="1:2" x14ac:dyDescent="0.25">
      <c r="A113" s="3">
        <v>39355</v>
      </c>
      <c r="B113" s="4">
        <v>40.952001215694388</v>
      </c>
    </row>
    <row r="114" spans="1:2" x14ac:dyDescent="0.25">
      <c r="A114" s="3">
        <v>39447</v>
      </c>
      <c r="B114" s="4">
        <v>38.874352238772104</v>
      </c>
    </row>
    <row r="115" spans="1:2" x14ac:dyDescent="0.25">
      <c r="A115" s="3">
        <v>39538</v>
      </c>
      <c r="B115" s="4">
        <v>38.535392948967299</v>
      </c>
    </row>
    <row r="116" spans="1:2" x14ac:dyDescent="0.25">
      <c r="A116" s="3">
        <v>39629</v>
      </c>
      <c r="B116" s="4">
        <v>39.942849442084999</v>
      </c>
    </row>
    <row r="117" spans="1:2" x14ac:dyDescent="0.25">
      <c r="A117" s="3">
        <v>39721</v>
      </c>
      <c r="B117" s="4">
        <v>40.223191654383456</v>
      </c>
    </row>
    <row r="118" spans="1:2" x14ac:dyDescent="0.25">
      <c r="A118" s="3">
        <v>39813</v>
      </c>
      <c r="B118" s="4">
        <v>39.55026216096806</v>
      </c>
    </row>
    <row r="119" spans="1:2" x14ac:dyDescent="0.25">
      <c r="A119" s="3">
        <v>39903</v>
      </c>
      <c r="B119" s="4">
        <v>33.728736835096989</v>
      </c>
    </row>
    <row r="120" spans="1:2" x14ac:dyDescent="0.25">
      <c r="A120" s="3">
        <v>39994</v>
      </c>
      <c r="B120" s="4">
        <v>33.628134471376086</v>
      </c>
    </row>
    <row r="121" spans="1:2" x14ac:dyDescent="0.25">
      <c r="A121" s="3">
        <v>40086</v>
      </c>
      <c r="B121" s="4">
        <v>32.593036317045247</v>
      </c>
    </row>
    <row r="122" spans="1:2" x14ac:dyDescent="0.25">
      <c r="A122" s="3">
        <v>40178</v>
      </c>
      <c r="B122" s="4">
        <v>30.93943374679327</v>
      </c>
    </row>
    <row r="123" spans="1:2" x14ac:dyDescent="0.25">
      <c r="A123" s="3">
        <v>40268</v>
      </c>
      <c r="B123" s="4">
        <v>32.840737722963802</v>
      </c>
    </row>
    <row r="124" spans="1:2" x14ac:dyDescent="0.25">
      <c r="A124" s="3">
        <v>40359</v>
      </c>
      <c r="B124" s="4">
        <v>31.127237709391199</v>
      </c>
    </row>
    <row r="125" spans="1:2" x14ac:dyDescent="0.25">
      <c r="A125" s="3">
        <v>40451</v>
      </c>
      <c r="B125" s="4">
        <v>28.667623842571231</v>
      </c>
    </row>
    <row r="126" spans="1:2" x14ac:dyDescent="0.25">
      <c r="A126" s="3">
        <v>40543</v>
      </c>
      <c r="B126" s="4">
        <v>28.544336595459082</v>
      </c>
    </row>
    <row r="127" spans="1:2" x14ac:dyDescent="0.25">
      <c r="A127" s="3">
        <v>40633</v>
      </c>
      <c r="B127" s="4">
        <v>29.894966972464921</v>
      </c>
    </row>
    <row r="128" spans="1:2" x14ac:dyDescent="0.25">
      <c r="A128" s="3">
        <v>40724</v>
      </c>
      <c r="B128" s="4">
        <v>29.285556758285168</v>
      </c>
    </row>
    <row r="129" spans="1:2" x14ac:dyDescent="0.25">
      <c r="A129" s="3">
        <v>40816</v>
      </c>
      <c r="B129" s="4">
        <v>28.334672216269279</v>
      </c>
    </row>
    <row r="130" spans="1:2" x14ac:dyDescent="0.25">
      <c r="A130" s="3">
        <v>40908</v>
      </c>
      <c r="B130" s="4">
        <v>27.778498486554206</v>
      </c>
    </row>
    <row r="131" spans="1:2" x14ac:dyDescent="0.25">
      <c r="A131" s="3">
        <v>40999</v>
      </c>
      <c r="B131" s="4">
        <v>26.410503594944551</v>
      </c>
    </row>
    <row r="132" spans="1:2" x14ac:dyDescent="0.25">
      <c r="A132" s="3">
        <v>41090</v>
      </c>
      <c r="B132" s="4">
        <v>26.64764021350512</v>
      </c>
    </row>
    <row r="133" spans="1:2" x14ac:dyDescent="0.25">
      <c r="A133" s="3">
        <v>41182</v>
      </c>
      <c r="B133" s="4">
        <v>25.708662587037526</v>
      </c>
    </row>
    <row r="134" spans="1:2" x14ac:dyDescent="0.25">
      <c r="A134" s="3">
        <v>41274</v>
      </c>
      <c r="B134" s="4">
        <v>26.246265455299504</v>
      </c>
    </row>
    <row r="135" spans="1:2" x14ac:dyDescent="0.25">
      <c r="A135" s="3">
        <v>41364</v>
      </c>
      <c r="B135" s="4">
        <v>26.670193182582977</v>
      </c>
    </row>
    <row r="136" spans="1:2" x14ac:dyDescent="0.25">
      <c r="A136" s="3">
        <v>41455</v>
      </c>
      <c r="B136" s="4">
        <v>26.035231989058143</v>
      </c>
    </row>
    <row r="137" spans="1:2" x14ac:dyDescent="0.25">
      <c r="A137" s="3">
        <v>41547</v>
      </c>
      <c r="B137" s="4">
        <v>26.019877278879058</v>
      </c>
    </row>
    <row r="138" spans="1:2" x14ac:dyDescent="0.25">
      <c r="A138" s="3">
        <v>41639</v>
      </c>
      <c r="B138" s="4">
        <v>24.738519688954284</v>
      </c>
    </row>
    <row r="139" spans="1:2" x14ac:dyDescent="0.25">
      <c r="A139" s="3">
        <v>41729</v>
      </c>
      <c r="B139" s="4">
        <v>25.526944980895031</v>
      </c>
    </row>
    <row r="140" spans="1:2" x14ac:dyDescent="0.25">
      <c r="A140" s="3">
        <v>41820</v>
      </c>
      <c r="B140" s="4">
        <v>25.361819542016843</v>
      </c>
    </row>
    <row r="141" spans="1:2" x14ac:dyDescent="0.25">
      <c r="A141" s="3">
        <v>41912</v>
      </c>
      <c r="B141" s="4">
        <v>25.262126728159263</v>
      </c>
    </row>
    <row r="142" spans="1:2" x14ac:dyDescent="0.25">
      <c r="A142" s="3">
        <v>42004</v>
      </c>
      <c r="B142" s="4">
        <v>24.663412110574296</v>
      </c>
    </row>
    <row r="143" spans="1:2" x14ac:dyDescent="0.25">
      <c r="A143" s="3">
        <v>42094</v>
      </c>
      <c r="B143" s="4">
        <v>24.707078301622815</v>
      </c>
    </row>
    <row r="144" spans="1:2" x14ac:dyDescent="0.25">
      <c r="A144" s="3">
        <v>42185</v>
      </c>
      <c r="B144" s="4">
        <v>25.404211106621215</v>
      </c>
    </row>
    <row r="145" spans="1:2" x14ac:dyDescent="0.25">
      <c r="A145" s="3">
        <v>42277</v>
      </c>
      <c r="B145" s="4">
        <v>26.518838785714287</v>
      </c>
    </row>
    <row r="146" spans="1:2" x14ac:dyDescent="0.25">
      <c r="A146" s="3">
        <v>42369</v>
      </c>
      <c r="B146" s="4">
        <v>26.357756624193598</v>
      </c>
    </row>
    <row r="147" spans="1:2" x14ac:dyDescent="0.25">
      <c r="A147" s="3">
        <v>42460</v>
      </c>
      <c r="B147" s="4">
        <v>25.361502140629046</v>
      </c>
    </row>
    <row r="148" spans="1:2" x14ac:dyDescent="0.25">
      <c r="A148" s="3">
        <v>42551</v>
      </c>
      <c r="B148" s="4">
        <v>25.96616929561808</v>
      </c>
    </row>
    <row r="149" spans="1:2" x14ac:dyDescent="0.25">
      <c r="A149" s="3">
        <v>42643</v>
      </c>
      <c r="B149" s="4">
        <v>25.669874750513269</v>
      </c>
    </row>
    <row r="150" spans="1:2" x14ac:dyDescent="0.25">
      <c r="A150" s="3">
        <v>42735</v>
      </c>
      <c r="B150" s="4">
        <v>24.673309898154884</v>
      </c>
    </row>
    <row r="151" spans="1:2" x14ac:dyDescent="0.25">
      <c r="A151" s="3">
        <v>42825</v>
      </c>
      <c r="B151" s="4">
        <v>25.235476046191184</v>
      </c>
    </row>
    <row r="152" spans="1:2" x14ac:dyDescent="0.25">
      <c r="A152" s="3">
        <v>42916</v>
      </c>
      <c r="B152" s="4">
        <v>25.922359983192592</v>
      </c>
    </row>
    <row r="153" spans="1:2" x14ac:dyDescent="0.25">
      <c r="A153" s="3">
        <v>43008</v>
      </c>
      <c r="B153" s="4">
        <v>25.103906401851173</v>
      </c>
    </row>
    <row r="154" spans="1:2" x14ac:dyDescent="0.25">
      <c r="A154" s="3">
        <v>43100</v>
      </c>
      <c r="B154" s="4">
        <v>24.798024604162535</v>
      </c>
    </row>
    <row r="155" spans="1:2" x14ac:dyDescent="0.25">
      <c r="A155" s="3">
        <v>43190</v>
      </c>
      <c r="B155" s="4">
        <v>26.266227507126118</v>
      </c>
    </row>
    <row r="156" spans="1:2" x14ac:dyDescent="0.25">
      <c r="A156" s="3">
        <v>43281</v>
      </c>
      <c r="B156" s="4">
        <v>24.378718848359533</v>
      </c>
    </row>
    <row r="157" spans="1:2" x14ac:dyDescent="0.25">
      <c r="A157" s="3">
        <v>43373</v>
      </c>
      <c r="B157" s="4">
        <v>24.922502347970219</v>
      </c>
    </row>
    <row r="158" spans="1:2" x14ac:dyDescent="0.25">
      <c r="A158" s="3">
        <v>43465</v>
      </c>
      <c r="B158" s="4">
        <v>25.231264403702774</v>
      </c>
    </row>
    <row r="159" spans="1:2" x14ac:dyDescent="0.25">
      <c r="A159" s="3">
        <v>43555</v>
      </c>
      <c r="B159" s="4">
        <v>25.27006414100638</v>
      </c>
    </row>
    <row r="160" spans="1:2" x14ac:dyDescent="0.25">
      <c r="A160" s="3">
        <v>43646</v>
      </c>
      <c r="B160" s="4">
        <v>24.204812157931279</v>
      </c>
    </row>
    <row r="161" spans="1:2" x14ac:dyDescent="0.25">
      <c r="A161" s="3">
        <v>43738</v>
      </c>
      <c r="B161" s="4">
        <v>24.218457622982292</v>
      </c>
    </row>
    <row r="162" spans="1:2" x14ac:dyDescent="0.25">
      <c r="A162" s="3">
        <v>43830</v>
      </c>
      <c r="B162" s="4">
        <v>24.250468872680251</v>
      </c>
    </row>
    <row r="163" spans="1:2" x14ac:dyDescent="0.25">
      <c r="A163" s="3">
        <v>43921</v>
      </c>
      <c r="B163" s="4">
        <v>24.78869295829368</v>
      </c>
    </row>
    <row r="164" spans="1:2" x14ac:dyDescent="0.25">
      <c r="A164" s="3">
        <v>44012</v>
      </c>
      <c r="B164" s="4">
        <v>24.286916704423035</v>
      </c>
    </row>
    <row r="165" spans="1:2" x14ac:dyDescent="0.25">
      <c r="A165" s="3">
        <v>44104</v>
      </c>
      <c r="B165" s="4">
        <v>24.524167610186826</v>
      </c>
    </row>
    <row r="166" spans="1:2" x14ac:dyDescent="0.25">
      <c r="A166" s="3">
        <v>44196</v>
      </c>
      <c r="B166" s="4">
        <v>22.551427175178503</v>
      </c>
    </row>
    <row r="167" spans="1:2" x14ac:dyDescent="0.25">
      <c r="A167" s="3">
        <v>44286</v>
      </c>
      <c r="B167" s="4">
        <v>25.140562576551407</v>
      </c>
    </row>
    <row r="168" spans="1:2" x14ac:dyDescent="0.25">
      <c r="A168" s="3">
        <v>44377</v>
      </c>
      <c r="B168" s="4">
        <v>26.732869218381953</v>
      </c>
    </row>
    <row r="169" spans="1:2" x14ac:dyDescent="0.25">
      <c r="A169" s="3">
        <v>44469</v>
      </c>
      <c r="B169" s="4">
        <v>26.645281163909743</v>
      </c>
    </row>
    <row r="170" spans="1:2" x14ac:dyDescent="0.25">
      <c r="A170" s="3">
        <v>44561</v>
      </c>
      <c r="B170" s="4">
        <v>26.402613943049364</v>
      </c>
    </row>
    <row r="171" spans="1:2" x14ac:dyDescent="0.25">
      <c r="A171" s="3">
        <v>44651</v>
      </c>
      <c r="B171" s="4">
        <v>26.533633174630079</v>
      </c>
    </row>
    <row r="172" spans="1:2" x14ac:dyDescent="0.25">
      <c r="A172" s="3">
        <v>44742</v>
      </c>
      <c r="B172" s="4">
        <v>29.1390764734976</v>
      </c>
    </row>
    <row r="173" spans="1:2" x14ac:dyDescent="0.25">
      <c r="A173" s="3">
        <v>44834</v>
      </c>
      <c r="B173" s="4">
        <v>28.589995785013656</v>
      </c>
    </row>
    <row r="174" spans="1:2" x14ac:dyDescent="0.25">
      <c r="A174" s="3">
        <v>44926</v>
      </c>
      <c r="B174" s="4">
        <v>27.815982659185476</v>
      </c>
    </row>
    <row r="175" spans="1:2" x14ac:dyDescent="0.25">
      <c r="A175" s="3">
        <v>45016</v>
      </c>
      <c r="B175" s="4">
        <v>26.137416941992225</v>
      </c>
    </row>
    <row r="176" spans="1:2" x14ac:dyDescent="0.25">
      <c r="A176" s="3">
        <v>45107</v>
      </c>
      <c r="B176" s="4">
        <v>29.185838539404759</v>
      </c>
    </row>
    <row r="177" spans="1:2" x14ac:dyDescent="0.25">
      <c r="A177" s="3">
        <v>45199</v>
      </c>
      <c r="B177" s="4">
        <v>28.876598941360729</v>
      </c>
    </row>
    <row r="178" spans="1:2" x14ac:dyDescent="0.25">
      <c r="A178" s="3">
        <v>45291</v>
      </c>
      <c r="B178" s="4">
        <v>29.91306544432625</v>
      </c>
    </row>
    <row r="179" spans="1:2" x14ac:dyDescent="0.25">
      <c r="A179" s="3">
        <v>45382</v>
      </c>
      <c r="B179" s="4">
        <v>29.902481478681924</v>
      </c>
    </row>
    <row r="180" spans="1:2" x14ac:dyDescent="0.25">
      <c r="A180" s="3">
        <v>45473</v>
      </c>
      <c r="B180" s="4">
        <v>28.384012794170125</v>
      </c>
    </row>
    <row r="181" spans="1:2" x14ac:dyDescent="0.25">
      <c r="A181" s="3">
        <v>45565</v>
      </c>
      <c r="B181" s="4">
        <v>28.971644215425179</v>
      </c>
    </row>
    <row r="182" spans="1:2" x14ac:dyDescent="0.25">
      <c r="A182" s="3">
        <v>45657</v>
      </c>
      <c r="B182" s="4">
        <v>28.457944570067333</v>
      </c>
    </row>
  </sheetData>
  <mergeCells count="3">
    <mergeCell ref="B3:H3"/>
    <mergeCell ref="B2:G2"/>
    <mergeCell ref="A1:G1"/>
  </mergeCells>
  <hyperlinks>
    <hyperlink ref="G4" location="Indhold!A1" display="Tilbage til Indhold" xr:uid="{00000000-0004-0000-10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0"/>
  <dimension ref="A1:I547"/>
  <sheetViews>
    <sheetView zoomScaleNormal="100" workbookViewId="0">
      <selection sqref="A1:G1"/>
    </sheetView>
  </sheetViews>
  <sheetFormatPr defaultColWidth="9.140625" defaultRowHeight="13.5" x14ac:dyDescent="0.25"/>
  <cols>
    <col min="1" max="1" width="11" style="8" bestFit="1" customWidth="1"/>
    <col min="2" max="2" width="21.85546875" style="8" bestFit="1" customWidth="1"/>
    <col min="3" max="3" width="22.42578125" style="8" bestFit="1" customWidth="1"/>
    <col min="4" max="4" width="26" style="8" bestFit="1" customWidth="1"/>
    <col min="5" max="5" width="31" style="8" bestFit="1" customWidth="1"/>
    <col min="6" max="6" width="36.140625" style="8" bestFit="1" customWidth="1"/>
    <col min="7" max="7" width="42.5703125" style="8" bestFit="1" customWidth="1"/>
    <col min="8" max="8" width="36.28515625" style="8" customWidth="1"/>
    <col min="9" max="16384" width="9.140625" style="8"/>
  </cols>
  <sheetData>
    <row r="1" spans="1:9" ht="26.25" customHeight="1" thickBot="1" x14ac:dyDescent="0.3">
      <c r="A1" s="117" t="s">
        <v>109</v>
      </c>
      <c r="B1" s="118"/>
      <c r="C1" s="118"/>
      <c r="D1" s="118"/>
      <c r="E1" s="118"/>
      <c r="F1" s="118"/>
      <c r="G1" s="118"/>
      <c r="H1" s="19"/>
      <c r="I1" s="19"/>
    </row>
    <row r="2" spans="1:9" ht="48.75" customHeight="1" x14ac:dyDescent="0.25">
      <c r="A2" s="11" t="s">
        <v>24</v>
      </c>
      <c r="B2" s="127" t="s">
        <v>132</v>
      </c>
      <c r="C2" s="127"/>
      <c r="D2" s="127"/>
      <c r="E2" s="127"/>
      <c r="F2" s="127"/>
      <c r="G2" s="127"/>
      <c r="H2" s="37"/>
      <c r="I2" s="37"/>
    </row>
    <row r="3" spans="1:9" x14ac:dyDescent="0.25">
      <c r="A3" s="38" t="s">
        <v>25</v>
      </c>
      <c r="B3" s="124" t="s">
        <v>39</v>
      </c>
      <c r="C3" s="124"/>
      <c r="D3" s="124"/>
      <c r="E3" s="124"/>
      <c r="F3" s="124"/>
      <c r="G3" s="124"/>
      <c r="H3" s="124"/>
      <c r="I3" s="38"/>
    </row>
    <row r="4" spans="1:9" x14ac:dyDescent="0.25">
      <c r="B4" s="16"/>
      <c r="C4" s="16"/>
      <c r="D4" s="16"/>
      <c r="E4" s="16"/>
      <c r="F4" s="16"/>
      <c r="G4" s="13" t="s">
        <v>35</v>
      </c>
    </row>
    <row r="6" spans="1:9" x14ac:dyDescent="0.25">
      <c r="A6" s="3" t="s">
        <v>33</v>
      </c>
      <c r="B6" s="2" t="s">
        <v>133</v>
      </c>
      <c r="C6" s="2" t="s">
        <v>165</v>
      </c>
      <c r="D6" s="2" t="s">
        <v>166</v>
      </c>
      <c r="E6" s="2" t="s">
        <v>57</v>
      </c>
      <c r="F6" s="2" t="s">
        <v>58</v>
      </c>
      <c r="G6" s="2" t="s">
        <v>59</v>
      </c>
    </row>
    <row r="7" spans="1:9" hidden="1" x14ac:dyDescent="0.25">
      <c r="A7" s="3">
        <v>28945</v>
      </c>
      <c r="B7" s="4">
        <v>120.60466458386807</v>
      </c>
      <c r="C7" s="4"/>
      <c r="D7" s="4"/>
      <c r="E7" s="4" t="e">
        <f>IF(ISNUMBER(Kreditvækst[[#This Row],[Udlaan_FK_til_BNP]]),IFERROR((Kreditvækst[[#This Row],[Udlaan_FK_til_BNP]]/VLOOKUP(DATE(YEAR(Kreditvækst[[#This Row],[Dato]])-1,MONTH(Kreditvækst[[#This Row],[Dato]]),DAY(Kreditvækst[[#This Row],[Dato]])),Kreditvækst[[#All],[Dato]:[Udlaan_FK_til_BNP]],2,FALSE)-1)*100,NA()),NA())</f>
        <v>#N/A</v>
      </c>
      <c r="F7" s="4" t="e">
        <f>IFERROR((Kreditvækst[[#This Row],[Udlaan_MFI_IFS_UE]]/VLOOKUP(DATE(YEAR(Kreditvækst[[#This Row],[Dato]])-1,MONTH(Kreditvækst[[#This Row],[Dato]])+1,1)-1,Kreditvækst[[Dato]:[Udlaan_MFI_IFS_UE]],3,FALSE)-1)*100,NA())</f>
        <v>#N/A</v>
      </c>
      <c r="G7" s="4" t="e">
        <f>IFERROR((Kreditvækst[[#This Row],[Udlaan_MFI_HH_NP_UE]]/VLOOKUP(DATE(YEAR(Kreditvækst[[#This Row],[Dato]])-1,MONTH(Kreditvækst[[#This Row],[Dato]])+1,1)-1,Kreditvækst[[Dato]:[Udlaan_MFI_HH_NP_UE]],4,FALSE)-1)*100,NA())</f>
        <v>#N/A</v>
      </c>
    </row>
    <row r="8" spans="1:9" hidden="1" x14ac:dyDescent="0.25">
      <c r="A8" s="3">
        <v>29036</v>
      </c>
      <c r="B8" s="4">
        <v>120.65341754191077</v>
      </c>
      <c r="C8" s="4"/>
      <c r="D8" s="4"/>
      <c r="E8" s="4" t="e">
        <f>IF(ISNUMBER(Kreditvækst[[#This Row],[Udlaan_FK_til_BNP]]),IFERROR((Kreditvækst[[#This Row],[Udlaan_FK_til_BNP]]/VLOOKUP(DATE(YEAR(Kreditvækst[[#This Row],[Dato]])-1,MONTH(Kreditvækst[[#This Row],[Dato]]),DAY(Kreditvækst[[#This Row],[Dato]])),Kreditvækst[[#All],[Dato]:[Udlaan_FK_til_BNP]],2,FALSE)-1)*100,NA()),NA())</f>
        <v>#N/A</v>
      </c>
      <c r="F8" s="4" t="e">
        <f>IFERROR((Kreditvækst[[#This Row],[Udlaan_MFI_IFS_UE]]/VLOOKUP(DATE(YEAR(Kreditvækst[[#This Row],[Dato]])-1,MONTH(Kreditvækst[[#This Row],[Dato]])+1,1)-1,Kreditvækst[[Dato]:[Udlaan_MFI_IFS_UE]],3,FALSE)-1)*100,NA())</f>
        <v>#N/A</v>
      </c>
      <c r="G8" s="4" t="e">
        <f>IFERROR((Kreditvækst[[#This Row],[Udlaan_MFI_HH_NP_UE]]/VLOOKUP(DATE(YEAR(Kreditvækst[[#This Row],[Dato]])-1,MONTH(Kreditvækst[[#This Row],[Dato]])+1,1)-1,Kreditvækst[[Dato]:[Udlaan_MFI_HH_NP_UE]],4,FALSE)-1)*100,NA())</f>
        <v>#N/A</v>
      </c>
    </row>
    <row r="9" spans="1:9" hidden="1" x14ac:dyDescent="0.25">
      <c r="A9" s="3">
        <v>29128</v>
      </c>
      <c r="B9" s="4">
        <v>121.05090536509002</v>
      </c>
      <c r="C9" s="4"/>
      <c r="D9" s="4"/>
      <c r="E9" s="4" t="e">
        <f>IF(ISNUMBER(Kreditvækst[[#This Row],[Udlaan_FK_til_BNP]]),IFERROR((Kreditvækst[[#This Row],[Udlaan_FK_til_BNP]]/VLOOKUP(DATE(YEAR(Kreditvækst[[#This Row],[Dato]])-1,MONTH(Kreditvækst[[#This Row],[Dato]]),DAY(Kreditvækst[[#This Row],[Dato]])),Kreditvækst[[#All],[Dato]:[Udlaan_FK_til_BNP]],2,FALSE)-1)*100,NA()),NA())</f>
        <v>#N/A</v>
      </c>
      <c r="F9" s="4" t="e">
        <f>IFERROR((Kreditvækst[[#This Row],[Udlaan_MFI_IFS_UE]]/VLOOKUP(DATE(YEAR(Kreditvækst[[#This Row],[Dato]])-1,MONTH(Kreditvækst[[#This Row],[Dato]])+1,1)-1,Kreditvækst[[Dato]:[Udlaan_MFI_IFS_UE]],3,FALSE)-1)*100,NA())</f>
        <v>#N/A</v>
      </c>
      <c r="G9" s="4" t="e">
        <f>IFERROR((Kreditvækst[[#This Row],[Udlaan_MFI_HH_NP_UE]]/VLOOKUP(DATE(YEAR(Kreditvækst[[#This Row],[Dato]])-1,MONTH(Kreditvækst[[#This Row],[Dato]])+1,1)-1,Kreditvækst[[Dato]:[Udlaan_MFI_HH_NP_UE]],4,FALSE)-1)*100,NA())</f>
        <v>#N/A</v>
      </c>
    </row>
    <row r="10" spans="1:9" hidden="1" x14ac:dyDescent="0.25">
      <c r="A10" s="3">
        <v>29220</v>
      </c>
      <c r="B10" s="4">
        <v>120.33576151769103</v>
      </c>
      <c r="C10" s="4"/>
      <c r="D10" s="4"/>
      <c r="E10" s="4" t="e">
        <f>IF(ISNUMBER(Kreditvækst[[#This Row],[Udlaan_FK_til_BNP]]),IFERROR((Kreditvækst[[#This Row],[Udlaan_FK_til_BNP]]/VLOOKUP(DATE(YEAR(Kreditvækst[[#This Row],[Dato]])-1,MONTH(Kreditvækst[[#This Row],[Dato]]),DAY(Kreditvækst[[#This Row],[Dato]])),Kreditvækst[[#All],[Dato]:[Udlaan_FK_til_BNP]],2,FALSE)-1)*100,NA()),NA())</f>
        <v>#N/A</v>
      </c>
      <c r="F10" s="4" t="e">
        <f>IFERROR((Kreditvækst[[#This Row],[Udlaan_MFI_IFS_UE]]/VLOOKUP(DATE(YEAR(Kreditvækst[[#This Row],[Dato]])-1,MONTH(Kreditvækst[[#This Row],[Dato]])+1,1)-1,Kreditvækst[[Dato]:[Udlaan_MFI_IFS_UE]],3,FALSE)-1)*100,NA())</f>
        <v>#N/A</v>
      </c>
      <c r="G10" s="4" t="e">
        <f>IFERROR((Kreditvækst[[#This Row],[Udlaan_MFI_HH_NP_UE]]/VLOOKUP(DATE(YEAR(Kreditvækst[[#This Row],[Dato]])-1,MONTH(Kreditvækst[[#This Row],[Dato]])+1,1)-1,Kreditvækst[[Dato]:[Udlaan_MFI_HH_NP_UE]],4,FALSE)-1)*100,NA())</f>
        <v>#N/A</v>
      </c>
    </row>
    <row r="11" spans="1:9" x14ac:dyDescent="0.25">
      <c r="A11" s="3">
        <v>29311</v>
      </c>
      <c r="B11" s="4">
        <v>119.39830086895955</v>
      </c>
      <c r="C11" s="4"/>
      <c r="D11" s="4"/>
      <c r="E11" s="4">
        <f>IF(ISNUMBER(Kreditvækst[[#This Row],[Udlaan_FK_til_BNP]]),IFERROR((Kreditvækst[[#This Row],[Udlaan_FK_til_BNP]]/VLOOKUP(DATE(YEAR(Kreditvækst[[#This Row],[Dato]])-1,MONTH(Kreditvækst[[#This Row],[Dato]]),DAY(Kreditvækst[[#This Row],[Dato]])),Kreditvækst[[#All],[Dato]:[Udlaan_FK_til_BNP]],2,FALSE)-1)*100,NA()),NA())</f>
        <v>-1.0002628995080198</v>
      </c>
      <c r="F11" s="4" t="e">
        <f>IFERROR((Kreditvækst[[#This Row],[Udlaan_MFI_IFS_UE]]/VLOOKUP(DATE(YEAR(Kreditvækst[[#This Row],[Dato]])-1,MONTH(Kreditvækst[[#This Row],[Dato]])+1,1)-1,Kreditvækst[[Dato]:[Udlaan_MFI_IFS_UE]],3,FALSE)-1)*100,NA())</f>
        <v>#N/A</v>
      </c>
      <c r="G11" s="4" t="e">
        <f>IFERROR((Kreditvækst[[#This Row],[Udlaan_MFI_HH_NP_UE]]/VLOOKUP(DATE(YEAR(Kreditvækst[[#This Row],[Dato]])-1,MONTH(Kreditvækst[[#This Row],[Dato]])+1,1)-1,Kreditvækst[[Dato]:[Udlaan_MFI_HH_NP_UE]],4,FALSE)-1)*100,NA())</f>
        <v>#N/A</v>
      </c>
    </row>
    <row r="12" spans="1:9" x14ac:dyDescent="0.25">
      <c r="A12" s="3">
        <v>29402</v>
      </c>
      <c r="B12" s="4">
        <v>118.9494334283544</v>
      </c>
      <c r="C12" s="4"/>
      <c r="D12" s="4"/>
      <c r="E12" s="4">
        <f>IF(ISNUMBER(Kreditvækst[[#This Row],[Udlaan_FK_til_BNP]]),IFERROR((Kreditvækst[[#This Row],[Udlaan_FK_til_BNP]]/VLOOKUP(DATE(YEAR(Kreditvækst[[#This Row],[Dato]])-1,MONTH(Kreditvækst[[#This Row],[Dato]]),DAY(Kreditvækst[[#This Row],[Dato]])),Kreditvækst[[#All],[Dato]:[Udlaan_FK_til_BNP]],2,FALSE)-1)*100,NA()),NA())</f>
        <v>-1.4122965998575765</v>
      </c>
      <c r="F12" s="4" t="e">
        <f>IFERROR((Kreditvækst[[#This Row],[Udlaan_MFI_IFS_UE]]/VLOOKUP(DATE(YEAR(Kreditvækst[[#This Row],[Dato]])-1,MONTH(Kreditvækst[[#This Row],[Dato]])+1,1)-1,Kreditvækst[[Dato]:[Udlaan_MFI_IFS_UE]],3,FALSE)-1)*100,NA())</f>
        <v>#N/A</v>
      </c>
      <c r="G12" s="4" t="e">
        <f>IFERROR((Kreditvækst[[#This Row],[Udlaan_MFI_HH_NP_UE]]/VLOOKUP(DATE(YEAR(Kreditvækst[[#This Row],[Dato]])-1,MONTH(Kreditvækst[[#This Row],[Dato]])+1,1)-1,Kreditvækst[[Dato]:[Udlaan_MFI_HH_NP_UE]],4,FALSE)-1)*100,NA())</f>
        <v>#N/A</v>
      </c>
    </row>
    <row r="13" spans="1:9" x14ac:dyDescent="0.25">
      <c r="A13" s="3">
        <v>29494</v>
      </c>
      <c r="B13" s="4">
        <v>119.30033655378824</v>
      </c>
      <c r="C13" s="4"/>
      <c r="D13" s="4"/>
      <c r="E13" s="4">
        <f>IF(ISNUMBER(Kreditvækst[[#This Row],[Udlaan_FK_til_BNP]]),IFERROR((Kreditvækst[[#This Row],[Udlaan_FK_til_BNP]]/VLOOKUP(DATE(YEAR(Kreditvækst[[#This Row],[Dato]])-1,MONTH(Kreditvækst[[#This Row],[Dato]]),DAY(Kreditvækst[[#This Row],[Dato]])),Kreditvækst[[#All],[Dato]:[Udlaan_FK_til_BNP]],2,FALSE)-1)*100,NA()),NA())</f>
        <v>-1.4461426835446267</v>
      </c>
      <c r="F13" s="4" t="e">
        <f>IFERROR((Kreditvækst[[#This Row],[Udlaan_MFI_IFS_UE]]/VLOOKUP(DATE(YEAR(Kreditvækst[[#This Row],[Dato]])-1,MONTH(Kreditvækst[[#This Row],[Dato]])+1,1)-1,Kreditvækst[[Dato]:[Udlaan_MFI_IFS_UE]],3,FALSE)-1)*100,NA())</f>
        <v>#N/A</v>
      </c>
      <c r="G13" s="4" t="e">
        <f>IFERROR((Kreditvækst[[#This Row],[Udlaan_MFI_HH_NP_UE]]/VLOOKUP(DATE(YEAR(Kreditvækst[[#This Row],[Dato]])-1,MONTH(Kreditvækst[[#This Row],[Dato]])+1,1)-1,Kreditvækst[[Dato]:[Udlaan_MFI_HH_NP_UE]],4,FALSE)-1)*100,NA())</f>
        <v>#N/A</v>
      </c>
    </row>
    <row r="14" spans="1:9" x14ac:dyDescent="0.25">
      <c r="A14" s="3">
        <v>29586</v>
      </c>
      <c r="B14" s="4">
        <v>119.89202931710543</v>
      </c>
      <c r="C14" s="4"/>
      <c r="D14" s="4"/>
      <c r="E14" s="4">
        <f>IF(ISNUMBER(Kreditvækst[[#This Row],[Udlaan_FK_til_BNP]]),IFERROR((Kreditvækst[[#This Row],[Udlaan_FK_til_BNP]]/VLOOKUP(DATE(YEAR(Kreditvækst[[#This Row],[Dato]])-1,MONTH(Kreditvækst[[#This Row],[Dato]]),DAY(Kreditvækst[[#This Row],[Dato]])),Kreditvækst[[#All],[Dato]:[Udlaan_FK_til_BNP]],2,FALSE)-1)*100,NA()),NA())</f>
        <v>-0.36874508042263887</v>
      </c>
      <c r="F14" s="4" t="e">
        <f>IFERROR((Kreditvækst[[#This Row],[Udlaan_MFI_IFS_UE]]/VLOOKUP(DATE(YEAR(Kreditvækst[[#This Row],[Dato]])-1,MONTH(Kreditvækst[[#This Row],[Dato]])+1,1)-1,Kreditvækst[[Dato]:[Udlaan_MFI_IFS_UE]],3,FALSE)-1)*100,NA())</f>
        <v>#N/A</v>
      </c>
      <c r="G14" s="4" t="e">
        <f>IFERROR((Kreditvækst[[#This Row],[Udlaan_MFI_HH_NP_UE]]/VLOOKUP(DATE(YEAR(Kreditvækst[[#This Row],[Dato]])-1,MONTH(Kreditvækst[[#This Row],[Dato]])+1,1)-1,Kreditvækst[[Dato]:[Udlaan_MFI_HH_NP_UE]],4,FALSE)-1)*100,NA())</f>
        <v>#N/A</v>
      </c>
    </row>
    <row r="15" spans="1:9" hidden="1" x14ac:dyDescent="0.25">
      <c r="A15" s="3">
        <v>29617</v>
      </c>
      <c r="B15" s="4"/>
      <c r="C15" s="4">
        <v>113.3311302853336</v>
      </c>
      <c r="D15" s="4">
        <v>274.25482600989028</v>
      </c>
      <c r="E15" s="4" t="e">
        <f>IF(ISNUMBER(Kreditvækst[[#This Row],[Udlaan_FK_til_BNP]]),IFERROR((Kreditvækst[[#This Row],[Udlaan_FK_til_BNP]]/VLOOKUP(DATE(YEAR(Kreditvækst[[#This Row],[Dato]])-1,MONTH(Kreditvækst[[#This Row],[Dato]]),DAY(Kreditvækst[[#This Row],[Dato]])),Kreditvækst[[#All],[Dato]:[Udlaan_FK_til_BNP]],2,FALSE)-1)*100,NA()),NA())</f>
        <v>#N/A</v>
      </c>
      <c r="F15" s="4" t="e">
        <f>IFERROR((Kreditvækst[[#This Row],[Udlaan_MFI_IFS_UE]]/VLOOKUP(DATE(YEAR(Kreditvækst[[#This Row],[Dato]])-1,MONTH(Kreditvækst[[#This Row],[Dato]])+1,1)-1,Kreditvækst[[Dato]:[Udlaan_MFI_IFS_UE]],3,FALSE)-1)*100,NA())</f>
        <v>#N/A</v>
      </c>
      <c r="G15" s="4" t="e">
        <f>IFERROR((Kreditvækst[[#This Row],[Udlaan_MFI_HH_NP_UE]]/VLOOKUP(DATE(YEAR(Kreditvækst[[#This Row],[Dato]])-1,MONTH(Kreditvækst[[#This Row],[Dato]])+1,1)-1,Kreditvækst[[Dato]:[Udlaan_MFI_HH_NP_UE]],4,FALSE)-1)*100,NA())</f>
        <v>#N/A</v>
      </c>
    </row>
    <row r="16" spans="1:9" hidden="1" x14ac:dyDescent="0.25">
      <c r="A16" s="3">
        <v>29645</v>
      </c>
      <c r="B16" s="4"/>
      <c r="C16" s="4">
        <v>114.10085868860281</v>
      </c>
      <c r="D16" s="4">
        <v>276.14205123353656</v>
      </c>
      <c r="E16" s="4" t="e">
        <f>IF(ISNUMBER(Kreditvækst[[#This Row],[Udlaan_FK_til_BNP]]),IFERROR((Kreditvækst[[#This Row],[Udlaan_FK_til_BNP]]/VLOOKUP(DATE(YEAR(Kreditvækst[[#This Row],[Dato]])-1,MONTH(Kreditvækst[[#This Row],[Dato]]),DAY(Kreditvækst[[#This Row],[Dato]])),Kreditvækst[[#All],[Dato]:[Udlaan_FK_til_BNP]],2,FALSE)-1)*100,NA()),NA())</f>
        <v>#N/A</v>
      </c>
      <c r="F16" s="4" t="e">
        <f>IFERROR((Kreditvækst[[#This Row],[Udlaan_MFI_IFS_UE]]/VLOOKUP(DATE(YEAR(Kreditvækst[[#This Row],[Dato]])-1,MONTH(Kreditvækst[[#This Row],[Dato]])+1,1)-1,Kreditvækst[[Dato]:[Udlaan_MFI_IFS_UE]],3,FALSE)-1)*100,NA())</f>
        <v>#N/A</v>
      </c>
      <c r="G16" s="4" t="e">
        <f>IFERROR((Kreditvækst[[#This Row],[Udlaan_MFI_HH_NP_UE]]/VLOOKUP(DATE(YEAR(Kreditvækst[[#This Row],[Dato]])-1,MONTH(Kreditvækst[[#This Row],[Dato]])+1,1)-1,Kreditvækst[[Dato]:[Udlaan_MFI_HH_NP_UE]],4,FALSE)-1)*100,NA())</f>
        <v>#N/A</v>
      </c>
    </row>
    <row r="17" spans="1:7" x14ac:dyDescent="0.25">
      <c r="A17" s="3">
        <v>29676</v>
      </c>
      <c r="B17" s="4">
        <v>120.81506408724026</v>
      </c>
      <c r="C17" s="4">
        <v>115.43689505087245</v>
      </c>
      <c r="D17" s="4">
        <v>279.46329752837556</v>
      </c>
      <c r="E17" s="4">
        <f>IF(ISNUMBER(Kreditvækst[[#This Row],[Udlaan_FK_til_BNP]]),IFERROR((Kreditvækst[[#This Row],[Udlaan_FK_til_BNP]]/VLOOKUP(DATE(YEAR(Kreditvækst[[#This Row],[Dato]])-1,MONTH(Kreditvækst[[#This Row],[Dato]]),DAY(Kreditvækst[[#This Row],[Dato]])),Kreditvækst[[#All],[Dato]:[Udlaan_FK_til_BNP]],2,FALSE)-1)*100,NA()),NA())</f>
        <v>1.1865857453328577</v>
      </c>
      <c r="F17" s="4" t="e">
        <f>IFERROR((Kreditvækst[[#This Row],[Udlaan_MFI_IFS_UE]]/VLOOKUP(DATE(YEAR(Kreditvækst[[#This Row],[Dato]])-1,MONTH(Kreditvækst[[#This Row],[Dato]])+1,1)-1,Kreditvækst[[Dato]:[Udlaan_MFI_IFS_UE]],3,FALSE)-1)*100,NA())</f>
        <v>#N/A</v>
      </c>
      <c r="G17" s="4" t="e">
        <f>IFERROR((Kreditvækst[[#This Row],[Udlaan_MFI_HH_NP_UE]]/VLOOKUP(DATE(YEAR(Kreditvækst[[#This Row],[Dato]])-1,MONTH(Kreditvækst[[#This Row],[Dato]])+1,1)-1,Kreditvækst[[Dato]:[Udlaan_MFI_HH_NP_UE]],4,FALSE)-1)*100,NA())</f>
        <v>#N/A</v>
      </c>
    </row>
    <row r="18" spans="1:7" hidden="1" x14ac:dyDescent="0.25">
      <c r="A18" s="3">
        <v>29706</v>
      </c>
      <c r="B18" s="4"/>
      <c r="C18" s="4">
        <v>116.58638237232422</v>
      </c>
      <c r="D18" s="4">
        <v>280.08915725291763</v>
      </c>
      <c r="E18" s="4" t="e">
        <f>IF(ISNUMBER(Kreditvækst[[#This Row],[Udlaan_FK_til_BNP]]),IFERROR((Kreditvækst[[#This Row],[Udlaan_FK_til_BNP]]/VLOOKUP(DATE(YEAR(Kreditvækst[[#This Row],[Dato]])-1,MONTH(Kreditvækst[[#This Row],[Dato]]),DAY(Kreditvækst[[#This Row],[Dato]])),Kreditvækst[[#All],[Dato]:[Udlaan_FK_til_BNP]],2,FALSE)-1)*100,NA()),NA())</f>
        <v>#N/A</v>
      </c>
      <c r="F18" s="4" t="e">
        <f>IFERROR((Kreditvækst[[#This Row],[Udlaan_MFI_IFS_UE]]/VLOOKUP(DATE(YEAR(Kreditvækst[[#This Row],[Dato]])-1,MONTH(Kreditvækst[[#This Row],[Dato]])+1,1)-1,Kreditvækst[[Dato]:[Udlaan_MFI_IFS_UE]],3,FALSE)-1)*100,NA())</f>
        <v>#N/A</v>
      </c>
      <c r="G18" s="4" t="e">
        <f>IFERROR((Kreditvækst[[#This Row],[Udlaan_MFI_HH_NP_UE]]/VLOOKUP(DATE(YEAR(Kreditvækst[[#This Row],[Dato]])-1,MONTH(Kreditvækst[[#This Row],[Dato]])+1,1)-1,Kreditvækst[[Dato]:[Udlaan_MFI_HH_NP_UE]],4,FALSE)-1)*100,NA())</f>
        <v>#N/A</v>
      </c>
    </row>
    <row r="19" spans="1:7" hidden="1" x14ac:dyDescent="0.25">
      <c r="A19" s="3">
        <v>29737</v>
      </c>
      <c r="B19" s="4"/>
      <c r="C19" s="4">
        <v>118.00622849712667</v>
      </c>
      <c r="D19" s="4">
        <v>282.47283152590757</v>
      </c>
      <c r="E19" s="4" t="e">
        <f>IF(ISNUMBER(Kreditvækst[[#This Row],[Udlaan_FK_til_BNP]]),IFERROR((Kreditvækst[[#This Row],[Udlaan_FK_til_BNP]]/VLOOKUP(DATE(YEAR(Kreditvækst[[#This Row],[Dato]])-1,MONTH(Kreditvækst[[#This Row],[Dato]]),DAY(Kreditvækst[[#This Row],[Dato]])),Kreditvækst[[#All],[Dato]:[Udlaan_FK_til_BNP]],2,FALSE)-1)*100,NA()),NA())</f>
        <v>#N/A</v>
      </c>
      <c r="F19" s="4" t="e">
        <f>IFERROR((Kreditvækst[[#This Row],[Udlaan_MFI_IFS_UE]]/VLOOKUP(DATE(YEAR(Kreditvækst[[#This Row],[Dato]])-1,MONTH(Kreditvækst[[#This Row],[Dato]])+1,1)-1,Kreditvækst[[Dato]:[Udlaan_MFI_IFS_UE]],3,FALSE)-1)*100,NA())</f>
        <v>#N/A</v>
      </c>
      <c r="G19" s="4" t="e">
        <f>IFERROR((Kreditvækst[[#This Row],[Udlaan_MFI_HH_NP_UE]]/VLOOKUP(DATE(YEAR(Kreditvækst[[#This Row],[Dato]])-1,MONTH(Kreditvækst[[#This Row],[Dato]])+1,1)-1,Kreditvækst[[Dato]:[Udlaan_MFI_HH_NP_UE]],4,FALSE)-1)*100,NA())</f>
        <v>#N/A</v>
      </c>
    </row>
    <row r="20" spans="1:7" x14ac:dyDescent="0.25">
      <c r="A20" s="3">
        <v>29767</v>
      </c>
      <c r="B20" s="4">
        <v>122.32298853411943</v>
      </c>
      <c r="C20" s="4">
        <v>120.15270532824823</v>
      </c>
      <c r="D20" s="4">
        <v>286.8988626079194</v>
      </c>
      <c r="E20" s="4">
        <f>IF(ISNUMBER(Kreditvækst[[#This Row],[Udlaan_FK_til_BNP]]),IFERROR((Kreditvækst[[#This Row],[Udlaan_FK_til_BNP]]/VLOOKUP(DATE(YEAR(Kreditvækst[[#This Row],[Dato]])-1,MONTH(Kreditvækst[[#This Row],[Dato]]),DAY(Kreditvækst[[#This Row],[Dato]])),Kreditvækst[[#All],[Dato]:[Udlaan_FK_til_BNP]],2,FALSE)-1)*100,NA()),NA())</f>
        <v>2.836125409371526</v>
      </c>
      <c r="F20" s="4" t="e">
        <f>IFERROR((Kreditvækst[[#This Row],[Udlaan_MFI_IFS_UE]]/VLOOKUP(DATE(YEAR(Kreditvækst[[#This Row],[Dato]])-1,MONTH(Kreditvækst[[#This Row],[Dato]])+1,1)-1,Kreditvækst[[Dato]:[Udlaan_MFI_IFS_UE]],3,FALSE)-1)*100,NA())</f>
        <v>#N/A</v>
      </c>
      <c r="G20" s="4" t="e">
        <f>IFERROR((Kreditvækst[[#This Row],[Udlaan_MFI_HH_NP_UE]]/VLOOKUP(DATE(YEAR(Kreditvækst[[#This Row],[Dato]])-1,MONTH(Kreditvækst[[#This Row],[Dato]])+1,1)-1,Kreditvækst[[Dato]:[Udlaan_MFI_HH_NP_UE]],4,FALSE)-1)*100,NA())</f>
        <v>#N/A</v>
      </c>
    </row>
    <row r="21" spans="1:7" hidden="1" x14ac:dyDescent="0.25">
      <c r="A21" s="3">
        <v>29798</v>
      </c>
      <c r="B21" s="4"/>
      <c r="C21" s="4">
        <v>120.15995889769263</v>
      </c>
      <c r="D21" s="4">
        <v>285.05256860150575</v>
      </c>
      <c r="E21" s="4" t="e">
        <f>IF(ISNUMBER(Kreditvækst[[#This Row],[Udlaan_FK_til_BNP]]),IFERROR((Kreditvækst[[#This Row],[Udlaan_FK_til_BNP]]/VLOOKUP(DATE(YEAR(Kreditvækst[[#This Row],[Dato]])-1,MONTH(Kreditvækst[[#This Row],[Dato]]),DAY(Kreditvækst[[#This Row],[Dato]])),Kreditvækst[[#All],[Dato]:[Udlaan_FK_til_BNP]],2,FALSE)-1)*100,NA()),NA())</f>
        <v>#N/A</v>
      </c>
      <c r="F21" s="4" t="e">
        <f>IFERROR((Kreditvækst[[#This Row],[Udlaan_MFI_IFS_UE]]/VLOOKUP(DATE(YEAR(Kreditvækst[[#This Row],[Dato]])-1,MONTH(Kreditvækst[[#This Row],[Dato]])+1,1)-1,Kreditvækst[[Dato]:[Udlaan_MFI_IFS_UE]],3,FALSE)-1)*100,NA())</f>
        <v>#N/A</v>
      </c>
      <c r="G21" s="4" t="e">
        <f>IFERROR((Kreditvækst[[#This Row],[Udlaan_MFI_HH_NP_UE]]/VLOOKUP(DATE(YEAR(Kreditvækst[[#This Row],[Dato]])-1,MONTH(Kreditvækst[[#This Row],[Dato]])+1,1)-1,Kreditvækst[[Dato]:[Udlaan_MFI_HH_NP_UE]],4,FALSE)-1)*100,NA())</f>
        <v>#N/A</v>
      </c>
    </row>
    <row r="22" spans="1:7" hidden="1" x14ac:dyDescent="0.25">
      <c r="A22" s="3">
        <v>29829</v>
      </c>
      <c r="B22" s="4"/>
      <c r="C22" s="4">
        <v>120.97112862856747</v>
      </c>
      <c r="D22" s="4">
        <v>286.86793773090091</v>
      </c>
      <c r="E22" s="4" t="e">
        <f>IF(ISNUMBER(Kreditvækst[[#This Row],[Udlaan_FK_til_BNP]]),IFERROR((Kreditvækst[[#This Row],[Udlaan_FK_til_BNP]]/VLOOKUP(DATE(YEAR(Kreditvækst[[#This Row],[Dato]])-1,MONTH(Kreditvækst[[#This Row],[Dato]]),DAY(Kreditvækst[[#This Row],[Dato]])),Kreditvækst[[#All],[Dato]:[Udlaan_FK_til_BNP]],2,FALSE)-1)*100,NA()),NA())</f>
        <v>#N/A</v>
      </c>
      <c r="F22" s="4" t="e">
        <f>IFERROR((Kreditvækst[[#This Row],[Udlaan_MFI_IFS_UE]]/VLOOKUP(DATE(YEAR(Kreditvækst[[#This Row],[Dato]])-1,MONTH(Kreditvækst[[#This Row],[Dato]])+1,1)-1,Kreditvækst[[Dato]:[Udlaan_MFI_IFS_UE]],3,FALSE)-1)*100,NA())</f>
        <v>#N/A</v>
      </c>
      <c r="G22" s="4" t="e">
        <f>IFERROR((Kreditvækst[[#This Row],[Udlaan_MFI_HH_NP_UE]]/VLOOKUP(DATE(YEAR(Kreditvækst[[#This Row],[Dato]])-1,MONTH(Kreditvækst[[#This Row],[Dato]])+1,1)-1,Kreditvækst[[Dato]:[Udlaan_MFI_HH_NP_UE]],4,FALSE)-1)*100,NA())</f>
        <v>#N/A</v>
      </c>
    </row>
    <row r="23" spans="1:7" x14ac:dyDescent="0.25">
      <c r="A23" s="3">
        <v>29859</v>
      </c>
      <c r="B23" s="4">
        <v>120.87998967284631</v>
      </c>
      <c r="C23" s="4">
        <v>122.30687869845819</v>
      </c>
      <c r="D23" s="4">
        <v>290.58533372147133</v>
      </c>
      <c r="E23" s="4">
        <f>IF(ISNUMBER(Kreditvækst[[#This Row],[Udlaan_FK_til_BNP]]),IFERROR((Kreditvækst[[#This Row],[Udlaan_FK_til_BNP]]/VLOOKUP(DATE(YEAR(Kreditvækst[[#This Row],[Dato]])-1,MONTH(Kreditvækst[[#This Row],[Dato]]),DAY(Kreditvækst[[#This Row],[Dato]])),Kreditvækst[[#All],[Dato]:[Udlaan_FK_til_BNP]],2,FALSE)-1)*100,NA()),NA())</f>
        <v>1.3240977894021677</v>
      </c>
      <c r="F23" s="4" t="e">
        <f>IFERROR((Kreditvækst[[#This Row],[Udlaan_MFI_IFS_UE]]/VLOOKUP(DATE(YEAR(Kreditvækst[[#This Row],[Dato]])-1,MONTH(Kreditvækst[[#This Row],[Dato]])+1,1)-1,Kreditvækst[[Dato]:[Udlaan_MFI_IFS_UE]],3,FALSE)-1)*100,NA())</f>
        <v>#N/A</v>
      </c>
      <c r="G23" s="4" t="e">
        <f>IFERROR((Kreditvækst[[#This Row],[Udlaan_MFI_HH_NP_UE]]/VLOOKUP(DATE(YEAR(Kreditvækst[[#This Row],[Dato]])-1,MONTH(Kreditvækst[[#This Row],[Dato]])+1,1)-1,Kreditvækst[[Dato]:[Udlaan_MFI_HH_NP_UE]],4,FALSE)-1)*100,NA())</f>
        <v>#N/A</v>
      </c>
    </row>
    <row r="24" spans="1:7" hidden="1" x14ac:dyDescent="0.25">
      <c r="A24" s="3">
        <v>29890</v>
      </c>
      <c r="B24" s="4"/>
      <c r="C24" s="4">
        <v>122.14294366416274</v>
      </c>
      <c r="D24" s="4">
        <v>289.8719464999553</v>
      </c>
      <c r="E24" s="4" t="e">
        <f>IF(ISNUMBER(Kreditvækst[[#This Row],[Udlaan_FK_til_BNP]]),IFERROR((Kreditvækst[[#This Row],[Udlaan_FK_til_BNP]]/VLOOKUP(DATE(YEAR(Kreditvækst[[#This Row],[Dato]])-1,MONTH(Kreditvækst[[#This Row],[Dato]]),DAY(Kreditvækst[[#This Row],[Dato]])),Kreditvækst[[#All],[Dato]:[Udlaan_FK_til_BNP]],2,FALSE)-1)*100,NA()),NA())</f>
        <v>#N/A</v>
      </c>
      <c r="F24" s="4" t="e">
        <f>IFERROR((Kreditvækst[[#This Row],[Udlaan_MFI_IFS_UE]]/VLOOKUP(DATE(YEAR(Kreditvækst[[#This Row],[Dato]])-1,MONTH(Kreditvækst[[#This Row],[Dato]])+1,1)-1,Kreditvækst[[Dato]:[Udlaan_MFI_IFS_UE]],3,FALSE)-1)*100,NA())</f>
        <v>#N/A</v>
      </c>
      <c r="G24" s="4" t="e">
        <f>IFERROR((Kreditvækst[[#This Row],[Udlaan_MFI_HH_NP_UE]]/VLOOKUP(DATE(YEAR(Kreditvækst[[#This Row],[Dato]])-1,MONTH(Kreditvækst[[#This Row],[Dato]])+1,1)-1,Kreditvækst[[Dato]:[Udlaan_MFI_HH_NP_UE]],4,FALSE)-1)*100,NA())</f>
        <v>#N/A</v>
      </c>
    </row>
    <row r="25" spans="1:7" hidden="1" x14ac:dyDescent="0.25">
      <c r="A25" s="3">
        <v>29920</v>
      </c>
      <c r="B25" s="4"/>
      <c r="C25" s="4">
        <v>122.59228525739404</v>
      </c>
      <c r="D25" s="4">
        <v>290.60868241739109</v>
      </c>
      <c r="E25" s="4" t="e">
        <f>IF(ISNUMBER(Kreditvækst[[#This Row],[Udlaan_FK_til_BNP]]),IFERROR((Kreditvækst[[#This Row],[Udlaan_FK_til_BNP]]/VLOOKUP(DATE(YEAR(Kreditvækst[[#This Row],[Dato]])-1,MONTH(Kreditvækst[[#This Row],[Dato]]),DAY(Kreditvækst[[#This Row],[Dato]])),Kreditvækst[[#All],[Dato]:[Udlaan_FK_til_BNP]],2,FALSE)-1)*100,NA()),NA())</f>
        <v>#N/A</v>
      </c>
      <c r="F25" s="4" t="e">
        <f>IFERROR((Kreditvækst[[#This Row],[Udlaan_MFI_IFS_UE]]/VLOOKUP(DATE(YEAR(Kreditvækst[[#This Row],[Dato]])-1,MONTH(Kreditvækst[[#This Row],[Dato]])+1,1)-1,Kreditvækst[[Dato]:[Udlaan_MFI_IFS_UE]],3,FALSE)-1)*100,NA())</f>
        <v>#N/A</v>
      </c>
      <c r="G25" s="4" t="e">
        <f>IFERROR((Kreditvækst[[#This Row],[Udlaan_MFI_HH_NP_UE]]/VLOOKUP(DATE(YEAR(Kreditvækst[[#This Row],[Dato]])-1,MONTH(Kreditvækst[[#This Row],[Dato]])+1,1)-1,Kreditvækst[[Dato]:[Udlaan_MFI_HH_NP_UE]],4,FALSE)-1)*100,NA())</f>
        <v>#N/A</v>
      </c>
    </row>
    <row r="26" spans="1:7" x14ac:dyDescent="0.25">
      <c r="A26" s="3">
        <v>29951</v>
      </c>
      <c r="B26" s="4">
        <v>119.31797620110561</v>
      </c>
      <c r="C26" s="4">
        <v>123.88544548259847</v>
      </c>
      <c r="D26" s="4">
        <v>295.19492727247689</v>
      </c>
      <c r="E26" s="4">
        <f>IF(ISNUMBER(Kreditvækst[[#This Row],[Udlaan_FK_til_BNP]]),IFERROR((Kreditvækst[[#This Row],[Udlaan_FK_til_BNP]]/VLOOKUP(DATE(YEAR(Kreditvækst[[#This Row],[Dato]])-1,MONTH(Kreditvækst[[#This Row],[Dato]]),DAY(Kreditvækst[[#This Row],[Dato]])),Kreditvækst[[#All],[Dato]:[Udlaan_FK_til_BNP]],2,FALSE)-1)*100,NA()),NA())</f>
        <v>-0.47880840725573748</v>
      </c>
      <c r="F26" s="4" t="e">
        <f>IFERROR((Kreditvækst[[#This Row],[Udlaan_MFI_IFS_UE]]/VLOOKUP(DATE(YEAR(Kreditvækst[[#This Row],[Dato]])-1,MONTH(Kreditvækst[[#This Row],[Dato]])+1,1)-1,Kreditvækst[[Dato]:[Udlaan_MFI_IFS_UE]],3,FALSE)-1)*100,NA())</f>
        <v>#N/A</v>
      </c>
      <c r="G26" s="4" t="e">
        <f>IFERROR((Kreditvækst[[#This Row],[Udlaan_MFI_HH_NP_UE]]/VLOOKUP(DATE(YEAR(Kreditvækst[[#This Row],[Dato]])-1,MONTH(Kreditvækst[[#This Row],[Dato]])+1,1)-1,Kreditvækst[[Dato]:[Udlaan_MFI_HH_NP_UE]],4,FALSE)-1)*100,NA())</f>
        <v>#N/A</v>
      </c>
    </row>
    <row r="27" spans="1:7" hidden="1" x14ac:dyDescent="0.25">
      <c r="A27" s="3">
        <v>29982</v>
      </c>
      <c r="B27" s="4"/>
      <c r="C27" s="4">
        <v>124.26070559198526</v>
      </c>
      <c r="D27" s="4">
        <v>293.98497248552565</v>
      </c>
      <c r="E27" s="4" t="e">
        <f>IF(ISNUMBER(Kreditvækst[[#This Row],[Udlaan_FK_til_BNP]]),IFERROR((Kreditvækst[[#This Row],[Udlaan_FK_til_BNP]]/VLOOKUP(DATE(YEAR(Kreditvækst[[#This Row],[Dato]])-1,MONTH(Kreditvækst[[#This Row],[Dato]]),DAY(Kreditvækst[[#This Row],[Dato]])),Kreditvækst[[#All],[Dato]:[Udlaan_FK_til_BNP]],2,FALSE)-1)*100,NA()),NA())</f>
        <v>#N/A</v>
      </c>
      <c r="F27" s="4">
        <f>IFERROR((Kreditvækst[[#This Row],[Udlaan_MFI_IFS_UE]]/VLOOKUP(DATE(YEAR(Kreditvækst[[#This Row],[Dato]])-1,MONTH(Kreditvækst[[#This Row],[Dato]])+1,1)-1,Kreditvækst[[Dato]:[Udlaan_MFI_IFS_UE]],3,FALSE)-1)*100,NA())</f>
        <v>9.6439303827062126</v>
      </c>
      <c r="G27" s="4">
        <f>IFERROR((Kreditvækst[[#This Row],[Udlaan_MFI_HH_NP_UE]]/VLOOKUP(DATE(YEAR(Kreditvækst[[#This Row],[Dato]])-1,MONTH(Kreditvækst[[#This Row],[Dato]])+1,1)-1,Kreditvækst[[Dato]:[Udlaan_MFI_HH_NP_UE]],4,FALSE)-1)*100,NA())</f>
        <v>7.1940927212430728</v>
      </c>
    </row>
    <row r="28" spans="1:7" hidden="1" x14ac:dyDescent="0.25">
      <c r="A28" s="3">
        <v>30010</v>
      </c>
      <c r="B28" s="4"/>
      <c r="C28" s="4">
        <v>125.48942586112419</v>
      </c>
      <c r="D28" s="4">
        <v>295.66680286420558</v>
      </c>
      <c r="E28" s="4" t="e">
        <f>IF(ISNUMBER(Kreditvækst[[#This Row],[Udlaan_FK_til_BNP]]),IFERROR((Kreditvækst[[#This Row],[Udlaan_FK_til_BNP]]/VLOOKUP(DATE(YEAR(Kreditvækst[[#This Row],[Dato]])-1,MONTH(Kreditvækst[[#This Row],[Dato]]),DAY(Kreditvækst[[#This Row],[Dato]])),Kreditvækst[[#All],[Dato]:[Udlaan_FK_til_BNP]],2,FALSE)-1)*100,NA()),NA())</f>
        <v>#N/A</v>
      </c>
      <c r="F28" s="4">
        <f>IFERROR((Kreditvækst[[#This Row],[Udlaan_MFI_IFS_UE]]/VLOOKUP(DATE(YEAR(Kreditvækst[[#This Row],[Dato]])-1,MONTH(Kreditvækst[[#This Row],[Dato]])+1,1)-1,Kreditvækst[[Dato]:[Udlaan_MFI_IFS_UE]],3,FALSE)-1)*100,NA())</f>
        <v>9.9811406359371588</v>
      </c>
      <c r="G28" s="4">
        <f>IFERROR((Kreditvækst[[#This Row],[Udlaan_MFI_HH_NP_UE]]/VLOOKUP(DATE(YEAR(Kreditvækst[[#This Row],[Dato]])-1,MONTH(Kreditvækst[[#This Row],[Dato]])+1,1)-1,Kreditvækst[[Dato]:[Udlaan_MFI_HH_NP_UE]],4,FALSE)-1)*100,NA())</f>
        <v>7.0705463160902982</v>
      </c>
    </row>
    <row r="29" spans="1:7" x14ac:dyDescent="0.25">
      <c r="A29" s="3">
        <v>30041</v>
      </c>
      <c r="B29" s="4">
        <v>117.90382110774797</v>
      </c>
      <c r="C29" s="4">
        <v>127.10869884457026</v>
      </c>
      <c r="D29" s="4">
        <v>298.78232191435723</v>
      </c>
      <c r="E29" s="4">
        <f>IF(ISNUMBER(Kreditvækst[[#This Row],[Udlaan_FK_til_BNP]]),IFERROR((Kreditvækst[[#This Row],[Udlaan_FK_til_BNP]]/VLOOKUP(DATE(YEAR(Kreditvækst[[#This Row],[Dato]])-1,MONTH(Kreditvækst[[#This Row],[Dato]]),DAY(Kreditvækst[[#This Row],[Dato]])),Kreditvækst[[#All],[Dato]:[Udlaan_FK_til_BNP]],2,FALSE)-1)*100,NA()),NA())</f>
        <v>-2.4096688616496387</v>
      </c>
      <c r="F29" s="4">
        <f>IFERROR((Kreditvækst[[#This Row],[Udlaan_MFI_IFS_UE]]/VLOOKUP(DATE(YEAR(Kreditvækst[[#This Row],[Dato]])-1,MONTH(Kreditvækst[[#This Row],[Dato]])+1,1)-1,Kreditvækst[[Dato]:[Udlaan_MFI_IFS_UE]],3,FALSE)-1)*100,NA())</f>
        <v>10.110982098534539</v>
      </c>
      <c r="G29" s="4">
        <f>IFERROR((Kreditvækst[[#This Row],[Udlaan_MFI_HH_NP_UE]]/VLOOKUP(DATE(YEAR(Kreditvækst[[#This Row],[Dato]])-1,MONTH(Kreditvækst[[#This Row],[Dato]])+1,1)-1,Kreditvækst[[Dato]:[Udlaan_MFI_HH_NP_UE]],4,FALSE)-1)*100,NA())</f>
        <v>6.9129021795858892</v>
      </c>
    </row>
    <row r="30" spans="1:7" hidden="1" x14ac:dyDescent="0.25">
      <c r="A30" s="3">
        <v>30071</v>
      </c>
      <c r="B30" s="4"/>
      <c r="C30" s="4">
        <v>127.4630363911333</v>
      </c>
      <c r="D30" s="4">
        <v>298.69438291379731</v>
      </c>
      <c r="E30" s="4" t="e">
        <f>IF(ISNUMBER(Kreditvækst[[#This Row],[Udlaan_FK_til_BNP]]),IFERROR((Kreditvækst[[#This Row],[Udlaan_FK_til_BNP]]/VLOOKUP(DATE(YEAR(Kreditvækst[[#This Row],[Dato]])-1,MONTH(Kreditvækst[[#This Row],[Dato]]),DAY(Kreditvækst[[#This Row],[Dato]])),Kreditvækst[[#All],[Dato]:[Udlaan_FK_til_BNP]],2,FALSE)-1)*100,NA()),NA())</f>
        <v>#N/A</v>
      </c>
      <c r="F30" s="4">
        <f>IFERROR((Kreditvækst[[#This Row],[Udlaan_MFI_IFS_UE]]/VLOOKUP(DATE(YEAR(Kreditvækst[[#This Row],[Dato]])-1,MONTH(Kreditvækst[[#This Row],[Dato]])+1,1)-1,Kreditvækst[[Dato]:[Udlaan_MFI_IFS_UE]],3,FALSE)-1)*100,NA())</f>
        <v>9.3292662466135656</v>
      </c>
      <c r="G30" s="4">
        <f>IFERROR((Kreditvækst[[#This Row],[Udlaan_MFI_HH_NP_UE]]/VLOOKUP(DATE(YEAR(Kreditvækst[[#This Row],[Dato]])-1,MONTH(Kreditvækst[[#This Row],[Dato]])+1,1)-1,Kreditvækst[[Dato]:[Udlaan_MFI_HH_NP_UE]],4,FALSE)-1)*100,NA())</f>
        <v>6.6426083192072216</v>
      </c>
    </row>
    <row r="31" spans="1:7" hidden="1" x14ac:dyDescent="0.25">
      <c r="A31" s="3">
        <v>30102</v>
      </c>
      <c r="B31" s="4"/>
      <c r="C31" s="4">
        <v>128.72253833052238</v>
      </c>
      <c r="D31" s="4">
        <v>301.45894614418529</v>
      </c>
      <c r="E31" s="4" t="e">
        <f>IF(ISNUMBER(Kreditvækst[[#This Row],[Udlaan_FK_til_BNP]]),IFERROR((Kreditvækst[[#This Row],[Udlaan_FK_til_BNP]]/VLOOKUP(DATE(YEAR(Kreditvækst[[#This Row],[Dato]])-1,MONTH(Kreditvækst[[#This Row],[Dato]]),DAY(Kreditvækst[[#This Row],[Dato]])),Kreditvækst[[#All],[Dato]:[Udlaan_FK_til_BNP]],2,FALSE)-1)*100,NA()),NA())</f>
        <v>#N/A</v>
      </c>
      <c r="F31" s="4">
        <f>IFERROR((Kreditvækst[[#This Row],[Udlaan_MFI_IFS_UE]]/VLOOKUP(DATE(YEAR(Kreditvækst[[#This Row],[Dato]])-1,MONTH(Kreditvækst[[#This Row],[Dato]])+1,1)-1,Kreditvækst[[Dato]:[Udlaan_MFI_IFS_UE]],3,FALSE)-1)*100,NA())</f>
        <v>9.0811391651726581</v>
      </c>
      <c r="G31" s="4">
        <f>IFERROR((Kreditvækst[[#This Row],[Udlaan_MFI_HH_NP_UE]]/VLOOKUP(DATE(YEAR(Kreditvækst[[#This Row],[Dato]])-1,MONTH(Kreditvækst[[#This Row],[Dato]])+1,1)-1,Kreditvækst[[Dato]:[Udlaan_MFI_HH_NP_UE]],4,FALSE)-1)*100,NA())</f>
        <v>6.7213949446803367</v>
      </c>
    </row>
    <row r="32" spans="1:7" x14ac:dyDescent="0.25">
      <c r="A32" s="3">
        <v>30132</v>
      </c>
      <c r="B32" s="4">
        <v>116.8410871929062</v>
      </c>
      <c r="C32" s="4">
        <v>130.89705517953428</v>
      </c>
      <c r="D32" s="4">
        <v>305.61430674837163</v>
      </c>
      <c r="E32" s="4">
        <f>IF(ISNUMBER(Kreditvækst[[#This Row],[Udlaan_FK_til_BNP]]),IFERROR((Kreditvækst[[#This Row],[Udlaan_FK_til_BNP]]/VLOOKUP(DATE(YEAR(Kreditvækst[[#This Row],[Dato]])-1,MONTH(Kreditvækst[[#This Row],[Dato]]),DAY(Kreditvækst[[#This Row],[Dato]])),Kreditvækst[[#All],[Dato]:[Udlaan_FK_til_BNP]],2,FALSE)-1)*100,NA()),NA())</f>
        <v>-4.481497228694808</v>
      </c>
      <c r="F32" s="4">
        <f>IFERROR((Kreditvækst[[#This Row],[Udlaan_MFI_IFS_UE]]/VLOOKUP(DATE(YEAR(Kreditvækst[[#This Row],[Dato]])-1,MONTH(Kreditvækst[[#This Row],[Dato]])+1,1)-1,Kreditvækst[[Dato]:[Udlaan_MFI_IFS_UE]],3,FALSE)-1)*100,NA())</f>
        <v>8.9422454716548305</v>
      </c>
      <c r="G32" s="4">
        <f>IFERROR((Kreditvækst[[#This Row],[Udlaan_MFI_HH_NP_UE]]/VLOOKUP(DATE(YEAR(Kreditvækst[[#This Row],[Dato]])-1,MONTH(Kreditvækst[[#This Row],[Dato]])+1,1)-1,Kreditvækst[[Dato]:[Udlaan_MFI_HH_NP_UE]],4,FALSE)-1)*100,NA())</f>
        <v>6.5233594759938285</v>
      </c>
    </row>
    <row r="33" spans="1:7" hidden="1" x14ac:dyDescent="0.25">
      <c r="A33" s="3">
        <v>30163</v>
      </c>
      <c r="B33" s="4"/>
      <c r="C33" s="4">
        <v>130.64551949813912</v>
      </c>
      <c r="D33" s="4">
        <v>303.3638840912227</v>
      </c>
      <c r="E33" s="4" t="e">
        <f>IF(ISNUMBER(Kreditvækst[[#This Row],[Udlaan_FK_til_BNP]]),IFERROR((Kreditvækst[[#This Row],[Udlaan_FK_til_BNP]]/VLOOKUP(DATE(YEAR(Kreditvækst[[#This Row],[Dato]])-1,MONTH(Kreditvækst[[#This Row],[Dato]]),DAY(Kreditvækst[[#This Row],[Dato]])),Kreditvækst[[#All],[Dato]:[Udlaan_FK_til_BNP]],2,FALSE)-1)*100,NA()),NA())</f>
        <v>#N/A</v>
      </c>
      <c r="F33" s="4">
        <f>IFERROR((Kreditvækst[[#This Row],[Udlaan_MFI_IFS_UE]]/VLOOKUP(DATE(YEAR(Kreditvækst[[#This Row],[Dato]])-1,MONTH(Kreditvækst[[#This Row],[Dato]])+1,1)-1,Kreditvækst[[Dato]:[Udlaan_MFI_IFS_UE]],3,FALSE)-1)*100,NA())</f>
        <v>8.7263350425861752</v>
      </c>
      <c r="G33" s="4">
        <f>IFERROR((Kreditvækst[[#This Row],[Udlaan_MFI_HH_NP_UE]]/VLOOKUP(DATE(YEAR(Kreditvækst[[#This Row],[Dato]])-1,MONTH(Kreditvækst[[#This Row],[Dato]])+1,1)-1,Kreditvækst[[Dato]:[Udlaan_MFI_HH_NP_UE]],4,FALSE)-1)*100,NA())</f>
        <v>6.4238380939887429</v>
      </c>
    </row>
    <row r="34" spans="1:7" hidden="1" x14ac:dyDescent="0.25">
      <c r="A34" s="3">
        <v>30194</v>
      </c>
      <c r="B34" s="4"/>
      <c r="C34" s="4">
        <v>131.57133029776827</v>
      </c>
      <c r="D34" s="4">
        <v>304.79227341352316</v>
      </c>
      <c r="E34" s="4" t="e">
        <f>IF(ISNUMBER(Kreditvækst[[#This Row],[Udlaan_FK_til_BNP]]),IFERROR((Kreditvækst[[#This Row],[Udlaan_FK_til_BNP]]/VLOOKUP(DATE(YEAR(Kreditvækst[[#This Row],[Dato]])-1,MONTH(Kreditvækst[[#This Row],[Dato]]),DAY(Kreditvækst[[#This Row],[Dato]])),Kreditvækst[[#All],[Dato]:[Udlaan_FK_til_BNP]],2,FALSE)-1)*100,NA()),NA())</f>
        <v>#N/A</v>
      </c>
      <c r="F34" s="4">
        <f>IFERROR((Kreditvækst[[#This Row],[Udlaan_MFI_IFS_UE]]/VLOOKUP(DATE(YEAR(Kreditvækst[[#This Row],[Dato]])-1,MONTH(Kreditvækst[[#This Row],[Dato]])+1,1)-1,Kreditvækst[[Dato]:[Udlaan_MFI_IFS_UE]],3,FALSE)-1)*100,NA())</f>
        <v>8.7625880566493777</v>
      </c>
      <c r="G34" s="4">
        <f>IFERROR((Kreditvækst[[#This Row],[Udlaan_MFI_HH_NP_UE]]/VLOOKUP(DATE(YEAR(Kreditvækst[[#This Row],[Dato]])-1,MONTH(Kreditvækst[[#This Row],[Dato]])+1,1)-1,Kreditvækst[[Dato]:[Udlaan_MFI_HH_NP_UE]],4,FALSE)-1)*100,NA())</f>
        <v>6.2482882626765823</v>
      </c>
    </row>
    <row r="35" spans="1:7" x14ac:dyDescent="0.25">
      <c r="A35" s="3">
        <v>30224</v>
      </c>
      <c r="B35" s="4">
        <v>114.47116397009968</v>
      </c>
      <c r="C35" s="4">
        <v>133.15466666299295</v>
      </c>
      <c r="D35" s="4">
        <v>309.22691664539104</v>
      </c>
      <c r="E35" s="4">
        <f>IF(ISNUMBER(Kreditvækst[[#This Row],[Udlaan_FK_til_BNP]]),IFERROR((Kreditvækst[[#This Row],[Udlaan_FK_til_BNP]]/VLOOKUP(DATE(YEAR(Kreditvækst[[#This Row],[Dato]])-1,MONTH(Kreditvækst[[#This Row],[Dato]]),DAY(Kreditvækst[[#This Row],[Dato]])),Kreditvækst[[#All],[Dato]:[Udlaan_FK_til_BNP]],2,FALSE)-1)*100,NA()),NA())</f>
        <v>-5.3018086120719339</v>
      </c>
      <c r="F35" s="4">
        <f>IFERROR((Kreditvækst[[#This Row],[Udlaan_MFI_IFS_UE]]/VLOOKUP(DATE(YEAR(Kreditvækst[[#This Row],[Dato]])-1,MONTH(Kreditvækst[[#This Row],[Dato]])+1,1)-1,Kreditvækst[[Dato]:[Udlaan_MFI_IFS_UE]],3,FALSE)-1)*100,NA())</f>
        <v>8.8693195999870689</v>
      </c>
      <c r="G35" s="4">
        <f>IFERROR((Kreditvækst[[#This Row],[Udlaan_MFI_HH_NP_UE]]/VLOOKUP(DATE(YEAR(Kreditvækst[[#This Row],[Dato]])-1,MONTH(Kreditvækst[[#This Row],[Dato]])+1,1)-1,Kreditvækst[[Dato]:[Udlaan_MFI_HH_NP_UE]],4,FALSE)-1)*100,NA())</f>
        <v>6.4151836863824085</v>
      </c>
    </row>
    <row r="36" spans="1:7" hidden="1" x14ac:dyDescent="0.25">
      <c r="A36" s="3">
        <v>30255</v>
      </c>
      <c r="B36" s="4"/>
      <c r="C36" s="4">
        <v>132.80054623843961</v>
      </c>
      <c r="D36" s="4">
        <v>307.98412259480074</v>
      </c>
      <c r="E36" s="4" t="e">
        <f>IF(ISNUMBER(Kreditvækst[[#This Row],[Udlaan_FK_til_BNP]]),IFERROR((Kreditvækst[[#This Row],[Udlaan_FK_til_BNP]]/VLOOKUP(DATE(YEAR(Kreditvækst[[#This Row],[Dato]])-1,MONTH(Kreditvækst[[#This Row],[Dato]]),DAY(Kreditvækst[[#This Row],[Dato]])),Kreditvækst[[#All],[Dato]:[Udlaan_FK_til_BNP]],2,FALSE)-1)*100,NA()),NA())</f>
        <v>#N/A</v>
      </c>
      <c r="F36" s="4">
        <f>IFERROR((Kreditvækst[[#This Row],[Udlaan_MFI_IFS_UE]]/VLOOKUP(DATE(YEAR(Kreditvækst[[#This Row],[Dato]])-1,MONTH(Kreditvækst[[#This Row],[Dato]])+1,1)-1,Kreditvækst[[Dato]:[Udlaan_MFI_IFS_UE]],3,FALSE)-1)*100,NA())</f>
        <v>8.7255163946108993</v>
      </c>
      <c r="G36" s="4">
        <f>IFERROR((Kreditvækst[[#This Row],[Udlaan_MFI_HH_NP_UE]]/VLOOKUP(DATE(YEAR(Kreditvækst[[#This Row],[Dato]])-1,MONTH(Kreditvækst[[#This Row],[Dato]])+1,1)-1,Kreditvækst[[Dato]:[Udlaan_MFI_HH_NP_UE]],4,FALSE)-1)*100,NA())</f>
        <v>6.2483370031284569</v>
      </c>
    </row>
    <row r="37" spans="1:7" hidden="1" x14ac:dyDescent="0.25">
      <c r="A37" s="3">
        <v>30285</v>
      </c>
      <c r="B37" s="4"/>
      <c r="C37" s="4">
        <v>132.6937184650686</v>
      </c>
      <c r="D37" s="4">
        <v>308.46526513627964</v>
      </c>
      <c r="E37" s="4" t="e">
        <f>IF(ISNUMBER(Kreditvækst[[#This Row],[Udlaan_FK_til_BNP]]),IFERROR((Kreditvækst[[#This Row],[Udlaan_FK_til_BNP]]/VLOOKUP(DATE(YEAR(Kreditvækst[[#This Row],[Dato]])-1,MONTH(Kreditvækst[[#This Row],[Dato]]),DAY(Kreditvækst[[#This Row],[Dato]])),Kreditvækst[[#All],[Dato]:[Udlaan_FK_til_BNP]],2,FALSE)-1)*100,NA()),NA())</f>
        <v>#N/A</v>
      </c>
      <c r="F37" s="4">
        <f>IFERROR((Kreditvækst[[#This Row],[Udlaan_MFI_IFS_UE]]/VLOOKUP(DATE(YEAR(Kreditvækst[[#This Row],[Dato]])-1,MONTH(Kreditvækst[[#This Row],[Dato]])+1,1)-1,Kreditvækst[[Dato]:[Udlaan_MFI_IFS_UE]],3,FALSE)-1)*100,NA())</f>
        <v>8.2398604336852532</v>
      </c>
      <c r="G37" s="4">
        <f>IFERROR((Kreditvækst[[#This Row],[Udlaan_MFI_HH_NP_UE]]/VLOOKUP(DATE(YEAR(Kreditvækst[[#This Row],[Dato]])-1,MONTH(Kreditvækst[[#This Row],[Dato]])+1,1)-1,Kreditvækst[[Dato]:[Udlaan_MFI_HH_NP_UE]],4,FALSE)-1)*100,NA())</f>
        <v>6.1445455002757887</v>
      </c>
    </row>
    <row r="38" spans="1:7" x14ac:dyDescent="0.25">
      <c r="A38" s="3">
        <v>30316</v>
      </c>
      <c r="B38" s="4">
        <v>111.93321265967751</v>
      </c>
      <c r="C38" s="4">
        <v>133.99674508733673</v>
      </c>
      <c r="D38" s="4">
        <v>312.67470361465303</v>
      </c>
      <c r="E38" s="4">
        <f>IF(ISNUMBER(Kreditvækst[[#This Row],[Udlaan_FK_til_BNP]]),IFERROR((Kreditvækst[[#This Row],[Udlaan_FK_til_BNP]]/VLOOKUP(DATE(YEAR(Kreditvækst[[#This Row],[Dato]])-1,MONTH(Kreditvækst[[#This Row],[Dato]]),DAY(Kreditvækst[[#This Row],[Dato]])),Kreditvækst[[#All],[Dato]:[Udlaan_FK_til_BNP]],2,FALSE)-1)*100,NA()),NA())</f>
        <v>-6.1891458240805104</v>
      </c>
      <c r="F38" s="4">
        <f>IFERROR((Kreditvækst[[#This Row],[Udlaan_MFI_IFS_UE]]/VLOOKUP(DATE(YEAR(Kreditvækst[[#This Row],[Dato]])-1,MONTH(Kreditvækst[[#This Row],[Dato]])+1,1)-1,Kreditvækst[[Dato]:[Udlaan_MFI_IFS_UE]],3,FALSE)-1)*100,NA())</f>
        <v>8.1618139768957256</v>
      </c>
      <c r="G38" s="4">
        <f>IFERROR((Kreditvækst[[#This Row],[Udlaan_MFI_HH_NP_UE]]/VLOOKUP(DATE(YEAR(Kreditvækst[[#This Row],[Dato]])-1,MONTH(Kreditvækst[[#This Row],[Dato]])+1,1)-1,Kreditvækst[[Dato]:[Udlaan_MFI_HH_NP_UE]],4,FALSE)-1)*100,NA())</f>
        <v>5.9214352034042905</v>
      </c>
    </row>
    <row r="39" spans="1:7" hidden="1" x14ac:dyDescent="0.25">
      <c r="A39" s="3">
        <v>30347</v>
      </c>
      <c r="B39" s="4"/>
      <c r="C39" s="4">
        <v>134.18859978807592</v>
      </c>
      <c r="D39" s="4">
        <v>310.89142857058647</v>
      </c>
      <c r="E39" s="4" t="e">
        <f>IF(ISNUMBER(Kreditvækst[[#This Row],[Udlaan_FK_til_BNP]]),IFERROR((Kreditvækst[[#This Row],[Udlaan_FK_til_BNP]]/VLOOKUP(DATE(YEAR(Kreditvækst[[#This Row],[Dato]])-1,MONTH(Kreditvækst[[#This Row],[Dato]]),DAY(Kreditvækst[[#This Row],[Dato]])),Kreditvækst[[#All],[Dato]:[Udlaan_FK_til_BNP]],2,FALSE)-1)*100,NA()),NA())</f>
        <v>#N/A</v>
      </c>
      <c r="F39" s="4">
        <f>IFERROR((Kreditvækst[[#This Row],[Udlaan_MFI_IFS_UE]]/VLOOKUP(DATE(YEAR(Kreditvækst[[#This Row],[Dato]])-1,MONTH(Kreditvækst[[#This Row],[Dato]])+1,1)-1,Kreditvækst[[Dato]:[Udlaan_MFI_IFS_UE]],3,FALSE)-1)*100,NA())</f>
        <v>7.9895685034087061</v>
      </c>
      <c r="G39" s="4">
        <f>IFERROR((Kreditvækst[[#This Row],[Udlaan_MFI_HH_NP_UE]]/VLOOKUP(DATE(YEAR(Kreditvækst[[#This Row],[Dato]])-1,MONTH(Kreditvækst[[#This Row],[Dato]])+1,1)-1,Kreditvækst[[Dato]:[Udlaan_MFI_HH_NP_UE]],4,FALSE)-1)*100,NA())</f>
        <v>5.7507892128374705</v>
      </c>
    </row>
    <row r="40" spans="1:7" hidden="1" x14ac:dyDescent="0.25">
      <c r="A40" s="3">
        <v>30375</v>
      </c>
      <c r="B40" s="4"/>
      <c r="C40" s="4">
        <v>135.36385453702684</v>
      </c>
      <c r="D40" s="4">
        <v>312.77968550145397</v>
      </c>
      <c r="E40" s="4" t="e">
        <f>IF(ISNUMBER(Kreditvækst[[#This Row],[Udlaan_FK_til_BNP]]),IFERROR((Kreditvækst[[#This Row],[Udlaan_FK_til_BNP]]/VLOOKUP(DATE(YEAR(Kreditvækst[[#This Row],[Dato]])-1,MONTH(Kreditvækst[[#This Row],[Dato]]),DAY(Kreditvækst[[#This Row],[Dato]])),Kreditvækst[[#All],[Dato]:[Udlaan_FK_til_BNP]],2,FALSE)-1)*100,NA()),NA())</f>
        <v>#N/A</v>
      </c>
      <c r="F40" s="4">
        <f>IFERROR((Kreditvækst[[#This Row],[Udlaan_MFI_IFS_UE]]/VLOOKUP(DATE(YEAR(Kreditvækst[[#This Row],[Dato]])-1,MONTH(Kreditvækst[[#This Row],[Dato]])+1,1)-1,Kreditvækst[[Dato]:[Udlaan_MFI_IFS_UE]],3,FALSE)-1)*100,NA())</f>
        <v>7.8687336467938129</v>
      </c>
      <c r="G40" s="4">
        <f>IFERROR((Kreditvækst[[#This Row],[Udlaan_MFI_HH_NP_UE]]/VLOOKUP(DATE(YEAR(Kreditvækst[[#This Row],[Dato]])-1,MONTH(Kreditvækst[[#This Row],[Dato]])+1,1)-1,Kreditvækst[[Dato]:[Udlaan_MFI_HH_NP_UE]],4,FALSE)-1)*100,NA())</f>
        <v>5.7878945053929653</v>
      </c>
    </row>
    <row r="41" spans="1:7" x14ac:dyDescent="0.25">
      <c r="A41" s="3">
        <v>30406</v>
      </c>
      <c r="B41" s="4">
        <v>110.93034692925954</v>
      </c>
      <c r="C41" s="4">
        <v>137.34745669369889</v>
      </c>
      <c r="D41" s="4">
        <v>317.96031080707684</v>
      </c>
      <c r="E41" s="4">
        <f>IF(ISNUMBER(Kreditvækst[[#This Row],[Udlaan_FK_til_BNP]]),IFERROR((Kreditvækst[[#This Row],[Udlaan_FK_til_BNP]]/VLOOKUP(DATE(YEAR(Kreditvækst[[#This Row],[Dato]])-1,MONTH(Kreditvækst[[#This Row],[Dato]]),DAY(Kreditvækst[[#This Row],[Dato]])),Kreditvækst[[#All],[Dato]:[Udlaan_FK_til_BNP]],2,FALSE)-1)*100,NA()),NA())</f>
        <v>-5.9145446796975527</v>
      </c>
      <c r="F41" s="4">
        <f>IFERROR((Kreditvækst[[#This Row],[Udlaan_MFI_IFS_UE]]/VLOOKUP(DATE(YEAR(Kreditvækst[[#This Row],[Dato]])-1,MONTH(Kreditvækst[[#This Row],[Dato]])+1,1)-1,Kreditvækst[[Dato]:[Udlaan_MFI_IFS_UE]],3,FALSE)-1)*100,NA())</f>
        <v>8.0551197063614808</v>
      </c>
      <c r="G41" s="4">
        <f>IFERROR((Kreditvækst[[#This Row],[Udlaan_MFI_HH_NP_UE]]/VLOOKUP(DATE(YEAR(Kreditvækst[[#This Row],[Dato]])-1,MONTH(Kreditvækst[[#This Row],[Dato]])+1,1)-1,Kreditvækst[[Dato]:[Udlaan_MFI_HH_NP_UE]],4,FALSE)-1)*100,NA())</f>
        <v>6.4187160638696561</v>
      </c>
    </row>
    <row r="42" spans="1:7" hidden="1" x14ac:dyDescent="0.25">
      <c r="A42" s="3">
        <v>30436</v>
      </c>
      <c r="B42" s="4"/>
      <c r="C42" s="4">
        <v>138.54887256463144</v>
      </c>
      <c r="D42" s="4">
        <v>319.83509309699059</v>
      </c>
      <c r="E42" s="4" t="e">
        <f>IF(ISNUMBER(Kreditvækst[[#This Row],[Udlaan_FK_til_BNP]]),IFERROR((Kreditvækst[[#This Row],[Udlaan_FK_til_BNP]]/VLOOKUP(DATE(YEAR(Kreditvækst[[#This Row],[Dato]])-1,MONTH(Kreditvækst[[#This Row],[Dato]]),DAY(Kreditvækst[[#This Row],[Dato]])),Kreditvækst[[#All],[Dato]:[Udlaan_FK_til_BNP]],2,FALSE)-1)*100,NA()),NA())</f>
        <v>#N/A</v>
      </c>
      <c r="F42" s="4">
        <f>IFERROR((Kreditvækst[[#This Row],[Udlaan_MFI_IFS_UE]]/VLOOKUP(DATE(YEAR(Kreditvækst[[#This Row],[Dato]])-1,MONTH(Kreditvækst[[#This Row],[Dato]])+1,1)-1,Kreditvækst[[Dato]:[Udlaan_MFI_IFS_UE]],3,FALSE)-1)*100,NA())</f>
        <v>8.6972949078979447</v>
      </c>
      <c r="G42" s="4">
        <f>IFERROR((Kreditvækst[[#This Row],[Udlaan_MFI_HH_NP_UE]]/VLOOKUP(DATE(YEAR(Kreditvækst[[#This Row],[Dato]])-1,MONTH(Kreditvækst[[#This Row],[Dato]])+1,1)-1,Kreditvækst[[Dato]:[Udlaan_MFI_HH_NP_UE]],4,FALSE)-1)*100,NA())</f>
        <v>7.0777059738998949</v>
      </c>
    </row>
    <row r="43" spans="1:7" hidden="1" x14ac:dyDescent="0.25">
      <c r="A43" s="3">
        <v>30467</v>
      </c>
      <c r="B43" s="4"/>
      <c r="C43" s="4">
        <v>140.02118695926453</v>
      </c>
      <c r="D43" s="4">
        <v>322.76220299955236</v>
      </c>
      <c r="E43" s="4" t="e">
        <f>IF(ISNUMBER(Kreditvækst[[#This Row],[Udlaan_FK_til_BNP]]),IFERROR((Kreditvækst[[#This Row],[Udlaan_FK_til_BNP]]/VLOOKUP(DATE(YEAR(Kreditvækst[[#This Row],[Dato]])-1,MONTH(Kreditvækst[[#This Row],[Dato]]),DAY(Kreditvækst[[#This Row],[Dato]])),Kreditvækst[[#All],[Dato]:[Udlaan_FK_til_BNP]],2,FALSE)-1)*100,NA()),NA())</f>
        <v>#N/A</v>
      </c>
      <c r="F43" s="4">
        <f>IFERROR((Kreditvækst[[#This Row],[Udlaan_MFI_IFS_UE]]/VLOOKUP(DATE(YEAR(Kreditvækst[[#This Row],[Dato]])-1,MONTH(Kreditvækst[[#This Row],[Dato]])+1,1)-1,Kreditvækst[[Dato]:[Udlaan_MFI_IFS_UE]],3,FALSE)-1)*100,NA())</f>
        <v>8.7775216176443571</v>
      </c>
      <c r="G43" s="4">
        <f>IFERROR((Kreditvækst[[#This Row],[Udlaan_MFI_HH_NP_UE]]/VLOOKUP(DATE(YEAR(Kreditvækst[[#This Row],[Dato]])-1,MONTH(Kreditvækst[[#This Row],[Dato]])+1,1)-1,Kreditvækst[[Dato]:[Udlaan_MFI_HH_NP_UE]],4,FALSE)-1)*100,NA())</f>
        <v>7.0667190766260823</v>
      </c>
    </row>
    <row r="44" spans="1:7" x14ac:dyDescent="0.25">
      <c r="A44" s="3">
        <v>30497</v>
      </c>
      <c r="B44" s="4">
        <v>112.02191056273807</v>
      </c>
      <c r="C44" s="4">
        <v>142.49892973198013</v>
      </c>
      <c r="D44" s="4">
        <v>329.38310921963102</v>
      </c>
      <c r="E44" s="4">
        <f>IF(ISNUMBER(Kreditvækst[[#This Row],[Udlaan_FK_til_BNP]]),IFERROR((Kreditvækst[[#This Row],[Udlaan_FK_til_BNP]]/VLOOKUP(DATE(YEAR(Kreditvækst[[#This Row],[Dato]])-1,MONTH(Kreditvækst[[#This Row],[Dato]]),DAY(Kreditvækst[[#This Row],[Dato]])),Kreditvækst[[#All],[Dato]:[Udlaan_FK_til_BNP]],2,FALSE)-1)*100,NA()),NA())</f>
        <v>-4.124556477475771</v>
      </c>
      <c r="F44" s="4">
        <f>IFERROR((Kreditvækst[[#This Row],[Udlaan_MFI_IFS_UE]]/VLOOKUP(DATE(YEAR(Kreditvækst[[#This Row],[Dato]])-1,MONTH(Kreditvækst[[#This Row],[Dato]])+1,1)-1,Kreditvækst[[Dato]:[Udlaan_MFI_IFS_UE]],3,FALSE)-1)*100,NA())</f>
        <v>8.8633579544880483</v>
      </c>
      <c r="G44" s="4">
        <f>IFERROR((Kreditvækst[[#This Row],[Udlaan_MFI_HH_NP_UE]]/VLOOKUP(DATE(YEAR(Kreditvækst[[#This Row],[Dato]])-1,MONTH(Kreditvækst[[#This Row],[Dato]])+1,1)-1,Kreditvækst[[Dato]:[Udlaan_MFI_HH_NP_UE]],4,FALSE)-1)*100,NA())</f>
        <v>7.7773853993129638</v>
      </c>
    </row>
    <row r="45" spans="1:7" hidden="1" x14ac:dyDescent="0.25">
      <c r="A45" s="3">
        <v>30528</v>
      </c>
      <c r="B45" s="4"/>
      <c r="C45" s="4">
        <v>142.89301193104552</v>
      </c>
      <c r="D45" s="4">
        <v>328.59313302727668</v>
      </c>
      <c r="E45" s="4" t="e">
        <f>IF(ISNUMBER(Kreditvækst[[#This Row],[Udlaan_FK_til_BNP]]),IFERROR((Kreditvækst[[#This Row],[Udlaan_FK_til_BNP]]/VLOOKUP(DATE(YEAR(Kreditvækst[[#This Row],[Dato]])-1,MONTH(Kreditvækst[[#This Row],[Dato]]),DAY(Kreditvækst[[#This Row],[Dato]])),Kreditvækst[[#All],[Dato]:[Udlaan_FK_til_BNP]],2,FALSE)-1)*100,NA()),NA())</f>
        <v>#N/A</v>
      </c>
      <c r="F45" s="4">
        <f>IFERROR((Kreditvækst[[#This Row],[Udlaan_MFI_IFS_UE]]/VLOOKUP(DATE(YEAR(Kreditvækst[[#This Row],[Dato]])-1,MONTH(Kreditvækst[[#This Row],[Dato]])+1,1)-1,Kreditvækst[[Dato]:[Udlaan_MFI_IFS_UE]],3,FALSE)-1)*100,NA())</f>
        <v>9.3745981339075755</v>
      </c>
      <c r="G45" s="4">
        <f>IFERROR((Kreditvækst[[#This Row],[Udlaan_MFI_HH_NP_UE]]/VLOOKUP(DATE(YEAR(Kreditvækst[[#This Row],[Dato]])-1,MONTH(Kreditvækst[[#This Row],[Dato]])+1,1)-1,Kreditvækst[[Dato]:[Udlaan_MFI_HH_NP_UE]],4,FALSE)-1)*100,NA())</f>
        <v>8.3164972032292006</v>
      </c>
    </row>
    <row r="46" spans="1:7" hidden="1" x14ac:dyDescent="0.25">
      <c r="A46" s="3">
        <v>30559</v>
      </c>
      <c r="B46" s="4"/>
      <c r="C46" s="4">
        <v>143.77732587053828</v>
      </c>
      <c r="D46" s="4">
        <v>329.88989433051688</v>
      </c>
      <c r="E46" s="4" t="e">
        <f>IF(ISNUMBER(Kreditvækst[[#This Row],[Udlaan_FK_til_BNP]]),IFERROR((Kreditvækst[[#This Row],[Udlaan_FK_til_BNP]]/VLOOKUP(DATE(YEAR(Kreditvækst[[#This Row],[Dato]])-1,MONTH(Kreditvækst[[#This Row],[Dato]]),DAY(Kreditvækst[[#This Row],[Dato]])),Kreditvækst[[#All],[Dato]:[Udlaan_FK_til_BNP]],2,FALSE)-1)*100,NA()),NA())</f>
        <v>#N/A</v>
      </c>
      <c r="F46" s="4">
        <f>IFERROR((Kreditvækst[[#This Row],[Udlaan_MFI_IFS_UE]]/VLOOKUP(DATE(YEAR(Kreditvækst[[#This Row],[Dato]])-1,MONTH(Kreditvækst[[#This Row],[Dato]])+1,1)-1,Kreditvækst[[Dato]:[Udlaan_MFI_IFS_UE]],3,FALSE)-1)*100,NA())</f>
        <v>9.2770936838183271</v>
      </c>
      <c r="G46" s="4">
        <f>IFERROR((Kreditvækst[[#This Row],[Udlaan_MFI_HH_NP_UE]]/VLOOKUP(DATE(YEAR(Kreditvækst[[#This Row],[Dato]])-1,MONTH(Kreditvækst[[#This Row],[Dato]])+1,1)-1,Kreditvækst[[Dato]:[Udlaan_MFI_HH_NP_UE]],4,FALSE)-1)*100,NA())</f>
        <v>8.2343363353384103</v>
      </c>
    </row>
    <row r="47" spans="1:7" x14ac:dyDescent="0.25">
      <c r="A47" s="3">
        <v>30589</v>
      </c>
      <c r="B47" s="4">
        <v>112.28994223267304</v>
      </c>
      <c r="C47" s="4">
        <v>145.83263605851448</v>
      </c>
      <c r="D47" s="4">
        <v>336.18434851492282</v>
      </c>
      <c r="E47" s="4">
        <f>IF(ISNUMBER(Kreditvækst[[#This Row],[Udlaan_FK_til_BNP]]),IFERROR((Kreditvækst[[#This Row],[Udlaan_FK_til_BNP]]/VLOOKUP(DATE(YEAR(Kreditvækst[[#This Row],[Dato]])-1,MONTH(Kreditvækst[[#This Row],[Dato]]),DAY(Kreditvækst[[#This Row],[Dato]])),Kreditvækst[[#All],[Dato]:[Udlaan_FK_til_BNP]],2,FALSE)-1)*100,NA()),NA())</f>
        <v>-1.9054770317495695</v>
      </c>
      <c r="F47" s="4">
        <f>IFERROR((Kreditvækst[[#This Row],[Udlaan_MFI_IFS_UE]]/VLOOKUP(DATE(YEAR(Kreditvækst[[#This Row],[Dato]])-1,MONTH(Kreditvækst[[#This Row],[Dato]])+1,1)-1,Kreditvækst[[Dato]:[Udlaan_MFI_IFS_UE]],3,FALSE)-1)*100,NA())</f>
        <v>9.5212355024768094</v>
      </c>
      <c r="G47" s="4">
        <f>IFERROR((Kreditvækst[[#This Row],[Udlaan_MFI_HH_NP_UE]]/VLOOKUP(DATE(YEAR(Kreditvækst[[#This Row],[Dato]])-1,MONTH(Kreditvækst[[#This Row],[Dato]])+1,1)-1,Kreditvækst[[Dato]:[Udlaan_MFI_HH_NP_UE]],4,FALSE)-1)*100,NA())</f>
        <v>8.7176860804926157</v>
      </c>
    </row>
    <row r="48" spans="1:7" hidden="1" x14ac:dyDescent="0.25">
      <c r="A48" s="3">
        <v>30620</v>
      </c>
      <c r="B48" s="4"/>
      <c r="C48" s="4">
        <v>146.66690383991752</v>
      </c>
      <c r="D48" s="4">
        <v>336.25632877777127</v>
      </c>
      <c r="E48" s="4" t="e">
        <f>IF(ISNUMBER(Kreditvækst[[#This Row],[Udlaan_FK_til_BNP]]),IFERROR((Kreditvækst[[#This Row],[Udlaan_FK_til_BNP]]/VLOOKUP(DATE(YEAR(Kreditvækst[[#This Row],[Dato]])-1,MONTH(Kreditvækst[[#This Row],[Dato]]),DAY(Kreditvækst[[#This Row],[Dato]])),Kreditvækst[[#All],[Dato]:[Udlaan_FK_til_BNP]],2,FALSE)-1)*100,NA()),NA())</f>
        <v>#N/A</v>
      </c>
      <c r="F48" s="4">
        <f>IFERROR((Kreditvækst[[#This Row],[Udlaan_MFI_IFS_UE]]/VLOOKUP(DATE(YEAR(Kreditvækst[[#This Row],[Dato]])-1,MONTH(Kreditvækst[[#This Row],[Dato]])+1,1)-1,Kreditvækst[[Dato]:[Udlaan_MFI_IFS_UE]],3,FALSE)-1)*100,NA())</f>
        <v>10.441491390089052</v>
      </c>
      <c r="G48" s="4">
        <f>IFERROR((Kreditvækst[[#This Row],[Udlaan_MFI_HH_NP_UE]]/VLOOKUP(DATE(YEAR(Kreditvækst[[#This Row],[Dato]])-1,MONTH(Kreditvækst[[#This Row],[Dato]])+1,1)-1,Kreditvækst[[Dato]:[Udlaan_MFI_HH_NP_UE]],4,FALSE)-1)*100,NA())</f>
        <v>9.1797609385750221</v>
      </c>
    </row>
    <row r="49" spans="1:7" hidden="1" x14ac:dyDescent="0.25">
      <c r="A49" s="3">
        <v>30650</v>
      </c>
      <c r="B49" s="4"/>
      <c r="C49" s="4">
        <v>148.03284136638979</v>
      </c>
      <c r="D49" s="4">
        <v>339.09174983071375</v>
      </c>
      <c r="E49" s="4" t="e">
        <f>IF(ISNUMBER(Kreditvækst[[#This Row],[Udlaan_FK_til_BNP]]),IFERROR((Kreditvækst[[#This Row],[Udlaan_FK_til_BNP]]/VLOOKUP(DATE(YEAR(Kreditvækst[[#This Row],[Dato]])-1,MONTH(Kreditvækst[[#This Row],[Dato]]),DAY(Kreditvækst[[#This Row],[Dato]])),Kreditvækst[[#All],[Dato]:[Udlaan_FK_til_BNP]],2,FALSE)-1)*100,NA()),NA())</f>
        <v>#N/A</v>
      </c>
      <c r="F49" s="4">
        <f>IFERROR((Kreditvækst[[#This Row],[Udlaan_MFI_IFS_UE]]/VLOOKUP(DATE(YEAR(Kreditvækst[[#This Row],[Dato]])-1,MONTH(Kreditvækst[[#This Row],[Dato]])+1,1)-1,Kreditvækst[[Dato]:[Udlaan_MFI_IFS_UE]],3,FALSE)-1)*100,NA())</f>
        <v>11.559795805525773</v>
      </c>
      <c r="G49" s="4">
        <f>IFERROR((Kreditvækst[[#This Row],[Udlaan_MFI_HH_NP_UE]]/VLOOKUP(DATE(YEAR(Kreditvækst[[#This Row],[Dato]])-1,MONTH(Kreditvækst[[#This Row],[Dato]])+1,1)-1,Kreditvækst[[Dato]:[Udlaan_MFI_HH_NP_UE]],4,FALSE)-1)*100,NA())</f>
        <v>9.9286656087204328</v>
      </c>
    </row>
    <row r="50" spans="1:7" x14ac:dyDescent="0.25">
      <c r="A50" s="3">
        <v>30681</v>
      </c>
      <c r="B50" s="4">
        <v>113.23856100861506</v>
      </c>
      <c r="C50" s="4">
        <v>151.49972991686377</v>
      </c>
      <c r="D50" s="4">
        <v>346.2822201775225</v>
      </c>
      <c r="E50" s="4">
        <f>IF(ISNUMBER(Kreditvækst[[#This Row],[Udlaan_FK_til_BNP]]),IFERROR((Kreditvækst[[#This Row],[Udlaan_FK_til_BNP]]/VLOOKUP(DATE(YEAR(Kreditvækst[[#This Row],[Dato]])-1,MONTH(Kreditvækst[[#This Row],[Dato]]),DAY(Kreditvækst[[#This Row],[Dato]])),Kreditvækst[[#All],[Dato]:[Udlaan_FK_til_BNP]],2,FALSE)-1)*100,NA()),NA())</f>
        <v>1.1661850115089134</v>
      </c>
      <c r="F50" s="4">
        <f>IFERROR((Kreditvækst[[#This Row],[Udlaan_MFI_IFS_UE]]/VLOOKUP(DATE(YEAR(Kreditvækst[[#This Row],[Dato]])-1,MONTH(Kreditvækst[[#This Row],[Dato]])+1,1)-1,Kreditvækst[[Dato]:[Udlaan_MFI_IFS_UE]],3,FALSE)-1)*100,NA())</f>
        <v>13.062246264354327</v>
      </c>
      <c r="G50" s="4">
        <f>IFERROR((Kreditvækst[[#This Row],[Udlaan_MFI_HH_NP_UE]]/VLOOKUP(DATE(YEAR(Kreditvækst[[#This Row],[Dato]])-1,MONTH(Kreditvækst[[#This Row],[Dato]])+1,1)-1,Kreditvækst[[Dato]:[Udlaan_MFI_HH_NP_UE]],4,FALSE)-1)*100,NA())</f>
        <v>10.748396392273584</v>
      </c>
    </row>
    <row r="51" spans="1:7" hidden="1" x14ac:dyDescent="0.25">
      <c r="A51" s="3">
        <v>30712</v>
      </c>
      <c r="B51" s="4"/>
      <c r="C51" s="4">
        <v>152.35887576731741</v>
      </c>
      <c r="D51" s="4">
        <v>348.41820021340232</v>
      </c>
      <c r="E51" s="4" t="e">
        <f>IF(ISNUMBER(Kreditvækst[[#This Row],[Udlaan_FK_til_BNP]]),IFERROR((Kreditvækst[[#This Row],[Udlaan_FK_til_BNP]]/VLOOKUP(DATE(YEAR(Kreditvækst[[#This Row],[Dato]])-1,MONTH(Kreditvækst[[#This Row],[Dato]]),DAY(Kreditvækst[[#This Row],[Dato]])),Kreditvækst[[#All],[Dato]:[Udlaan_FK_til_BNP]],2,FALSE)-1)*100,NA()),NA())</f>
        <v>#N/A</v>
      </c>
      <c r="F51" s="4">
        <f>IFERROR((Kreditvækst[[#This Row],[Udlaan_MFI_IFS_UE]]/VLOOKUP(DATE(YEAR(Kreditvækst[[#This Row],[Dato]])-1,MONTH(Kreditvækst[[#This Row],[Dato]])+1,1)-1,Kreditvækst[[Dato]:[Udlaan_MFI_IFS_UE]],3,FALSE)-1)*100,NA())</f>
        <v>13.540849228576658</v>
      </c>
      <c r="G51" s="4">
        <f>IFERROR((Kreditvækst[[#This Row],[Udlaan_MFI_HH_NP_UE]]/VLOOKUP(DATE(YEAR(Kreditvækst[[#This Row],[Dato]])-1,MONTH(Kreditvækst[[#This Row],[Dato]])+1,1)-1,Kreditvækst[[Dato]:[Udlaan_MFI_HH_NP_UE]],4,FALSE)-1)*100,NA())</f>
        <v>12.070699991748256</v>
      </c>
    </row>
    <row r="52" spans="1:7" hidden="1" x14ac:dyDescent="0.25">
      <c r="A52" s="3">
        <v>30741</v>
      </c>
      <c r="B52" s="4"/>
      <c r="C52" s="4">
        <v>153.23003687468668</v>
      </c>
      <c r="D52" s="4">
        <v>353.66301955773582</v>
      </c>
      <c r="E52" s="4" t="e">
        <f>IF(ISNUMBER(Kreditvækst[[#This Row],[Udlaan_FK_til_BNP]]),IFERROR((Kreditvækst[[#This Row],[Udlaan_FK_til_BNP]]/VLOOKUP(DATE(YEAR(Kreditvækst[[#This Row],[Dato]])-1,MONTH(Kreditvækst[[#This Row],[Dato]]),DAY(Kreditvækst[[#This Row],[Dato]])),Kreditvækst[[#All],[Dato]:[Udlaan_FK_til_BNP]],2,FALSE)-1)*100,NA()),NA())</f>
        <v>#N/A</v>
      </c>
      <c r="F52" s="4">
        <f>IFERROR((Kreditvækst[[#This Row],[Udlaan_MFI_IFS_UE]]/VLOOKUP(DATE(YEAR(Kreditvækst[[#This Row],[Dato]])-1,MONTH(Kreditvækst[[#This Row],[Dato]])+1,1)-1,Kreditvækst[[Dato]:[Udlaan_MFI_IFS_UE]],3,FALSE)-1)*100,NA())</f>
        <v>13.198635927416502</v>
      </c>
      <c r="G52" s="4">
        <f>IFERROR((Kreditvækst[[#This Row],[Udlaan_MFI_HH_NP_UE]]/VLOOKUP(DATE(YEAR(Kreditvækst[[#This Row],[Dato]])-1,MONTH(Kreditvækst[[#This Row],[Dato]])+1,1)-1,Kreditvækst[[Dato]:[Udlaan_MFI_HH_NP_UE]],4,FALSE)-1)*100,NA())</f>
        <v>13.070968464827558</v>
      </c>
    </row>
    <row r="53" spans="1:7" x14ac:dyDescent="0.25">
      <c r="A53" s="3">
        <v>30772</v>
      </c>
      <c r="B53" s="4">
        <v>114.34488616002412</v>
      </c>
      <c r="C53" s="4">
        <v>155.35453508854539</v>
      </c>
      <c r="D53" s="4">
        <v>360.93154919493941</v>
      </c>
      <c r="E53" s="4">
        <f>IF(ISNUMBER(Kreditvækst[[#This Row],[Udlaan_FK_til_BNP]]),IFERROR((Kreditvækst[[#This Row],[Udlaan_FK_til_BNP]]/VLOOKUP(DATE(YEAR(Kreditvækst[[#This Row],[Dato]])-1,MONTH(Kreditvækst[[#This Row],[Dato]]),DAY(Kreditvækst[[#This Row],[Dato]])),Kreditvækst[[#All],[Dato]:[Udlaan_FK_til_BNP]],2,FALSE)-1)*100,NA()),NA())</f>
        <v>3.0780929883344132</v>
      </c>
      <c r="F53" s="4">
        <f>IFERROR((Kreditvækst[[#This Row],[Udlaan_MFI_IFS_UE]]/VLOOKUP(DATE(YEAR(Kreditvækst[[#This Row],[Dato]])-1,MONTH(Kreditvækst[[#This Row],[Dato]])+1,1)-1,Kreditvækst[[Dato]:[Udlaan_MFI_IFS_UE]],3,FALSE)-1)*100,NA())</f>
        <v>13.110601993165716</v>
      </c>
      <c r="G53" s="4">
        <f>IFERROR((Kreditvækst[[#This Row],[Udlaan_MFI_HH_NP_UE]]/VLOOKUP(DATE(YEAR(Kreditvækst[[#This Row],[Dato]])-1,MONTH(Kreditvækst[[#This Row],[Dato]])+1,1)-1,Kreditvækst[[Dato]:[Udlaan_MFI_HH_NP_UE]],4,FALSE)-1)*100,NA())</f>
        <v>13.514654794112179</v>
      </c>
    </row>
    <row r="54" spans="1:7" hidden="1" x14ac:dyDescent="0.25">
      <c r="A54" s="3">
        <v>30802</v>
      </c>
      <c r="B54" s="4"/>
      <c r="C54" s="4">
        <v>157.59024557854698</v>
      </c>
      <c r="D54" s="4">
        <v>363.88564090138391</v>
      </c>
      <c r="E54" s="4" t="e">
        <f>IF(ISNUMBER(Kreditvækst[[#This Row],[Udlaan_FK_til_BNP]]),IFERROR((Kreditvækst[[#This Row],[Udlaan_FK_til_BNP]]/VLOOKUP(DATE(YEAR(Kreditvækst[[#This Row],[Dato]])-1,MONTH(Kreditvækst[[#This Row],[Dato]]),DAY(Kreditvækst[[#This Row],[Dato]])),Kreditvækst[[#All],[Dato]:[Udlaan_FK_til_BNP]],2,FALSE)-1)*100,NA()),NA())</f>
        <v>#N/A</v>
      </c>
      <c r="F54" s="4">
        <f>IFERROR((Kreditvækst[[#This Row],[Udlaan_MFI_IFS_UE]]/VLOOKUP(DATE(YEAR(Kreditvækst[[#This Row],[Dato]])-1,MONTH(Kreditvækst[[#This Row],[Dato]])+1,1)-1,Kreditvækst[[Dato]:[Udlaan_MFI_IFS_UE]],3,FALSE)-1)*100,NA())</f>
        <v>13.743434112055276</v>
      </c>
      <c r="G54" s="4">
        <f>IFERROR((Kreditvækst[[#This Row],[Udlaan_MFI_HH_NP_UE]]/VLOOKUP(DATE(YEAR(Kreditvækst[[#This Row],[Dato]])-1,MONTH(Kreditvækst[[#This Row],[Dato]])+1,1)-1,Kreditvækst[[Dato]:[Udlaan_MFI_HH_NP_UE]],4,FALSE)-1)*100,NA())</f>
        <v>13.7728938303324</v>
      </c>
    </row>
    <row r="55" spans="1:7" hidden="1" x14ac:dyDescent="0.25">
      <c r="A55" s="3">
        <v>30833</v>
      </c>
      <c r="B55" s="4"/>
      <c r="C55" s="4">
        <v>160.25752906114218</v>
      </c>
      <c r="D55" s="4">
        <v>366.9812388400768</v>
      </c>
      <c r="E55" s="4" t="e">
        <f>IF(ISNUMBER(Kreditvækst[[#This Row],[Udlaan_FK_til_BNP]]),IFERROR((Kreditvækst[[#This Row],[Udlaan_FK_til_BNP]]/VLOOKUP(DATE(YEAR(Kreditvækst[[#This Row],[Dato]])-1,MONTH(Kreditvækst[[#This Row],[Dato]]),DAY(Kreditvækst[[#This Row],[Dato]])),Kreditvækst[[#All],[Dato]:[Udlaan_FK_til_BNP]],2,FALSE)-1)*100,NA()),NA())</f>
        <v>#N/A</v>
      </c>
      <c r="F55" s="4">
        <f>IFERROR((Kreditvækst[[#This Row],[Udlaan_MFI_IFS_UE]]/VLOOKUP(DATE(YEAR(Kreditvækst[[#This Row],[Dato]])-1,MONTH(Kreditvækst[[#This Row],[Dato]])+1,1)-1,Kreditvækst[[Dato]:[Udlaan_MFI_IFS_UE]],3,FALSE)-1)*100,NA())</f>
        <v>14.452342921335815</v>
      </c>
      <c r="G55" s="4">
        <f>IFERROR((Kreditvækst[[#This Row],[Udlaan_MFI_HH_NP_UE]]/VLOOKUP(DATE(YEAR(Kreditvækst[[#This Row],[Dato]])-1,MONTH(Kreditvækst[[#This Row],[Dato]])+1,1)-1,Kreditvækst[[Dato]:[Udlaan_MFI_HH_NP_UE]],4,FALSE)-1)*100,NA())</f>
        <v>13.700190242097765</v>
      </c>
    </row>
    <row r="56" spans="1:7" x14ac:dyDescent="0.25">
      <c r="A56" s="3">
        <v>30863</v>
      </c>
      <c r="B56" s="4">
        <v>117.06272809471258</v>
      </c>
      <c r="C56" s="4">
        <v>164.13937627654656</v>
      </c>
      <c r="D56" s="4">
        <v>376.65048946170282</v>
      </c>
      <c r="E56" s="4">
        <f>IF(ISNUMBER(Kreditvækst[[#This Row],[Udlaan_FK_til_BNP]]),IFERROR((Kreditvækst[[#This Row],[Udlaan_FK_til_BNP]]/VLOOKUP(DATE(YEAR(Kreditvækst[[#This Row],[Dato]])-1,MONTH(Kreditvækst[[#This Row],[Dato]]),DAY(Kreditvækst[[#This Row],[Dato]])),Kreditvækst[[#All],[Dato]:[Udlaan_FK_til_BNP]],2,FALSE)-1)*100,NA()),NA())</f>
        <v>4.4998496335691307</v>
      </c>
      <c r="F56" s="4">
        <f>IFERROR((Kreditvækst[[#This Row],[Udlaan_MFI_IFS_UE]]/VLOOKUP(DATE(YEAR(Kreditvækst[[#This Row],[Dato]])-1,MONTH(Kreditvækst[[#This Row],[Dato]])+1,1)-1,Kreditvækst[[Dato]:[Udlaan_MFI_IFS_UE]],3,FALSE)-1)*100,NA())</f>
        <v>15.186392336608412</v>
      </c>
      <c r="G56" s="4">
        <f>IFERROR((Kreditvækst[[#This Row],[Udlaan_MFI_HH_NP_UE]]/VLOOKUP(DATE(YEAR(Kreditvækst[[#This Row],[Dato]])-1,MONTH(Kreditvækst[[#This Row],[Dato]])+1,1)-1,Kreditvækst[[Dato]:[Udlaan_MFI_HH_NP_UE]],4,FALSE)-1)*100,NA())</f>
        <v>14.350274473410884</v>
      </c>
    </row>
    <row r="57" spans="1:7" hidden="1" x14ac:dyDescent="0.25">
      <c r="A57" s="3">
        <v>30894</v>
      </c>
      <c r="B57" s="4"/>
      <c r="C57" s="4">
        <v>164.75750601338638</v>
      </c>
      <c r="D57" s="4">
        <v>376.38944527536984</v>
      </c>
      <c r="E57" s="4" t="e">
        <f>IF(ISNUMBER(Kreditvækst[[#This Row],[Udlaan_FK_til_BNP]]),IFERROR((Kreditvækst[[#This Row],[Udlaan_FK_til_BNP]]/VLOOKUP(DATE(YEAR(Kreditvækst[[#This Row],[Dato]])-1,MONTH(Kreditvækst[[#This Row],[Dato]]),DAY(Kreditvækst[[#This Row],[Dato]])),Kreditvækst[[#All],[Dato]:[Udlaan_FK_til_BNP]],2,FALSE)-1)*100,NA()),NA())</f>
        <v>#N/A</v>
      </c>
      <c r="F57" s="4">
        <f>IFERROR((Kreditvækst[[#This Row],[Udlaan_MFI_IFS_UE]]/VLOOKUP(DATE(YEAR(Kreditvækst[[#This Row],[Dato]])-1,MONTH(Kreditvækst[[#This Row],[Dato]])+1,1)-1,Kreditvækst[[Dato]:[Udlaan_MFI_IFS_UE]],3,FALSE)-1)*100,NA())</f>
        <v>15.301303952422662</v>
      </c>
      <c r="G57" s="4">
        <f>IFERROR((Kreditvækst[[#This Row],[Udlaan_MFI_HH_NP_UE]]/VLOOKUP(DATE(YEAR(Kreditvækst[[#This Row],[Dato]])-1,MONTH(Kreditvækst[[#This Row],[Dato]])+1,1)-1,Kreditvækst[[Dato]:[Udlaan_MFI_HH_NP_UE]],4,FALSE)-1)*100,NA())</f>
        <v>14.54574287896806</v>
      </c>
    </row>
    <row r="58" spans="1:7" hidden="1" x14ac:dyDescent="0.25">
      <c r="A58" s="3">
        <v>30925</v>
      </c>
      <c r="B58" s="4"/>
      <c r="C58" s="4">
        <v>166.72609515482048</v>
      </c>
      <c r="D58" s="4">
        <v>381.30463021721073</v>
      </c>
      <c r="E58" s="4" t="e">
        <f>IF(ISNUMBER(Kreditvækst[[#This Row],[Udlaan_FK_til_BNP]]),IFERROR((Kreditvækst[[#This Row],[Udlaan_FK_til_BNP]]/VLOOKUP(DATE(YEAR(Kreditvækst[[#This Row],[Dato]])-1,MONTH(Kreditvækst[[#This Row],[Dato]]),DAY(Kreditvækst[[#This Row],[Dato]])),Kreditvækst[[#All],[Dato]:[Udlaan_FK_til_BNP]],2,FALSE)-1)*100,NA()),NA())</f>
        <v>#N/A</v>
      </c>
      <c r="F58" s="4">
        <f>IFERROR((Kreditvækst[[#This Row],[Udlaan_MFI_IFS_UE]]/VLOOKUP(DATE(YEAR(Kreditvækst[[#This Row],[Dato]])-1,MONTH(Kreditvækst[[#This Row],[Dato]])+1,1)-1,Kreditvækst[[Dato]:[Udlaan_MFI_IFS_UE]],3,FALSE)-1)*100,NA())</f>
        <v>15.961327104487966</v>
      </c>
      <c r="G58" s="4">
        <f>IFERROR((Kreditvækst[[#This Row],[Udlaan_MFI_HH_NP_UE]]/VLOOKUP(DATE(YEAR(Kreditvækst[[#This Row],[Dato]])-1,MONTH(Kreditvækst[[#This Row],[Dato]])+1,1)-1,Kreditvækst[[Dato]:[Udlaan_MFI_HH_NP_UE]],4,FALSE)-1)*100,NA())</f>
        <v>15.585423127627362</v>
      </c>
    </row>
    <row r="59" spans="1:7" x14ac:dyDescent="0.25">
      <c r="A59" s="3">
        <v>30955</v>
      </c>
      <c r="B59" s="4">
        <v>117.37252721131608</v>
      </c>
      <c r="C59" s="4">
        <v>169.37519405832123</v>
      </c>
      <c r="D59" s="4">
        <v>387.06204163337077</v>
      </c>
      <c r="E59" s="4">
        <f>IF(ISNUMBER(Kreditvækst[[#This Row],[Udlaan_FK_til_BNP]]),IFERROR((Kreditvækst[[#This Row],[Udlaan_FK_til_BNP]]/VLOOKUP(DATE(YEAR(Kreditvækst[[#This Row],[Dato]])-1,MONTH(Kreditvækst[[#This Row],[Dato]]),DAY(Kreditvækst[[#This Row],[Dato]])),Kreditvækst[[#All],[Dato]:[Udlaan_FK_til_BNP]],2,FALSE)-1)*100,NA()),NA())</f>
        <v>4.5263047407323009</v>
      </c>
      <c r="F59" s="4">
        <f>IFERROR((Kreditvækst[[#This Row],[Udlaan_MFI_IFS_UE]]/VLOOKUP(DATE(YEAR(Kreditvækst[[#This Row],[Dato]])-1,MONTH(Kreditvækst[[#This Row],[Dato]])+1,1)-1,Kreditvækst[[Dato]:[Udlaan_MFI_IFS_UE]],3,FALSE)-1)*100,NA())</f>
        <v>16.143545530069446</v>
      </c>
      <c r="G59" s="4">
        <f>IFERROR((Kreditvækst[[#This Row],[Udlaan_MFI_HH_NP_UE]]/VLOOKUP(DATE(YEAR(Kreditvækst[[#This Row],[Dato]])-1,MONTH(Kreditvækst[[#This Row],[Dato]])+1,1)-1,Kreditvækst[[Dato]:[Udlaan_MFI_HH_NP_UE]],4,FALSE)-1)*100,NA())</f>
        <v>15.133867279424983</v>
      </c>
    </row>
    <row r="60" spans="1:7" hidden="1" x14ac:dyDescent="0.25">
      <c r="A60" s="3">
        <v>30986</v>
      </c>
      <c r="B60" s="4"/>
      <c r="C60" s="4">
        <v>172.08607917927969</v>
      </c>
      <c r="D60" s="4">
        <v>386.77795909014753</v>
      </c>
      <c r="E60" s="4" t="e">
        <f>IF(ISNUMBER(Kreditvækst[[#This Row],[Udlaan_FK_til_BNP]]),IFERROR((Kreditvækst[[#This Row],[Udlaan_FK_til_BNP]]/VLOOKUP(DATE(YEAR(Kreditvækst[[#This Row],[Dato]])-1,MONTH(Kreditvækst[[#This Row],[Dato]]),DAY(Kreditvækst[[#This Row],[Dato]])),Kreditvækst[[#All],[Dato]:[Udlaan_FK_til_BNP]],2,FALSE)-1)*100,NA()),NA())</f>
        <v>#N/A</v>
      </c>
      <c r="F60" s="4">
        <f>IFERROR((Kreditvækst[[#This Row],[Udlaan_MFI_IFS_UE]]/VLOOKUP(DATE(YEAR(Kreditvækst[[#This Row],[Dato]])-1,MONTH(Kreditvækst[[#This Row],[Dato]])+1,1)-1,Kreditvækst[[Dato]:[Udlaan_MFI_IFS_UE]],3,FALSE)-1)*100,NA())</f>
        <v>17.331227887040157</v>
      </c>
      <c r="G60" s="4">
        <f>IFERROR((Kreditvækst[[#This Row],[Udlaan_MFI_HH_NP_UE]]/VLOOKUP(DATE(YEAR(Kreditvækst[[#This Row],[Dato]])-1,MONTH(Kreditvækst[[#This Row],[Dato]])+1,1)-1,Kreditvækst[[Dato]:[Udlaan_MFI_HH_NP_UE]],4,FALSE)-1)*100,NA())</f>
        <v>15.024737376992391</v>
      </c>
    </row>
    <row r="61" spans="1:7" hidden="1" x14ac:dyDescent="0.25">
      <c r="A61" s="3">
        <v>31016</v>
      </c>
      <c r="B61" s="4"/>
      <c r="C61" s="4">
        <v>175.68682606911256</v>
      </c>
      <c r="D61" s="4">
        <v>387.940939820788</v>
      </c>
      <c r="E61" s="4" t="e">
        <f>IF(ISNUMBER(Kreditvækst[[#This Row],[Udlaan_FK_til_BNP]]),IFERROR((Kreditvækst[[#This Row],[Udlaan_FK_til_BNP]]/VLOOKUP(DATE(YEAR(Kreditvækst[[#This Row],[Dato]])-1,MONTH(Kreditvækst[[#This Row],[Dato]]),DAY(Kreditvækst[[#This Row],[Dato]])),Kreditvækst[[#All],[Dato]:[Udlaan_FK_til_BNP]],2,FALSE)-1)*100,NA()),NA())</f>
        <v>#N/A</v>
      </c>
      <c r="F61" s="4">
        <f>IFERROR((Kreditvækst[[#This Row],[Udlaan_MFI_IFS_UE]]/VLOOKUP(DATE(YEAR(Kreditvækst[[#This Row],[Dato]])-1,MONTH(Kreditvækst[[#This Row],[Dato]])+1,1)-1,Kreditvækst[[Dato]:[Udlaan_MFI_IFS_UE]],3,FALSE)-1)*100,NA())</f>
        <v>18.680979468790682</v>
      </c>
      <c r="G61" s="4">
        <f>IFERROR((Kreditvækst[[#This Row],[Udlaan_MFI_HH_NP_UE]]/VLOOKUP(DATE(YEAR(Kreditvækst[[#This Row],[Dato]])-1,MONTH(Kreditvækst[[#This Row],[Dato]])+1,1)-1,Kreditvækst[[Dato]:[Udlaan_MFI_HH_NP_UE]],4,FALSE)-1)*100,NA())</f>
        <v>14.40589162504291</v>
      </c>
    </row>
    <row r="62" spans="1:7" x14ac:dyDescent="0.25">
      <c r="A62" s="3">
        <v>31047</v>
      </c>
      <c r="B62" s="4">
        <v>119.4317875979051</v>
      </c>
      <c r="C62" s="4">
        <v>180.47911437645723</v>
      </c>
      <c r="D62" s="4">
        <v>395.81869763616498</v>
      </c>
      <c r="E62" s="4">
        <f>IF(ISNUMBER(Kreditvækst[[#This Row],[Udlaan_FK_til_BNP]]),IFERROR((Kreditvækst[[#This Row],[Udlaan_FK_til_BNP]]/VLOOKUP(DATE(YEAR(Kreditvækst[[#This Row],[Dato]])-1,MONTH(Kreditvækst[[#This Row],[Dato]]),DAY(Kreditvækst[[#This Row],[Dato]])),Kreditvækst[[#All],[Dato]:[Udlaan_FK_til_BNP]],2,FALSE)-1)*100,NA()),NA())</f>
        <v>5.4691851734312236</v>
      </c>
      <c r="F62" s="4">
        <f>IFERROR((Kreditvækst[[#This Row],[Udlaan_MFI_IFS_UE]]/VLOOKUP(DATE(YEAR(Kreditvækst[[#This Row],[Dato]])-1,MONTH(Kreditvækst[[#This Row],[Dato]])+1,1)-1,Kreditvækst[[Dato]:[Udlaan_MFI_IFS_UE]],3,FALSE)-1)*100,NA())</f>
        <v>19.128340674597922</v>
      </c>
      <c r="G62" s="4">
        <f>IFERROR((Kreditvækst[[#This Row],[Udlaan_MFI_HH_NP_UE]]/VLOOKUP(DATE(YEAR(Kreditvækst[[#This Row],[Dato]])-1,MONTH(Kreditvækst[[#This Row],[Dato]])+1,1)-1,Kreditvækst[[Dato]:[Udlaan_MFI_HH_NP_UE]],4,FALSE)-1)*100,NA())</f>
        <v>14.305232718343852</v>
      </c>
    </row>
    <row r="63" spans="1:7" hidden="1" x14ac:dyDescent="0.25">
      <c r="A63" s="3">
        <v>31078</v>
      </c>
      <c r="B63" s="4"/>
      <c r="C63" s="4">
        <v>180.85484546191725</v>
      </c>
      <c r="D63" s="4">
        <v>395.1593500239444</v>
      </c>
      <c r="E63" s="4" t="e">
        <f>IF(ISNUMBER(Kreditvækst[[#This Row],[Udlaan_FK_til_BNP]]),IFERROR((Kreditvækst[[#This Row],[Udlaan_FK_til_BNP]]/VLOOKUP(DATE(YEAR(Kreditvækst[[#This Row],[Dato]])-1,MONTH(Kreditvækst[[#This Row],[Dato]]),DAY(Kreditvækst[[#This Row],[Dato]])),Kreditvækst[[#All],[Dato]:[Udlaan_FK_til_BNP]],2,FALSE)-1)*100,NA()),NA())</f>
        <v>#N/A</v>
      </c>
      <c r="F63" s="4">
        <f>IFERROR((Kreditvækst[[#This Row],[Udlaan_MFI_IFS_UE]]/VLOOKUP(DATE(YEAR(Kreditvækst[[#This Row],[Dato]])-1,MONTH(Kreditvækst[[#This Row],[Dato]])+1,1)-1,Kreditvækst[[Dato]:[Udlaan_MFI_IFS_UE]],3,FALSE)-1)*100,NA())</f>
        <v>18.703189788640138</v>
      </c>
      <c r="G63" s="4">
        <f>IFERROR((Kreditvækst[[#This Row],[Udlaan_MFI_HH_NP_UE]]/VLOOKUP(DATE(YEAR(Kreditvækst[[#This Row],[Dato]])-1,MONTH(Kreditvækst[[#This Row],[Dato]])+1,1)-1,Kreditvækst[[Dato]:[Udlaan_MFI_HH_NP_UE]],4,FALSE)-1)*100,NA())</f>
        <v>13.415243457980575</v>
      </c>
    </row>
    <row r="64" spans="1:7" hidden="1" x14ac:dyDescent="0.25">
      <c r="A64" s="3">
        <v>31106</v>
      </c>
      <c r="B64" s="4"/>
      <c r="C64" s="4">
        <v>182.84628756201818</v>
      </c>
      <c r="D64" s="4">
        <v>400.79201806548815</v>
      </c>
      <c r="E64" s="4" t="e">
        <f>IF(ISNUMBER(Kreditvækst[[#This Row],[Udlaan_FK_til_BNP]]),IFERROR((Kreditvækst[[#This Row],[Udlaan_FK_til_BNP]]/VLOOKUP(DATE(YEAR(Kreditvækst[[#This Row],[Dato]])-1,MONTH(Kreditvækst[[#This Row],[Dato]]),DAY(Kreditvækst[[#This Row],[Dato]])),Kreditvækst[[#All],[Dato]:[Udlaan_FK_til_BNP]],2,FALSE)-1)*100,NA()),NA())</f>
        <v>#N/A</v>
      </c>
      <c r="F64" s="4">
        <f>IFERROR((Kreditvækst[[#This Row],[Udlaan_MFI_IFS_UE]]/VLOOKUP(DATE(YEAR(Kreditvækst[[#This Row],[Dato]])-1,MONTH(Kreditvækst[[#This Row],[Dato]])+1,1)-1,Kreditvækst[[Dato]:[Udlaan_MFI_IFS_UE]],3,FALSE)-1)*100,NA())</f>
        <v>19.327966821251906</v>
      </c>
      <c r="G64" s="4">
        <f>IFERROR((Kreditvækst[[#This Row],[Udlaan_MFI_HH_NP_UE]]/VLOOKUP(DATE(YEAR(Kreditvækst[[#This Row],[Dato]])-1,MONTH(Kreditvækst[[#This Row],[Dato]])+1,1)-1,Kreditvækst[[Dato]:[Udlaan_MFI_HH_NP_UE]],4,FALSE)-1)*100,NA())</f>
        <v>13.325961692768518</v>
      </c>
    </row>
    <row r="65" spans="1:7" x14ac:dyDescent="0.25">
      <c r="A65" s="3">
        <v>31137</v>
      </c>
      <c r="B65" s="4">
        <v>121.09742879821268</v>
      </c>
      <c r="C65" s="4">
        <v>185.62389548564352</v>
      </c>
      <c r="D65" s="4">
        <v>410.00384413232837</v>
      </c>
      <c r="E65" s="4">
        <f>IF(ISNUMBER(Kreditvækst[[#This Row],[Udlaan_FK_til_BNP]]),IFERROR((Kreditvækst[[#This Row],[Udlaan_FK_til_BNP]]/VLOOKUP(DATE(YEAR(Kreditvækst[[#This Row],[Dato]])-1,MONTH(Kreditvækst[[#This Row],[Dato]]),DAY(Kreditvækst[[#This Row],[Dato]])),Kreditvækst[[#All],[Dato]:[Udlaan_FK_til_BNP]],2,FALSE)-1)*100,NA()),NA())</f>
        <v>5.9054172555985218</v>
      </c>
      <c r="F65" s="4">
        <f>IFERROR((Kreditvækst[[#This Row],[Udlaan_MFI_IFS_UE]]/VLOOKUP(DATE(YEAR(Kreditvækst[[#This Row],[Dato]])-1,MONTH(Kreditvækst[[#This Row],[Dato]])+1,1)-1,Kreditvækst[[Dato]:[Udlaan_MFI_IFS_UE]],3,FALSE)-1)*100,NA())</f>
        <v>19.484053284859627</v>
      </c>
      <c r="G65" s="4">
        <f>IFERROR((Kreditvækst[[#This Row],[Udlaan_MFI_HH_NP_UE]]/VLOOKUP(DATE(YEAR(Kreditvækst[[#This Row],[Dato]])-1,MONTH(Kreditvækst[[#This Row],[Dato]])+1,1)-1,Kreditvækst[[Dato]:[Udlaan_MFI_HH_NP_UE]],4,FALSE)-1)*100,NA())</f>
        <v>13.596011500475669</v>
      </c>
    </row>
    <row r="66" spans="1:7" hidden="1" x14ac:dyDescent="0.25">
      <c r="A66" s="3">
        <v>31167</v>
      </c>
      <c r="B66" s="4"/>
      <c r="C66" s="4">
        <v>187.09153653990856</v>
      </c>
      <c r="D66" s="4">
        <v>413.14812942963522</v>
      </c>
      <c r="E66" s="4" t="e">
        <f>IF(ISNUMBER(Kreditvækst[[#This Row],[Udlaan_FK_til_BNP]]),IFERROR((Kreditvækst[[#This Row],[Udlaan_FK_til_BNP]]/VLOOKUP(DATE(YEAR(Kreditvækst[[#This Row],[Dato]])-1,MONTH(Kreditvækst[[#This Row],[Dato]]),DAY(Kreditvækst[[#This Row],[Dato]])),Kreditvækst[[#All],[Dato]:[Udlaan_FK_til_BNP]],2,FALSE)-1)*100,NA()),NA())</f>
        <v>#N/A</v>
      </c>
      <c r="F66" s="4">
        <f>IFERROR((Kreditvækst[[#This Row],[Udlaan_MFI_IFS_UE]]/VLOOKUP(DATE(YEAR(Kreditvækst[[#This Row],[Dato]])-1,MONTH(Kreditvækst[[#This Row],[Dato]])+1,1)-1,Kreditvækst[[Dato]:[Udlaan_MFI_IFS_UE]],3,FALSE)-1)*100,NA())</f>
        <v>18.720251912201881</v>
      </c>
      <c r="G66" s="4">
        <f>IFERROR((Kreditvækst[[#This Row],[Udlaan_MFI_HH_NP_UE]]/VLOOKUP(DATE(YEAR(Kreditvækst[[#This Row],[Dato]])-1,MONTH(Kreditvækst[[#This Row],[Dato]])+1,1)-1,Kreditvækst[[Dato]:[Udlaan_MFI_HH_NP_UE]],4,FALSE)-1)*100,NA())</f>
        <v>13.537903943179197</v>
      </c>
    </row>
    <row r="67" spans="1:7" hidden="1" x14ac:dyDescent="0.25">
      <c r="A67" s="3">
        <v>31198</v>
      </c>
      <c r="B67" s="4"/>
      <c r="C67" s="4">
        <v>189.49914697292667</v>
      </c>
      <c r="D67" s="4">
        <v>418.10547391656263</v>
      </c>
      <c r="E67" s="4" t="e">
        <f>IF(ISNUMBER(Kreditvækst[[#This Row],[Udlaan_FK_til_BNP]]),IFERROR((Kreditvækst[[#This Row],[Udlaan_FK_til_BNP]]/VLOOKUP(DATE(YEAR(Kreditvækst[[#This Row],[Dato]])-1,MONTH(Kreditvækst[[#This Row],[Dato]]),DAY(Kreditvækst[[#This Row],[Dato]])),Kreditvækst[[#All],[Dato]:[Udlaan_FK_til_BNP]],2,FALSE)-1)*100,NA()),NA())</f>
        <v>#N/A</v>
      </c>
      <c r="F67" s="4">
        <f>IFERROR((Kreditvækst[[#This Row],[Udlaan_MFI_IFS_UE]]/VLOOKUP(DATE(YEAR(Kreditvækst[[#This Row],[Dato]])-1,MONTH(Kreditvækst[[#This Row],[Dato]])+1,1)-1,Kreditvækst[[Dato]:[Udlaan_MFI_IFS_UE]],3,FALSE)-1)*100,NA())</f>
        <v>18.246642190912652</v>
      </c>
      <c r="G67" s="4">
        <f>IFERROR((Kreditvækst[[#This Row],[Udlaan_MFI_HH_NP_UE]]/VLOOKUP(DATE(YEAR(Kreditvækst[[#This Row],[Dato]])-1,MONTH(Kreditvækst[[#This Row],[Dato]])+1,1)-1,Kreditvækst[[Dato]:[Udlaan_MFI_HH_NP_UE]],4,FALSE)-1)*100,NA())</f>
        <v>13.931021443514391</v>
      </c>
    </row>
    <row r="68" spans="1:7" x14ac:dyDescent="0.25">
      <c r="A68" s="3">
        <v>31228</v>
      </c>
      <c r="B68" s="4">
        <v>124.17141007576413</v>
      </c>
      <c r="C68" s="4">
        <v>193.3892584529448</v>
      </c>
      <c r="D68" s="4">
        <v>429.72935246846765</v>
      </c>
      <c r="E68" s="4">
        <f>IF(ISNUMBER(Kreditvækst[[#This Row],[Udlaan_FK_til_BNP]]),IFERROR((Kreditvækst[[#This Row],[Udlaan_FK_til_BNP]]/VLOOKUP(DATE(YEAR(Kreditvækst[[#This Row],[Dato]])-1,MONTH(Kreditvækst[[#This Row],[Dato]]),DAY(Kreditvækst[[#This Row],[Dato]])),Kreditvækst[[#All],[Dato]:[Udlaan_FK_til_BNP]],2,FALSE)-1)*100,NA()),NA())</f>
        <v>6.0725408477582121</v>
      </c>
      <c r="F68" s="4">
        <f>IFERROR((Kreditvækst[[#This Row],[Udlaan_MFI_IFS_UE]]/VLOOKUP(DATE(YEAR(Kreditvækst[[#This Row],[Dato]])-1,MONTH(Kreditvækst[[#This Row],[Dato]])+1,1)-1,Kreditvækst[[Dato]:[Udlaan_MFI_IFS_UE]],3,FALSE)-1)*100,NA())</f>
        <v>17.820149460734669</v>
      </c>
      <c r="G68" s="4">
        <f>IFERROR((Kreditvækst[[#This Row],[Udlaan_MFI_HH_NP_UE]]/VLOOKUP(DATE(YEAR(Kreditvækst[[#This Row],[Dato]])-1,MONTH(Kreditvækst[[#This Row],[Dato]])+1,1)-1,Kreditvækst[[Dato]:[Udlaan_MFI_HH_NP_UE]],4,FALSE)-1)*100,NA())</f>
        <v>14.092338784060399</v>
      </c>
    </row>
    <row r="69" spans="1:7" hidden="1" x14ac:dyDescent="0.25">
      <c r="A69" s="3">
        <v>31259</v>
      </c>
      <c r="B69" s="4"/>
      <c r="C69" s="4">
        <v>192.69665814278594</v>
      </c>
      <c r="D69" s="4">
        <v>425.85327566038859</v>
      </c>
      <c r="E69" s="4" t="e">
        <f>IF(ISNUMBER(Kreditvækst[[#This Row],[Udlaan_FK_til_BNP]]),IFERROR((Kreditvækst[[#This Row],[Udlaan_FK_til_BNP]]/VLOOKUP(DATE(YEAR(Kreditvækst[[#This Row],[Dato]])-1,MONTH(Kreditvækst[[#This Row],[Dato]]),DAY(Kreditvækst[[#This Row],[Dato]])),Kreditvækst[[#All],[Dato]:[Udlaan_FK_til_BNP]],2,FALSE)-1)*100,NA()),NA())</f>
        <v>#N/A</v>
      </c>
      <c r="F69" s="4">
        <f>IFERROR((Kreditvækst[[#This Row],[Udlaan_MFI_IFS_UE]]/VLOOKUP(DATE(YEAR(Kreditvækst[[#This Row],[Dato]])-1,MONTH(Kreditvækst[[#This Row],[Dato]])+1,1)-1,Kreditvækst[[Dato]:[Udlaan_MFI_IFS_UE]],3,FALSE)-1)*100,NA())</f>
        <v>16.957741595778675</v>
      </c>
      <c r="G69" s="4">
        <f>IFERROR((Kreditvækst[[#This Row],[Udlaan_MFI_HH_NP_UE]]/VLOOKUP(DATE(YEAR(Kreditvækst[[#This Row],[Dato]])-1,MONTH(Kreditvækst[[#This Row],[Dato]])+1,1)-1,Kreditvækst[[Dato]:[Udlaan_MFI_HH_NP_UE]],4,FALSE)-1)*100,NA())</f>
        <v>13.141662447210912</v>
      </c>
    </row>
    <row r="70" spans="1:7" hidden="1" x14ac:dyDescent="0.25">
      <c r="A70" s="3">
        <v>31290</v>
      </c>
      <c r="B70" s="4"/>
      <c r="C70" s="4">
        <v>195.82478354997284</v>
      </c>
      <c r="D70" s="4">
        <v>431.51735868796186</v>
      </c>
      <c r="E70" s="4" t="e">
        <f>IF(ISNUMBER(Kreditvækst[[#This Row],[Udlaan_FK_til_BNP]]),IFERROR((Kreditvækst[[#This Row],[Udlaan_FK_til_BNP]]/VLOOKUP(DATE(YEAR(Kreditvækst[[#This Row],[Dato]])-1,MONTH(Kreditvækst[[#This Row],[Dato]]),DAY(Kreditvækst[[#This Row],[Dato]])),Kreditvækst[[#All],[Dato]:[Udlaan_FK_til_BNP]],2,FALSE)-1)*100,NA()),NA())</f>
        <v>#N/A</v>
      </c>
      <c r="F70" s="4">
        <f>IFERROR((Kreditvækst[[#This Row],[Udlaan_MFI_IFS_UE]]/VLOOKUP(DATE(YEAR(Kreditvækst[[#This Row],[Dato]])-1,MONTH(Kreditvækst[[#This Row],[Dato]])+1,1)-1,Kreditvækst[[Dato]:[Udlaan_MFI_IFS_UE]],3,FALSE)-1)*100,NA())</f>
        <v>17.452989808302988</v>
      </c>
      <c r="G70" s="4">
        <f>IFERROR((Kreditvækst[[#This Row],[Udlaan_MFI_HH_NP_UE]]/VLOOKUP(DATE(YEAR(Kreditvækst[[#This Row],[Dato]])-1,MONTH(Kreditvækst[[#This Row],[Dato]])+1,1)-1,Kreditvækst[[Dato]:[Udlaan_MFI_HH_NP_UE]],4,FALSE)-1)*100,NA())</f>
        <v>13.168664760810112</v>
      </c>
    </row>
    <row r="71" spans="1:7" x14ac:dyDescent="0.25">
      <c r="A71" s="3">
        <v>31320</v>
      </c>
      <c r="B71" s="4">
        <v>124.91781741123047</v>
      </c>
      <c r="C71" s="4">
        <v>199.44325931942393</v>
      </c>
      <c r="D71" s="4">
        <v>440.3922459397229</v>
      </c>
      <c r="E71" s="4">
        <f>IF(ISNUMBER(Kreditvækst[[#This Row],[Udlaan_FK_til_BNP]]),IFERROR((Kreditvækst[[#This Row],[Udlaan_FK_til_BNP]]/VLOOKUP(DATE(YEAR(Kreditvækst[[#This Row],[Dato]])-1,MONTH(Kreditvækst[[#This Row],[Dato]]),DAY(Kreditvækst[[#This Row],[Dato]])),Kreditvækst[[#All],[Dato]:[Udlaan_FK_til_BNP]],2,FALSE)-1)*100,NA()),NA())</f>
        <v>6.4284976895231605</v>
      </c>
      <c r="F71" s="4">
        <f>IFERROR((Kreditvækst[[#This Row],[Udlaan_MFI_IFS_UE]]/VLOOKUP(DATE(YEAR(Kreditvækst[[#This Row],[Dato]])-1,MONTH(Kreditvækst[[#This Row],[Dato]])+1,1)-1,Kreditvækst[[Dato]:[Udlaan_MFI_IFS_UE]],3,FALSE)-1)*100,NA())</f>
        <v>17.752342914364029</v>
      </c>
      <c r="G71" s="4">
        <f>IFERROR((Kreditvækst[[#This Row],[Udlaan_MFI_HH_NP_UE]]/VLOOKUP(DATE(YEAR(Kreditvækst[[#This Row],[Dato]])-1,MONTH(Kreditvækst[[#This Row],[Dato]])+1,1)-1,Kreditvækst[[Dato]:[Udlaan_MFI_HH_NP_UE]],4,FALSE)-1)*100,NA())</f>
        <v>13.778205706067936</v>
      </c>
    </row>
    <row r="72" spans="1:7" hidden="1" x14ac:dyDescent="0.25">
      <c r="A72" s="3">
        <v>31351</v>
      </c>
      <c r="B72" s="4"/>
      <c r="C72" s="4">
        <v>204.55553157830713</v>
      </c>
      <c r="D72" s="4">
        <v>444.71909894150792</v>
      </c>
      <c r="E72" s="4" t="e">
        <f>IF(ISNUMBER(Kreditvækst[[#This Row],[Udlaan_FK_til_BNP]]),IFERROR((Kreditvækst[[#This Row],[Udlaan_FK_til_BNP]]/VLOOKUP(DATE(YEAR(Kreditvækst[[#This Row],[Dato]])-1,MONTH(Kreditvækst[[#This Row],[Dato]]),DAY(Kreditvækst[[#This Row],[Dato]])),Kreditvækst[[#All],[Dato]:[Udlaan_FK_til_BNP]],2,FALSE)-1)*100,NA()),NA())</f>
        <v>#N/A</v>
      </c>
      <c r="F72" s="4">
        <f>IFERROR((Kreditvækst[[#This Row],[Udlaan_MFI_IFS_UE]]/VLOOKUP(DATE(YEAR(Kreditvækst[[#This Row],[Dato]])-1,MONTH(Kreditvækst[[#This Row],[Dato]])+1,1)-1,Kreditvækst[[Dato]:[Udlaan_MFI_IFS_UE]],3,FALSE)-1)*100,NA())</f>
        <v>18.868145845313066</v>
      </c>
      <c r="G72" s="4">
        <f>IFERROR((Kreditvækst[[#This Row],[Udlaan_MFI_HH_NP_UE]]/VLOOKUP(DATE(YEAR(Kreditvækst[[#This Row],[Dato]])-1,MONTH(Kreditvækst[[#This Row],[Dato]])+1,1)-1,Kreditvækst[[Dato]:[Udlaan_MFI_HH_NP_UE]],4,FALSE)-1)*100,NA())</f>
        <v>14.980465791706576</v>
      </c>
    </row>
    <row r="73" spans="1:7" hidden="1" x14ac:dyDescent="0.25">
      <c r="A73" s="3">
        <v>31381</v>
      </c>
      <c r="B73" s="4"/>
      <c r="C73" s="4">
        <v>213.47389256177723</v>
      </c>
      <c r="D73" s="4">
        <v>453.98180374455819</v>
      </c>
      <c r="E73" s="4" t="e">
        <f>IF(ISNUMBER(Kreditvækst[[#This Row],[Udlaan_FK_til_BNP]]),IFERROR((Kreditvækst[[#This Row],[Udlaan_FK_til_BNP]]/VLOOKUP(DATE(YEAR(Kreditvækst[[#This Row],[Dato]])-1,MONTH(Kreditvækst[[#This Row],[Dato]]),DAY(Kreditvækst[[#This Row],[Dato]])),Kreditvækst[[#All],[Dato]:[Udlaan_FK_til_BNP]],2,FALSE)-1)*100,NA()),NA())</f>
        <v>#N/A</v>
      </c>
      <c r="F73" s="4">
        <f>IFERROR((Kreditvækst[[#This Row],[Udlaan_MFI_IFS_UE]]/VLOOKUP(DATE(YEAR(Kreditvækst[[#This Row],[Dato]])-1,MONTH(Kreditvækst[[#This Row],[Dato]])+1,1)-1,Kreditvækst[[Dato]:[Udlaan_MFI_IFS_UE]],3,FALSE)-1)*100,NA())</f>
        <v>21.508195769784024</v>
      </c>
      <c r="G73" s="4">
        <f>IFERROR((Kreditvækst[[#This Row],[Udlaan_MFI_HH_NP_UE]]/VLOOKUP(DATE(YEAR(Kreditvækst[[#This Row],[Dato]])-1,MONTH(Kreditvækst[[#This Row],[Dato]])+1,1)-1,Kreditvækst[[Dato]:[Udlaan_MFI_HH_NP_UE]],4,FALSE)-1)*100,NA())</f>
        <v>17.023432472550649</v>
      </c>
    </row>
    <row r="74" spans="1:7" x14ac:dyDescent="0.25">
      <c r="A74" s="3">
        <v>31412</v>
      </c>
      <c r="B74" s="4">
        <v>133.90599855800903</v>
      </c>
      <c r="C74" s="4">
        <v>226.77757074748973</v>
      </c>
      <c r="D74" s="4">
        <v>472.04658042846887</v>
      </c>
      <c r="E74" s="4">
        <f>IF(ISNUMBER(Kreditvækst[[#This Row],[Udlaan_FK_til_BNP]]),IFERROR((Kreditvækst[[#This Row],[Udlaan_FK_til_BNP]]/VLOOKUP(DATE(YEAR(Kreditvækst[[#This Row],[Dato]])-1,MONTH(Kreditvækst[[#This Row],[Dato]]),DAY(Kreditvækst[[#This Row],[Dato]])),Kreditvækst[[#All],[Dato]:[Udlaan_FK_til_BNP]],2,FALSE)-1)*100,NA()),NA())</f>
        <v>12.119228265120441</v>
      </c>
      <c r="F74" s="4">
        <f>IFERROR((Kreditvækst[[#This Row],[Udlaan_MFI_IFS_UE]]/VLOOKUP(DATE(YEAR(Kreditvækst[[#This Row],[Dato]])-1,MONTH(Kreditvækst[[#This Row],[Dato]])+1,1)-1,Kreditvækst[[Dato]:[Udlaan_MFI_IFS_UE]],3,FALSE)-1)*100,NA())</f>
        <v>25.653082646704274</v>
      </c>
      <c r="G74" s="4">
        <f>IFERROR((Kreditvækst[[#This Row],[Udlaan_MFI_HH_NP_UE]]/VLOOKUP(DATE(YEAR(Kreditvækst[[#This Row],[Dato]])-1,MONTH(Kreditvækst[[#This Row],[Dato]])+1,1)-1,Kreditvækst[[Dato]:[Udlaan_MFI_HH_NP_UE]],4,FALSE)-1)*100,NA())</f>
        <v>19.258282452935639</v>
      </c>
    </row>
    <row r="75" spans="1:7" hidden="1" x14ac:dyDescent="0.25">
      <c r="A75" s="3">
        <v>31443</v>
      </c>
      <c r="B75" s="4"/>
      <c r="C75" s="4">
        <v>228.62110928074515</v>
      </c>
      <c r="D75" s="4">
        <v>470.25904193755866</v>
      </c>
      <c r="E75" s="4" t="e">
        <f>IF(ISNUMBER(Kreditvækst[[#This Row],[Udlaan_FK_til_BNP]]),IFERROR((Kreditvækst[[#This Row],[Udlaan_FK_til_BNP]]/VLOOKUP(DATE(YEAR(Kreditvækst[[#This Row],[Dato]])-1,MONTH(Kreditvækst[[#This Row],[Dato]]),DAY(Kreditvækst[[#This Row],[Dato]])),Kreditvækst[[#All],[Dato]:[Udlaan_FK_til_BNP]],2,FALSE)-1)*100,NA()),NA())</f>
        <v>#N/A</v>
      </c>
      <c r="F75" s="4">
        <f>IFERROR((Kreditvækst[[#This Row],[Udlaan_MFI_IFS_UE]]/VLOOKUP(DATE(YEAR(Kreditvækst[[#This Row],[Dato]])-1,MONTH(Kreditvækst[[#This Row],[Dato]])+1,1)-1,Kreditvækst[[Dato]:[Udlaan_MFI_IFS_UE]],3,FALSE)-1)*100,NA())</f>
        <v>26.411381844279134</v>
      </c>
      <c r="G75" s="4">
        <f>IFERROR((Kreditvækst[[#This Row],[Udlaan_MFI_HH_NP_UE]]/VLOOKUP(DATE(YEAR(Kreditvækst[[#This Row],[Dato]])-1,MONTH(Kreditvækst[[#This Row],[Dato]])+1,1)-1,Kreditvækst[[Dato]:[Udlaan_MFI_HH_NP_UE]],4,FALSE)-1)*100,NA())</f>
        <v>19.004913311316972</v>
      </c>
    </row>
    <row r="76" spans="1:7" hidden="1" x14ac:dyDescent="0.25">
      <c r="A76" s="3">
        <v>31471</v>
      </c>
      <c r="B76" s="4"/>
      <c r="C76" s="4">
        <v>232.92978196612438</v>
      </c>
      <c r="D76" s="4">
        <v>478.73072629065587</v>
      </c>
      <c r="E76" s="4" t="e">
        <f>IF(ISNUMBER(Kreditvækst[[#This Row],[Udlaan_FK_til_BNP]]),IFERROR((Kreditvækst[[#This Row],[Udlaan_FK_til_BNP]]/VLOOKUP(DATE(YEAR(Kreditvækst[[#This Row],[Dato]])-1,MONTH(Kreditvækst[[#This Row],[Dato]]),DAY(Kreditvækst[[#This Row],[Dato]])),Kreditvækst[[#All],[Dato]:[Udlaan_FK_til_BNP]],2,FALSE)-1)*100,NA()),NA())</f>
        <v>#N/A</v>
      </c>
      <c r="F76" s="4">
        <f>IFERROR((Kreditvækst[[#This Row],[Udlaan_MFI_IFS_UE]]/VLOOKUP(DATE(YEAR(Kreditvækst[[#This Row],[Dato]])-1,MONTH(Kreditvækst[[#This Row],[Dato]])+1,1)-1,Kreditvækst[[Dato]:[Udlaan_MFI_IFS_UE]],3,FALSE)-1)*100,NA())</f>
        <v>27.391037068290913</v>
      </c>
      <c r="G76" s="4">
        <f>IFERROR((Kreditvækst[[#This Row],[Udlaan_MFI_HH_NP_UE]]/VLOOKUP(DATE(YEAR(Kreditvækst[[#This Row],[Dato]])-1,MONTH(Kreditvækst[[#This Row],[Dato]])+1,1)-1,Kreditvækst[[Dato]:[Udlaan_MFI_HH_NP_UE]],4,FALSE)-1)*100,NA())</f>
        <v>19.446172755973599</v>
      </c>
    </row>
    <row r="77" spans="1:7" x14ac:dyDescent="0.25">
      <c r="A77" s="3">
        <v>31502</v>
      </c>
      <c r="B77" s="4">
        <v>136.21121655138893</v>
      </c>
      <c r="C77" s="4">
        <v>237.91826503360807</v>
      </c>
      <c r="D77" s="4">
        <v>491.2452834406306</v>
      </c>
      <c r="E77" s="4">
        <f>IF(ISNUMBER(Kreditvækst[[#This Row],[Udlaan_FK_til_BNP]]),IFERROR((Kreditvækst[[#This Row],[Udlaan_FK_til_BNP]]/VLOOKUP(DATE(YEAR(Kreditvækst[[#This Row],[Dato]])-1,MONTH(Kreditvækst[[#This Row],[Dato]]),DAY(Kreditvækst[[#This Row],[Dato]])),Kreditvækst[[#All],[Dato]:[Udlaan_FK_til_BNP]],2,FALSE)-1)*100,NA()),NA())</f>
        <v>12.480684274775712</v>
      </c>
      <c r="F77" s="4">
        <f>IFERROR((Kreditvækst[[#This Row],[Udlaan_MFI_IFS_UE]]/VLOOKUP(DATE(YEAR(Kreditvækst[[#This Row],[Dato]])-1,MONTH(Kreditvækst[[#This Row],[Dato]])+1,1)-1,Kreditvækst[[Dato]:[Udlaan_MFI_IFS_UE]],3,FALSE)-1)*100,NA())</f>
        <v>28.172218566552544</v>
      </c>
      <c r="G77" s="4">
        <f>IFERROR((Kreditvækst[[#This Row],[Udlaan_MFI_HH_NP_UE]]/VLOOKUP(DATE(YEAR(Kreditvækst[[#This Row],[Dato]])-1,MONTH(Kreditvækst[[#This Row],[Dato]])+1,1)-1,Kreditvækst[[Dato]:[Udlaan_MFI_HH_NP_UE]],4,FALSE)-1)*100,NA())</f>
        <v>19.814799414924899</v>
      </c>
    </row>
    <row r="78" spans="1:7" hidden="1" x14ac:dyDescent="0.25">
      <c r="A78" s="3">
        <v>31532</v>
      </c>
      <c r="B78" s="4"/>
      <c r="C78" s="4">
        <v>243.73128647723536</v>
      </c>
      <c r="D78" s="4">
        <v>494.00730415669869</v>
      </c>
      <c r="E78" s="4" t="e">
        <f>IF(ISNUMBER(Kreditvækst[[#This Row],[Udlaan_FK_til_BNP]]),IFERROR((Kreditvækst[[#This Row],[Udlaan_FK_til_BNP]]/VLOOKUP(DATE(YEAR(Kreditvækst[[#This Row],[Dato]])-1,MONTH(Kreditvækst[[#This Row],[Dato]]),DAY(Kreditvækst[[#This Row],[Dato]])),Kreditvækst[[#All],[Dato]:[Udlaan_FK_til_BNP]],2,FALSE)-1)*100,NA()),NA())</f>
        <v>#N/A</v>
      </c>
      <c r="F78" s="4">
        <f>IFERROR((Kreditvækst[[#This Row],[Udlaan_MFI_IFS_UE]]/VLOOKUP(DATE(YEAR(Kreditvækst[[#This Row],[Dato]])-1,MONTH(Kreditvækst[[#This Row],[Dato]])+1,1)-1,Kreditvækst[[Dato]:[Udlaan_MFI_IFS_UE]],3,FALSE)-1)*100,NA())</f>
        <v>30.273817290096904</v>
      </c>
      <c r="G78" s="4">
        <f>IFERROR((Kreditvækst[[#This Row],[Udlaan_MFI_HH_NP_UE]]/VLOOKUP(DATE(YEAR(Kreditvækst[[#This Row],[Dato]])-1,MONTH(Kreditvækst[[#This Row],[Dato]])+1,1)-1,Kreditvækst[[Dato]:[Udlaan_MFI_HH_NP_UE]],4,FALSE)-1)*100,NA())</f>
        <v>19.57147303043396</v>
      </c>
    </row>
    <row r="79" spans="1:7" hidden="1" x14ac:dyDescent="0.25">
      <c r="A79" s="3">
        <v>31563</v>
      </c>
      <c r="B79" s="4"/>
      <c r="C79" s="4">
        <v>245.93760810104382</v>
      </c>
      <c r="D79" s="4">
        <v>499.58153783576205</v>
      </c>
      <c r="E79" s="4" t="e">
        <f>IF(ISNUMBER(Kreditvækst[[#This Row],[Udlaan_FK_til_BNP]]),IFERROR((Kreditvækst[[#This Row],[Udlaan_FK_til_BNP]]/VLOOKUP(DATE(YEAR(Kreditvækst[[#This Row],[Dato]])-1,MONTH(Kreditvækst[[#This Row],[Dato]]),DAY(Kreditvækst[[#This Row],[Dato]])),Kreditvækst[[#All],[Dato]:[Udlaan_FK_til_BNP]],2,FALSE)-1)*100,NA()),NA())</f>
        <v>#N/A</v>
      </c>
      <c r="F79" s="4">
        <f>IFERROR((Kreditvækst[[#This Row],[Udlaan_MFI_IFS_UE]]/VLOOKUP(DATE(YEAR(Kreditvækst[[#This Row],[Dato]])-1,MONTH(Kreditvækst[[#This Row],[Dato]])+1,1)-1,Kreditvækst[[Dato]:[Udlaan_MFI_IFS_UE]],3,FALSE)-1)*100,NA())</f>
        <v>29.782963158235432</v>
      </c>
      <c r="G79" s="4">
        <f>IFERROR((Kreditvækst[[#This Row],[Udlaan_MFI_HH_NP_UE]]/VLOOKUP(DATE(YEAR(Kreditvækst[[#This Row],[Dato]])-1,MONTH(Kreditvækst[[#This Row],[Dato]])+1,1)-1,Kreditvækst[[Dato]:[Udlaan_MFI_HH_NP_UE]],4,FALSE)-1)*100,NA())</f>
        <v>19.4869641758048</v>
      </c>
    </row>
    <row r="80" spans="1:7" x14ac:dyDescent="0.25">
      <c r="A80" s="3">
        <v>31593</v>
      </c>
      <c r="B80" s="4">
        <v>140.87501198344415</v>
      </c>
      <c r="C80" s="4">
        <v>255.57260526982384</v>
      </c>
      <c r="D80" s="4">
        <v>516.57285074497599</v>
      </c>
      <c r="E80" s="4">
        <f>IF(ISNUMBER(Kreditvækst[[#This Row],[Udlaan_FK_til_BNP]]),IFERROR((Kreditvækst[[#This Row],[Udlaan_FK_til_BNP]]/VLOOKUP(DATE(YEAR(Kreditvækst[[#This Row],[Dato]])-1,MONTH(Kreditvækst[[#This Row],[Dato]]),DAY(Kreditvækst[[#This Row],[Dato]])),Kreditvækst[[#All],[Dato]:[Udlaan_FK_til_BNP]],2,FALSE)-1)*100,NA()),NA())</f>
        <v>13.452051400147734</v>
      </c>
      <c r="F80" s="4">
        <f>IFERROR((Kreditvækst[[#This Row],[Udlaan_MFI_IFS_UE]]/VLOOKUP(DATE(YEAR(Kreditvækst[[#This Row],[Dato]])-1,MONTH(Kreditvækst[[#This Row],[Dato]])+1,1)-1,Kreditvækst[[Dato]:[Udlaan_MFI_IFS_UE]],3,FALSE)-1)*100,NA())</f>
        <v>32.15449881463266</v>
      </c>
      <c r="G80" s="4">
        <f>IFERROR((Kreditvækst[[#This Row],[Udlaan_MFI_HH_NP_UE]]/VLOOKUP(DATE(YEAR(Kreditvækst[[#This Row],[Dato]])-1,MONTH(Kreditvækst[[#This Row],[Dato]])+1,1)-1,Kreditvækst[[Dato]:[Udlaan_MFI_HH_NP_UE]],4,FALSE)-1)*100,NA())</f>
        <v>20.208882120259798</v>
      </c>
    </row>
    <row r="81" spans="1:7" hidden="1" x14ac:dyDescent="0.25">
      <c r="A81" s="3">
        <v>31624</v>
      </c>
      <c r="B81" s="4"/>
      <c r="C81" s="4">
        <v>252.92391180469036</v>
      </c>
      <c r="D81" s="4">
        <v>518.39507497235945</v>
      </c>
      <c r="E81" s="4" t="e">
        <f>IF(ISNUMBER(Kreditvækst[[#This Row],[Udlaan_FK_til_BNP]]),IFERROR((Kreditvækst[[#This Row],[Udlaan_FK_til_BNP]]/VLOOKUP(DATE(YEAR(Kreditvækst[[#This Row],[Dato]])-1,MONTH(Kreditvækst[[#This Row],[Dato]]),DAY(Kreditvækst[[#This Row],[Dato]])),Kreditvækst[[#All],[Dato]:[Udlaan_FK_til_BNP]],2,FALSE)-1)*100,NA()),NA())</f>
        <v>#N/A</v>
      </c>
      <c r="F81" s="4">
        <f>IFERROR((Kreditvækst[[#This Row],[Udlaan_MFI_IFS_UE]]/VLOOKUP(DATE(YEAR(Kreditvækst[[#This Row],[Dato]])-1,MONTH(Kreditvækst[[#This Row],[Dato]])+1,1)-1,Kreditvækst[[Dato]:[Udlaan_MFI_IFS_UE]],3,FALSE)-1)*100,NA())</f>
        <v>31.254954934027324</v>
      </c>
      <c r="G81" s="4">
        <f>IFERROR((Kreditvækst[[#This Row],[Udlaan_MFI_HH_NP_UE]]/VLOOKUP(DATE(YEAR(Kreditvækst[[#This Row],[Dato]])-1,MONTH(Kreditvækst[[#This Row],[Dato]])+1,1)-1,Kreditvækst[[Dato]:[Udlaan_MFI_HH_NP_UE]],4,FALSE)-1)*100,NA())</f>
        <v>21.730911701562562</v>
      </c>
    </row>
    <row r="82" spans="1:7" hidden="1" x14ac:dyDescent="0.25">
      <c r="A82" s="3">
        <v>31655</v>
      </c>
      <c r="B82" s="4"/>
      <c r="C82" s="4">
        <v>252.81217570484736</v>
      </c>
      <c r="D82" s="4">
        <v>527.25957773144228</v>
      </c>
      <c r="E82" s="4" t="e">
        <f>IF(ISNUMBER(Kreditvækst[[#This Row],[Udlaan_FK_til_BNP]]),IFERROR((Kreditvækst[[#This Row],[Udlaan_FK_til_BNP]]/VLOOKUP(DATE(YEAR(Kreditvækst[[#This Row],[Dato]])-1,MONTH(Kreditvækst[[#This Row],[Dato]]),DAY(Kreditvækst[[#This Row],[Dato]])),Kreditvækst[[#All],[Dato]:[Udlaan_FK_til_BNP]],2,FALSE)-1)*100,NA()),NA())</f>
        <v>#N/A</v>
      </c>
      <c r="F82" s="4">
        <f>IFERROR((Kreditvækst[[#This Row],[Udlaan_MFI_IFS_UE]]/VLOOKUP(DATE(YEAR(Kreditvækst[[#This Row],[Dato]])-1,MONTH(Kreditvækst[[#This Row],[Dato]])+1,1)-1,Kreditvækst[[Dato]:[Udlaan_MFI_IFS_UE]],3,FALSE)-1)*100,NA())</f>
        <v>29.101215444638463</v>
      </c>
      <c r="G82" s="4">
        <f>IFERROR((Kreditvækst[[#This Row],[Udlaan_MFI_HH_NP_UE]]/VLOOKUP(DATE(YEAR(Kreditvækst[[#This Row],[Dato]])-1,MONTH(Kreditvækst[[#This Row],[Dato]])+1,1)-1,Kreditvækst[[Dato]:[Udlaan_MFI_HH_NP_UE]],4,FALSE)-1)*100,NA())</f>
        <v>22.18733896003322</v>
      </c>
    </row>
    <row r="83" spans="1:7" x14ac:dyDescent="0.25">
      <c r="A83" s="3">
        <v>31685</v>
      </c>
      <c r="B83" s="4">
        <v>142.38253116345427</v>
      </c>
      <c r="C83" s="4">
        <v>255.3108599581802</v>
      </c>
      <c r="D83" s="4">
        <v>541.07790095575854</v>
      </c>
      <c r="E83" s="4">
        <f>IF(ISNUMBER(Kreditvækst[[#This Row],[Udlaan_FK_til_BNP]]),IFERROR((Kreditvækst[[#This Row],[Udlaan_FK_til_BNP]]/VLOOKUP(DATE(YEAR(Kreditvækst[[#This Row],[Dato]])-1,MONTH(Kreditvækst[[#This Row],[Dato]]),DAY(Kreditvækst[[#This Row],[Dato]])),Kreditvækst[[#All],[Dato]:[Udlaan_FK_til_BNP]],2,FALSE)-1)*100,NA()),NA())</f>
        <v>13.98096293559934</v>
      </c>
      <c r="F83" s="4">
        <f>IFERROR((Kreditvækst[[#This Row],[Udlaan_MFI_IFS_UE]]/VLOOKUP(DATE(YEAR(Kreditvækst[[#This Row],[Dato]])-1,MONTH(Kreditvækst[[#This Row],[Dato]])+1,1)-1,Kreditvækst[[Dato]:[Udlaan_MFI_IFS_UE]],3,FALSE)-1)*100,NA())</f>
        <v>28.011776797770828</v>
      </c>
      <c r="G83" s="4">
        <f>IFERROR((Kreditvækst[[#This Row],[Udlaan_MFI_HH_NP_UE]]/VLOOKUP(DATE(YEAR(Kreditvækst[[#This Row],[Dato]])-1,MONTH(Kreditvækst[[#This Row],[Dato]])+1,1)-1,Kreditvækst[[Dato]:[Udlaan_MFI_HH_NP_UE]],4,FALSE)-1)*100,NA())</f>
        <v>22.862722026630912</v>
      </c>
    </row>
    <row r="84" spans="1:7" hidden="1" x14ac:dyDescent="0.25">
      <c r="A84" s="3">
        <v>31716</v>
      </c>
      <c r="B84" s="4"/>
      <c r="C84" s="4">
        <v>259.61829788113494</v>
      </c>
      <c r="D84" s="4">
        <v>539.67442195169338</v>
      </c>
      <c r="E84" s="4" t="e">
        <f>IF(ISNUMBER(Kreditvækst[[#This Row],[Udlaan_FK_til_BNP]]),IFERROR((Kreditvækst[[#This Row],[Udlaan_FK_til_BNP]]/VLOOKUP(DATE(YEAR(Kreditvækst[[#This Row],[Dato]])-1,MONTH(Kreditvækst[[#This Row],[Dato]]),DAY(Kreditvækst[[#This Row],[Dato]])),Kreditvækst[[#All],[Dato]:[Udlaan_FK_til_BNP]],2,FALSE)-1)*100,NA()),NA())</f>
        <v>#N/A</v>
      </c>
      <c r="F84" s="4">
        <f>IFERROR((Kreditvækst[[#This Row],[Udlaan_MFI_IFS_UE]]/VLOOKUP(DATE(YEAR(Kreditvækst[[#This Row],[Dato]])-1,MONTH(Kreditvækst[[#This Row],[Dato]])+1,1)-1,Kreditvækst[[Dato]:[Udlaan_MFI_IFS_UE]],3,FALSE)-1)*100,NA())</f>
        <v>26.918248496129713</v>
      </c>
      <c r="G84" s="4">
        <f>IFERROR((Kreditvækst[[#This Row],[Udlaan_MFI_HH_NP_UE]]/VLOOKUP(DATE(YEAR(Kreditvækst[[#This Row],[Dato]])-1,MONTH(Kreditvækst[[#This Row],[Dato]])+1,1)-1,Kreditvækst[[Dato]:[Udlaan_MFI_HH_NP_UE]],4,FALSE)-1)*100,NA())</f>
        <v>21.351752878658026</v>
      </c>
    </row>
    <row r="85" spans="1:7" hidden="1" x14ac:dyDescent="0.25">
      <c r="A85" s="3">
        <v>31746</v>
      </c>
      <c r="B85" s="4"/>
      <c r="C85" s="4">
        <v>264.08403884431664</v>
      </c>
      <c r="D85" s="4">
        <v>542.46626819320772</v>
      </c>
      <c r="E85" s="4" t="e">
        <f>IF(ISNUMBER(Kreditvækst[[#This Row],[Udlaan_FK_til_BNP]]),IFERROR((Kreditvækst[[#This Row],[Udlaan_FK_til_BNP]]/VLOOKUP(DATE(YEAR(Kreditvækst[[#This Row],[Dato]])-1,MONTH(Kreditvækst[[#This Row],[Dato]]),DAY(Kreditvækst[[#This Row],[Dato]])),Kreditvækst[[#All],[Dato]:[Udlaan_FK_til_BNP]],2,FALSE)-1)*100,NA()),NA())</f>
        <v>#N/A</v>
      </c>
      <c r="F85" s="4">
        <f>IFERROR((Kreditvækst[[#This Row],[Udlaan_MFI_IFS_UE]]/VLOOKUP(DATE(YEAR(Kreditvækst[[#This Row],[Dato]])-1,MONTH(Kreditvækst[[#This Row],[Dato]])+1,1)-1,Kreditvækst[[Dato]:[Udlaan_MFI_IFS_UE]],3,FALSE)-1)*100,NA())</f>
        <v>23.707885622544378</v>
      </c>
      <c r="G85" s="4">
        <f>IFERROR((Kreditvækst[[#This Row],[Udlaan_MFI_HH_NP_UE]]/VLOOKUP(DATE(YEAR(Kreditvækst[[#This Row],[Dato]])-1,MONTH(Kreditvækst[[#This Row],[Dato]])+1,1)-1,Kreditvækst[[Dato]:[Udlaan_MFI_HH_NP_UE]],4,FALSE)-1)*100,NA())</f>
        <v>19.490751329416067</v>
      </c>
    </row>
    <row r="86" spans="1:7" x14ac:dyDescent="0.25">
      <c r="A86" s="3">
        <v>31777</v>
      </c>
      <c r="B86" s="4">
        <v>147.94599989769125</v>
      </c>
      <c r="C86" s="4">
        <v>274.88794473367238</v>
      </c>
      <c r="D86" s="4">
        <v>560.39543741939019</v>
      </c>
      <c r="E86" s="4">
        <f>IF(ISNUMBER(Kreditvækst[[#This Row],[Udlaan_FK_til_BNP]]),IFERROR((Kreditvækst[[#This Row],[Udlaan_FK_til_BNP]]/VLOOKUP(DATE(YEAR(Kreditvækst[[#This Row],[Dato]])-1,MONTH(Kreditvækst[[#This Row],[Dato]]),DAY(Kreditvækst[[#This Row],[Dato]])),Kreditvækst[[#All],[Dato]:[Udlaan_FK_til_BNP]],2,FALSE)-1)*100,NA()),NA())</f>
        <v>10.484968179823539</v>
      </c>
      <c r="F86" s="4">
        <f>IFERROR((Kreditvækst[[#This Row],[Udlaan_MFI_IFS_UE]]/VLOOKUP(DATE(YEAR(Kreditvækst[[#This Row],[Dato]])-1,MONTH(Kreditvækst[[#This Row],[Dato]])+1,1)-1,Kreditvækst[[Dato]:[Udlaan_MFI_IFS_UE]],3,FALSE)-1)*100,NA())</f>
        <v>21.214784966433985</v>
      </c>
      <c r="G86" s="4">
        <f>IFERROR((Kreditvækst[[#This Row],[Udlaan_MFI_HH_NP_UE]]/VLOOKUP(DATE(YEAR(Kreditvækst[[#This Row],[Dato]])-1,MONTH(Kreditvækst[[#This Row],[Dato]])+1,1)-1,Kreditvækst[[Dato]:[Udlaan_MFI_HH_NP_UE]],4,FALSE)-1)*100,NA())</f>
        <v>18.716131130688108</v>
      </c>
    </row>
    <row r="87" spans="1:7" hidden="1" x14ac:dyDescent="0.25">
      <c r="A87" s="3">
        <v>31808</v>
      </c>
      <c r="B87" s="4"/>
      <c r="C87" s="4">
        <v>268.43643805228021</v>
      </c>
      <c r="D87" s="4">
        <v>554.08551520369588</v>
      </c>
      <c r="E87" s="4" t="e">
        <f>IF(ISNUMBER(Kreditvækst[[#This Row],[Udlaan_FK_til_BNP]]),IFERROR((Kreditvækst[[#This Row],[Udlaan_FK_til_BNP]]/VLOOKUP(DATE(YEAR(Kreditvækst[[#This Row],[Dato]])-1,MONTH(Kreditvækst[[#This Row],[Dato]]),DAY(Kreditvækst[[#This Row],[Dato]])),Kreditvækst[[#All],[Dato]:[Udlaan_FK_til_BNP]],2,FALSE)-1)*100,NA()),NA())</f>
        <v>#N/A</v>
      </c>
      <c r="F87" s="4">
        <f>IFERROR((Kreditvækst[[#This Row],[Udlaan_MFI_IFS_UE]]/VLOOKUP(DATE(YEAR(Kreditvækst[[#This Row],[Dato]])-1,MONTH(Kreditvækst[[#This Row],[Dato]])+1,1)-1,Kreditvækst[[Dato]:[Udlaan_MFI_IFS_UE]],3,FALSE)-1)*100,NA())</f>
        <v>17.41542104173859</v>
      </c>
      <c r="G87" s="4">
        <f>IFERROR((Kreditvækst[[#This Row],[Udlaan_MFI_HH_NP_UE]]/VLOOKUP(DATE(YEAR(Kreditvækst[[#This Row],[Dato]])-1,MONTH(Kreditvækst[[#This Row],[Dato]])+1,1)-1,Kreditvækst[[Dato]:[Udlaan_MFI_HH_NP_UE]],4,FALSE)-1)*100,NA())</f>
        <v>17.825595212535596</v>
      </c>
    </row>
    <row r="88" spans="1:7" hidden="1" x14ac:dyDescent="0.25">
      <c r="A88" s="3">
        <v>31836</v>
      </c>
      <c r="B88" s="4"/>
      <c r="C88" s="4">
        <v>269.23101195223569</v>
      </c>
      <c r="D88" s="4">
        <v>558.34686021972425</v>
      </c>
      <c r="E88" s="4" t="e">
        <f>IF(ISNUMBER(Kreditvækst[[#This Row],[Udlaan_FK_til_BNP]]),IFERROR((Kreditvækst[[#This Row],[Udlaan_FK_til_BNP]]/VLOOKUP(DATE(YEAR(Kreditvækst[[#This Row],[Dato]])-1,MONTH(Kreditvækst[[#This Row],[Dato]]),DAY(Kreditvækst[[#This Row],[Dato]])),Kreditvækst[[#All],[Dato]:[Udlaan_FK_til_BNP]],2,FALSE)-1)*100,NA()),NA())</f>
        <v>#N/A</v>
      </c>
      <c r="F88" s="4">
        <f>IFERROR((Kreditvækst[[#This Row],[Udlaan_MFI_IFS_UE]]/VLOOKUP(DATE(YEAR(Kreditvækst[[#This Row],[Dato]])-1,MONTH(Kreditvækst[[#This Row],[Dato]])+1,1)-1,Kreditvækst[[Dato]:[Udlaan_MFI_IFS_UE]],3,FALSE)-1)*100,NA())</f>
        <v>15.584623692040678</v>
      </c>
      <c r="G88" s="4">
        <f>IFERROR((Kreditvækst[[#This Row],[Udlaan_MFI_HH_NP_UE]]/VLOOKUP(DATE(YEAR(Kreditvækst[[#This Row],[Dato]])-1,MONTH(Kreditvækst[[#This Row],[Dato]])+1,1)-1,Kreditvækst[[Dato]:[Udlaan_MFI_HH_NP_UE]],4,FALSE)-1)*100,NA())</f>
        <v>16.630671389312578</v>
      </c>
    </row>
    <row r="89" spans="1:7" x14ac:dyDescent="0.25">
      <c r="A89" s="3">
        <v>31867</v>
      </c>
      <c r="B89" s="4">
        <v>148.30619467982331</v>
      </c>
      <c r="C89" s="4">
        <v>275.4520976082174</v>
      </c>
      <c r="D89" s="4">
        <v>568.84430246322438</v>
      </c>
      <c r="E89" s="4">
        <f>IF(ISNUMBER(Kreditvækst[[#This Row],[Udlaan_FK_til_BNP]]),IFERROR((Kreditvækst[[#This Row],[Udlaan_FK_til_BNP]]/VLOOKUP(DATE(YEAR(Kreditvækst[[#This Row],[Dato]])-1,MONTH(Kreditvækst[[#This Row],[Dato]]),DAY(Kreditvækst[[#This Row],[Dato]])),Kreditvækst[[#All],[Dato]:[Udlaan_FK_til_BNP]],2,FALSE)-1)*100,NA()),NA())</f>
        <v>8.8795757314679378</v>
      </c>
      <c r="F89" s="4">
        <f>IFERROR((Kreditvækst[[#This Row],[Udlaan_MFI_IFS_UE]]/VLOOKUP(DATE(YEAR(Kreditvækst[[#This Row],[Dato]])-1,MONTH(Kreditvækst[[#This Row],[Dato]])+1,1)-1,Kreditvækst[[Dato]:[Udlaan_MFI_IFS_UE]],3,FALSE)-1)*100,NA())</f>
        <v>15.77593572704783</v>
      </c>
      <c r="G89" s="4">
        <f>IFERROR((Kreditvækst[[#This Row],[Udlaan_MFI_HH_NP_UE]]/VLOOKUP(DATE(YEAR(Kreditvækst[[#This Row],[Dato]])-1,MONTH(Kreditvækst[[#This Row],[Dato]])+1,1)-1,Kreditvækst[[Dato]:[Udlaan_MFI_HH_NP_UE]],4,FALSE)-1)*100,NA())</f>
        <v>15.796389632303098</v>
      </c>
    </row>
    <row r="90" spans="1:7" hidden="1" x14ac:dyDescent="0.25">
      <c r="A90" s="3">
        <v>31897</v>
      </c>
      <c r="B90" s="4"/>
      <c r="C90" s="4">
        <v>277.37583511892848</v>
      </c>
      <c r="D90" s="4">
        <v>566.87173988980214</v>
      </c>
      <c r="E90" s="4" t="e">
        <f>IF(ISNUMBER(Kreditvækst[[#This Row],[Udlaan_FK_til_BNP]]),IFERROR((Kreditvækst[[#This Row],[Udlaan_FK_til_BNP]]/VLOOKUP(DATE(YEAR(Kreditvækst[[#This Row],[Dato]])-1,MONTH(Kreditvækst[[#This Row],[Dato]]),DAY(Kreditvækst[[#This Row],[Dato]])),Kreditvækst[[#All],[Dato]:[Udlaan_FK_til_BNP]],2,FALSE)-1)*100,NA()),NA())</f>
        <v>#N/A</v>
      </c>
      <c r="F90" s="4">
        <f>IFERROR((Kreditvækst[[#This Row],[Udlaan_MFI_IFS_UE]]/VLOOKUP(DATE(YEAR(Kreditvækst[[#This Row],[Dato]])-1,MONTH(Kreditvækst[[#This Row],[Dato]])+1,1)-1,Kreditvækst[[Dato]:[Udlaan_MFI_IFS_UE]],3,FALSE)-1)*100,NA())</f>
        <v>13.803951527099301</v>
      </c>
      <c r="G90" s="4">
        <f>IFERROR((Kreditvækst[[#This Row],[Udlaan_MFI_HH_NP_UE]]/VLOOKUP(DATE(YEAR(Kreditvækst[[#This Row],[Dato]])-1,MONTH(Kreditvækst[[#This Row],[Dato]])+1,1)-1,Kreditvækst[[Dato]:[Udlaan_MFI_HH_NP_UE]],4,FALSE)-1)*100,NA())</f>
        <v>14.749667691146296</v>
      </c>
    </row>
    <row r="91" spans="1:7" hidden="1" x14ac:dyDescent="0.25">
      <c r="A91" s="3">
        <v>31928</v>
      </c>
      <c r="B91" s="4"/>
      <c r="C91" s="4">
        <v>281.21846615973067</v>
      </c>
      <c r="D91" s="4">
        <v>567.3646526180795</v>
      </c>
      <c r="E91" s="4" t="e">
        <f>IF(ISNUMBER(Kreditvækst[[#This Row],[Udlaan_FK_til_BNP]]),IFERROR((Kreditvækst[[#This Row],[Udlaan_FK_til_BNP]]/VLOOKUP(DATE(YEAR(Kreditvækst[[#This Row],[Dato]])-1,MONTH(Kreditvækst[[#This Row],[Dato]]),DAY(Kreditvækst[[#This Row],[Dato]])),Kreditvækst[[#All],[Dato]:[Udlaan_FK_til_BNP]],2,FALSE)-1)*100,NA()),NA())</f>
        <v>#N/A</v>
      </c>
      <c r="F91" s="4">
        <f>IFERROR((Kreditvækst[[#This Row],[Udlaan_MFI_IFS_UE]]/VLOOKUP(DATE(YEAR(Kreditvækst[[#This Row],[Dato]])-1,MONTH(Kreditvækst[[#This Row],[Dato]])+1,1)-1,Kreditvækst[[Dato]:[Udlaan_MFI_IFS_UE]],3,FALSE)-1)*100,NA())</f>
        <v>14.345450592571286</v>
      </c>
      <c r="G91" s="4">
        <f>IFERROR((Kreditvækst[[#This Row],[Udlaan_MFI_HH_NP_UE]]/VLOOKUP(DATE(YEAR(Kreditvækst[[#This Row],[Dato]])-1,MONTH(Kreditvækst[[#This Row],[Dato]])+1,1)-1,Kreditvækst[[Dato]:[Udlaan_MFI_HH_NP_UE]],4,FALSE)-1)*100,NA())</f>
        <v>13.567978327614094</v>
      </c>
    </row>
    <row r="92" spans="1:7" x14ac:dyDescent="0.25">
      <c r="A92" s="3">
        <v>31958</v>
      </c>
      <c r="B92" s="4">
        <v>151.62660489402774</v>
      </c>
      <c r="C92" s="4">
        <v>290.60838539403511</v>
      </c>
      <c r="D92" s="4">
        <v>582.92674203252511</v>
      </c>
      <c r="E92" s="4">
        <f>IF(ISNUMBER(Kreditvækst[[#This Row],[Udlaan_FK_til_BNP]]),IFERROR((Kreditvækst[[#This Row],[Udlaan_FK_til_BNP]]/VLOOKUP(DATE(YEAR(Kreditvækst[[#This Row],[Dato]])-1,MONTH(Kreditvækst[[#This Row],[Dato]]),DAY(Kreditvækst[[#This Row],[Dato]])),Kreditvækst[[#All],[Dato]:[Udlaan_FK_til_BNP]],2,FALSE)-1)*100,NA()),NA())</f>
        <v>7.6320085153548156</v>
      </c>
      <c r="F92" s="4">
        <f>IFERROR((Kreditvækst[[#This Row],[Udlaan_MFI_IFS_UE]]/VLOOKUP(DATE(YEAR(Kreditvækst[[#This Row],[Dato]])-1,MONTH(Kreditvækst[[#This Row],[Dato]])+1,1)-1,Kreditvækst[[Dato]:[Udlaan_MFI_IFS_UE]],3,FALSE)-1)*100,NA())</f>
        <v>13.708738496139606</v>
      </c>
      <c r="G92" s="4">
        <f>IFERROR((Kreditvækst[[#This Row],[Udlaan_MFI_HH_NP_UE]]/VLOOKUP(DATE(YEAR(Kreditvækst[[#This Row],[Dato]])-1,MONTH(Kreditvækst[[#This Row],[Dato]])+1,1)-1,Kreditvækst[[Dato]:[Udlaan_MFI_HH_NP_UE]],4,FALSE)-1)*100,NA())</f>
        <v>12.845021024983572</v>
      </c>
    </row>
    <row r="93" spans="1:7" hidden="1" x14ac:dyDescent="0.25">
      <c r="A93" s="3">
        <v>31989</v>
      </c>
      <c r="B93" s="4"/>
      <c r="C93" s="4">
        <v>287.76543298081276</v>
      </c>
      <c r="D93" s="4">
        <v>575.83258425638576</v>
      </c>
      <c r="E93" s="4" t="e">
        <f>IF(ISNUMBER(Kreditvækst[[#This Row],[Udlaan_FK_til_BNP]]),IFERROR((Kreditvækst[[#This Row],[Udlaan_FK_til_BNP]]/VLOOKUP(DATE(YEAR(Kreditvækst[[#This Row],[Dato]])-1,MONTH(Kreditvækst[[#This Row],[Dato]]),DAY(Kreditvækst[[#This Row],[Dato]])),Kreditvækst[[#All],[Dato]:[Udlaan_FK_til_BNP]],2,FALSE)-1)*100,NA()),NA())</f>
        <v>#N/A</v>
      </c>
      <c r="F93" s="4">
        <f>IFERROR((Kreditvækst[[#This Row],[Udlaan_MFI_IFS_UE]]/VLOOKUP(DATE(YEAR(Kreditvækst[[#This Row],[Dato]])-1,MONTH(Kreditvækst[[#This Row],[Dato]])+1,1)-1,Kreditvækst[[Dato]:[Udlaan_MFI_IFS_UE]],3,FALSE)-1)*100,NA())</f>
        <v>13.775495139038995</v>
      </c>
      <c r="G93" s="4">
        <f>IFERROR((Kreditvækst[[#This Row],[Udlaan_MFI_HH_NP_UE]]/VLOOKUP(DATE(YEAR(Kreditvækst[[#This Row],[Dato]])-1,MONTH(Kreditvækst[[#This Row],[Dato]])+1,1)-1,Kreditvækst[[Dato]:[Udlaan_MFI_HH_NP_UE]],4,FALSE)-1)*100,NA())</f>
        <v>11.079871715040657</v>
      </c>
    </row>
    <row r="94" spans="1:7" hidden="1" x14ac:dyDescent="0.25">
      <c r="A94" s="3">
        <v>32020</v>
      </c>
      <c r="B94" s="4"/>
      <c r="C94" s="4">
        <v>290.39613678684668</v>
      </c>
      <c r="D94" s="4">
        <v>582.97203539885049</v>
      </c>
      <c r="E94" s="4" t="e">
        <f>IF(ISNUMBER(Kreditvækst[[#This Row],[Udlaan_FK_til_BNP]]),IFERROR((Kreditvækst[[#This Row],[Udlaan_FK_til_BNP]]/VLOOKUP(DATE(YEAR(Kreditvækst[[#This Row],[Dato]])-1,MONTH(Kreditvækst[[#This Row],[Dato]]),DAY(Kreditvækst[[#This Row],[Dato]])),Kreditvækst[[#All],[Dato]:[Udlaan_FK_til_BNP]],2,FALSE)-1)*100,NA()),NA())</f>
        <v>#N/A</v>
      </c>
      <c r="F94" s="4">
        <f>IFERROR((Kreditvækst[[#This Row],[Udlaan_MFI_IFS_UE]]/VLOOKUP(DATE(YEAR(Kreditvækst[[#This Row],[Dato]])-1,MONTH(Kreditvækst[[#This Row],[Dato]])+1,1)-1,Kreditvækst[[Dato]:[Udlaan_MFI_IFS_UE]],3,FALSE)-1)*100,NA())</f>
        <v>14.866357198665048</v>
      </c>
      <c r="G94" s="4">
        <f>IFERROR((Kreditvækst[[#This Row],[Udlaan_MFI_HH_NP_UE]]/VLOOKUP(DATE(YEAR(Kreditvækst[[#This Row],[Dato]])-1,MONTH(Kreditvækst[[#This Row],[Dato]])+1,1)-1,Kreditvækst[[Dato]:[Udlaan_MFI_HH_NP_UE]],4,FALSE)-1)*100,NA())</f>
        <v>10.566419278169125</v>
      </c>
    </row>
    <row r="95" spans="1:7" x14ac:dyDescent="0.25">
      <c r="A95" s="3">
        <v>32050</v>
      </c>
      <c r="B95" s="4">
        <v>153.19776091694027</v>
      </c>
      <c r="C95" s="4">
        <v>296.02294887620451</v>
      </c>
      <c r="D95" s="4">
        <v>596.52472074108459</v>
      </c>
      <c r="E95" s="4">
        <f>IF(ISNUMBER(Kreditvækst[[#This Row],[Udlaan_FK_til_BNP]]),IFERROR((Kreditvækst[[#This Row],[Udlaan_FK_til_BNP]]/VLOOKUP(DATE(YEAR(Kreditvækst[[#This Row],[Dato]])-1,MONTH(Kreditvækst[[#This Row],[Dato]]),DAY(Kreditvækst[[#This Row],[Dato]])),Kreditvækst[[#All],[Dato]:[Udlaan_FK_til_BNP]],2,FALSE)-1)*100,NA()),NA())</f>
        <v>7.5958965366827114</v>
      </c>
      <c r="F95" s="4">
        <f>IFERROR((Kreditvækst[[#This Row],[Udlaan_MFI_IFS_UE]]/VLOOKUP(DATE(YEAR(Kreditvækst[[#This Row],[Dato]])-1,MONTH(Kreditvækst[[#This Row],[Dato]])+1,1)-1,Kreditvækst[[Dato]:[Udlaan_MFI_IFS_UE]],3,FALSE)-1)*100,NA())</f>
        <v>15.946085851848579</v>
      </c>
      <c r="G95" s="4">
        <f>IFERROR((Kreditvækst[[#This Row],[Udlaan_MFI_HH_NP_UE]]/VLOOKUP(DATE(YEAR(Kreditvækst[[#This Row],[Dato]])-1,MONTH(Kreditvækst[[#This Row],[Dato]])+1,1)-1,Kreditvækst[[Dato]:[Udlaan_MFI_HH_NP_UE]],4,FALSE)-1)*100,NA())</f>
        <v>10.247474474079411</v>
      </c>
    </row>
    <row r="96" spans="1:7" hidden="1" x14ac:dyDescent="0.25">
      <c r="A96" s="3">
        <v>32081</v>
      </c>
      <c r="B96" s="4"/>
      <c r="C96" s="4">
        <v>300.76374571250722</v>
      </c>
      <c r="D96" s="4">
        <v>593.36244050102857</v>
      </c>
      <c r="E96" s="4" t="e">
        <f>IF(ISNUMBER(Kreditvækst[[#This Row],[Udlaan_FK_til_BNP]]),IFERROR((Kreditvækst[[#This Row],[Udlaan_FK_til_BNP]]/VLOOKUP(DATE(YEAR(Kreditvækst[[#This Row],[Dato]])-1,MONTH(Kreditvækst[[#This Row],[Dato]]),DAY(Kreditvækst[[#This Row],[Dato]])),Kreditvækst[[#All],[Dato]:[Udlaan_FK_til_BNP]],2,FALSE)-1)*100,NA()),NA())</f>
        <v>#N/A</v>
      </c>
      <c r="F96" s="4">
        <f>IFERROR((Kreditvækst[[#This Row],[Udlaan_MFI_IFS_UE]]/VLOOKUP(DATE(YEAR(Kreditvækst[[#This Row],[Dato]])-1,MONTH(Kreditvækst[[#This Row],[Dato]])+1,1)-1,Kreditvækst[[Dato]:[Udlaan_MFI_IFS_UE]],3,FALSE)-1)*100,NA())</f>
        <v>15.848439099701107</v>
      </c>
      <c r="G96" s="4">
        <f>IFERROR((Kreditvækst[[#This Row],[Udlaan_MFI_HH_NP_UE]]/VLOOKUP(DATE(YEAR(Kreditvækst[[#This Row],[Dato]])-1,MONTH(Kreditvækst[[#This Row],[Dato]])+1,1)-1,Kreditvækst[[Dato]:[Udlaan_MFI_HH_NP_UE]],4,FALSE)-1)*100,NA())</f>
        <v>9.9482236632924668</v>
      </c>
    </row>
    <row r="97" spans="1:7" hidden="1" x14ac:dyDescent="0.25">
      <c r="A97" s="3">
        <v>32111</v>
      </c>
      <c r="B97" s="4"/>
      <c r="C97" s="4">
        <v>307.85086029219593</v>
      </c>
      <c r="D97" s="4">
        <v>596.59541583464249</v>
      </c>
      <c r="E97" s="4" t="e">
        <f>IF(ISNUMBER(Kreditvækst[[#This Row],[Udlaan_FK_til_BNP]]),IFERROR((Kreditvækst[[#This Row],[Udlaan_FK_til_BNP]]/VLOOKUP(DATE(YEAR(Kreditvækst[[#This Row],[Dato]])-1,MONTH(Kreditvækst[[#This Row],[Dato]]),DAY(Kreditvækst[[#This Row],[Dato]])),Kreditvækst[[#All],[Dato]:[Udlaan_FK_til_BNP]],2,FALSE)-1)*100,NA()),NA())</f>
        <v>#N/A</v>
      </c>
      <c r="F97" s="4">
        <f>IFERROR((Kreditvækst[[#This Row],[Udlaan_MFI_IFS_UE]]/VLOOKUP(DATE(YEAR(Kreditvækst[[#This Row],[Dato]])-1,MONTH(Kreditvækst[[#This Row],[Dato]])+1,1)-1,Kreditvækst[[Dato]:[Udlaan_MFI_IFS_UE]],3,FALSE)-1)*100,NA())</f>
        <v>16.573065770809727</v>
      </c>
      <c r="G97" s="4">
        <f>IFERROR((Kreditvækst[[#This Row],[Udlaan_MFI_HH_NP_UE]]/VLOOKUP(DATE(YEAR(Kreditvækst[[#This Row],[Dato]])-1,MONTH(Kreditvækst[[#This Row],[Dato]])+1,1)-1,Kreditvækst[[Dato]:[Udlaan_MFI_HH_NP_UE]],4,FALSE)-1)*100,NA())</f>
        <v>9.9783435054354044</v>
      </c>
    </row>
    <row r="98" spans="1:7" x14ac:dyDescent="0.25">
      <c r="A98" s="3">
        <v>32142</v>
      </c>
      <c r="B98" s="4">
        <v>158.77853410825026</v>
      </c>
      <c r="C98" s="4">
        <v>322.85573507964193</v>
      </c>
      <c r="D98" s="4">
        <v>610.47563187603532</v>
      </c>
      <c r="E98" s="4">
        <f>IF(ISNUMBER(Kreditvækst[[#This Row],[Udlaan_FK_til_BNP]]),IFERROR((Kreditvækst[[#This Row],[Udlaan_FK_til_BNP]]/VLOOKUP(DATE(YEAR(Kreditvækst[[#This Row],[Dato]])-1,MONTH(Kreditvækst[[#This Row],[Dato]]),DAY(Kreditvækst[[#This Row],[Dato]])),Kreditvækst[[#All],[Dato]:[Udlaan_FK_til_BNP]],2,FALSE)-1)*100,NA()),NA())</f>
        <v>7.3219513998688646</v>
      </c>
      <c r="F98" s="4">
        <f>IFERROR((Kreditvækst[[#This Row],[Udlaan_MFI_IFS_UE]]/VLOOKUP(DATE(YEAR(Kreditvækst[[#This Row],[Dato]])-1,MONTH(Kreditvækst[[#This Row],[Dato]])+1,1)-1,Kreditvækst[[Dato]:[Udlaan_MFI_IFS_UE]],3,FALSE)-1)*100,NA())</f>
        <v>17.449943245944667</v>
      </c>
      <c r="G98" s="4">
        <f>IFERROR((Kreditvækst[[#This Row],[Udlaan_MFI_HH_NP_UE]]/VLOOKUP(DATE(YEAR(Kreditvækst[[#This Row],[Dato]])-1,MONTH(Kreditvækst[[#This Row],[Dato]])+1,1)-1,Kreditvækst[[Dato]:[Udlaan_MFI_HH_NP_UE]],4,FALSE)-1)*100,NA())</f>
        <v>8.9365814053132588</v>
      </c>
    </row>
    <row r="99" spans="1:7" hidden="1" x14ac:dyDescent="0.25">
      <c r="A99" s="3">
        <v>32173</v>
      </c>
      <c r="B99" s="4"/>
      <c r="C99" s="4">
        <v>320.46806300175172</v>
      </c>
      <c r="D99" s="4">
        <v>601.56213729697947</v>
      </c>
      <c r="E99" s="4" t="e">
        <f>IF(ISNUMBER(Kreditvækst[[#This Row],[Udlaan_FK_til_BNP]]),IFERROR((Kreditvækst[[#This Row],[Udlaan_FK_til_BNP]]/VLOOKUP(DATE(YEAR(Kreditvækst[[#This Row],[Dato]])-1,MONTH(Kreditvækst[[#This Row],[Dato]]),DAY(Kreditvækst[[#This Row],[Dato]])),Kreditvækst[[#All],[Dato]:[Udlaan_FK_til_BNP]],2,FALSE)-1)*100,NA()),NA())</f>
        <v>#N/A</v>
      </c>
      <c r="F99" s="4">
        <f>IFERROR((Kreditvækst[[#This Row],[Udlaan_MFI_IFS_UE]]/VLOOKUP(DATE(YEAR(Kreditvækst[[#This Row],[Dato]])-1,MONTH(Kreditvækst[[#This Row],[Dato]])+1,1)-1,Kreditvækst[[Dato]:[Udlaan_MFI_IFS_UE]],3,FALSE)-1)*100,NA())</f>
        <v>19.383219851597765</v>
      </c>
      <c r="G99" s="4">
        <f>IFERROR((Kreditvækst[[#This Row],[Udlaan_MFI_HH_NP_UE]]/VLOOKUP(DATE(YEAR(Kreditvækst[[#This Row],[Dato]])-1,MONTH(Kreditvækst[[#This Row],[Dato]])+1,1)-1,Kreditvækst[[Dato]:[Udlaan_MFI_HH_NP_UE]],4,FALSE)-1)*100,NA())</f>
        <v>8.5684647568940555</v>
      </c>
    </row>
    <row r="100" spans="1:7" hidden="1" x14ac:dyDescent="0.25">
      <c r="A100" s="3">
        <v>32202</v>
      </c>
      <c r="B100" s="4"/>
      <c r="C100" s="4">
        <v>318.94221622521013</v>
      </c>
      <c r="D100" s="4">
        <v>606.31469647973199</v>
      </c>
      <c r="E100" s="4" t="e">
        <f>IF(ISNUMBER(Kreditvækst[[#This Row],[Udlaan_FK_til_BNP]]),IFERROR((Kreditvækst[[#This Row],[Udlaan_FK_til_BNP]]/VLOOKUP(DATE(YEAR(Kreditvækst[[#This Row],[Dato]])-1,MONTH(Kreditvækst[[#This Row],[Dato]]),DAY(Kreditvækst[[#This Row],[Dato]])),Kreditvækst[[#All],[Dato]:[Udlaan_FK_til_BNP]],2,FALSE)-1)*100,NA()),NA())</f>
        <v>#N/A</v>
      </c>
      <c r="F100" s="4">
        <f>IFERROR((Kreditvækst[[#This Row],[Udlaan_MFI_IFS_UE]]/VLOOKUP(DATE(YEAR(Kreditvækst[[#This Row],[Dato]])-1,MONTH(Kreditvækst[[#This Row],[Dato]])+1,1)-1,Kreditvækst[[Dato]:[Udlaan_MFI_IFS_UE]],3,FALSE)-1)*100,NA())</f>
        <v>18.464144940997262</v>
      </c>
      <c r="G100" s="4">
        <f>IFERROR((Kreditvækst[[#This Row],[Udlaan_MFI_HH_NP_UE]]/VLOOKUP(DATE(YEAR(Kreditvækst[[#This Row],[Dato]])-1,MONTH(Kreditvækst[[#This Row],[Dato]])+1,1)-1,Kreditvækst[[Dato]:[Udlaan_MFI_HH_NP_UE]],4,FALSE)-1)*100,NA())</f>
        <v>8.5910461180226161</v>
      </c>
    </row>
    <row r="101" spans="1:7" x14ac:dyDescent="0.25">
      <c r="A101" s="3">
        <v>32233</v>
      </c>
      <c r="B101" s="4">
        <v>157.48311522918615</v>
      </c>
      <c r="C101" s="4">
        <v>324.89554634846797</v>
      </c>
      <c r="D101" s="4">
        <v>617.02118301162079</v>
      </c>
      <c r="E101" s="4">
        <f>IF(ISNUMBER(Kreditvækst[[#This Row],[Udlaan_FK_til_BNP]]),IFERROR((Kreditvækst[[#This Row],[Udlaan_FK_til_BNP]]/VLOOKUP(DATE(YEAR(Kreditvækst[[#This Row],[Dato]])-1,MONTH(Kreditvækst[[#This Row],[Dato]]),DAY(Kreditvækst[[#This Row],[Dato]])),Kreditvækst[[#All],[Dato]:[Udlaan_FK_til_BNP]],2,FALSE)-1)*100,NA()),NA())</f>
        <v>6.1878201171399416</v>
      </c>
      <c r="F101" s="4">
        <f>IFERROR((Kreditvækst[[#This Row],[Udlaan_MFI_IFS_UE]]/VLOOKUP(DATE(YEAR(Kreditvækst[[#This Row],[Dato]])-1,MONTH(Kreditvækst[[#This Row],[Dato]])+1,1)-1,Kreditvækst[[Dato]:[Udlaan_MFI_IFS_UE]],3,FALSE)-1)*100,NA())</f>
        <v>17.949926382690062</v>
      </c>
      <c r="G101" s="4">
        <f>IFERROR((Kreditvækst[[#This Row],[Udlaan_MFI_HH_NP_UE]]/VLOOKUP(DATE(YEAR(Kreditvækst[[#This Row],[Dato]])-1,MONTH(Kreditvækst[[#This Row],[Dato]])+1,1)-1,Kreditvækst[[Dato]:[Udlaan_MFI_HH_NP_UE]],4,FALSE)-1)*100,NA())</f>
        <v>8.4692560582534817</v>
      </c>
    </row>
    <row r="102" spans="1:7" hidden="1" x14ac:dyDescent="0.25">
      <c r="A102" s="3">
        <v>32263</v>
      </c>
      <c r="B102" s="4"/>
      <c r="C102" s="4">
        <v>325.6485951229173</v>
      </c>
      <c r="D102" s="4">
        <v>614.13839289714633</v>
      </c>
      <c r="E102" s="4" t="e">
        <f>IF(ISNUMBER(Kreditvækst[[#This Row],[Udlaan_FK_til_BNP]]),IFERROR((Kreditvækst[[#This Row],[Udlaan_FK_til_BNP]]/VLOOKUP(DATE(YEAR(Kreditvækst[[#This Row],[Dato]])-1,MONTH(Kreditvækst[[#This Row],[Dato]]),DAY(Kreditvækst[[#This Row],[Dato]])),Kreditvækst[[#All],[Dato]:[Udlaan_FK_til_BNP]],2,FALSE)-1)*100,NA()),NA())</f>
        <v>#N/A</v>
      </c>
      <c r="F102" s="4">
        <f>IFERROR((Kreditvækst[[#This Row],[Udlaan_MFI_IFS_UE]]/VLOOKUP(DATE(YEAR(Kreditvækst[[#This Row],[Dato]])-1,MONTH(Kreditvækst[[#This Row],[Dato]])+1,1)-1,Kreditvækst[[Dato]:[Udlaan_MFI_IFS_UE]],3,FALSE)-1)*100,NA())</f>
        <v>17.403376174889651</v>
      </c>
      <c r="G102" s="4">
        <f>IFERROR((Kreditvækst[[#This Row],[Udlaan_MFI_HH_NP_UE]]/VLOOKUP(DATE(YEAR(Kreditvækst[[#This Row],[Dato]])-1,MONTH(Kreditvækst[[#This Row],[Dato]])+1,1)-1,Kreditvækst[[Dato]:[Udlaan_MFI_HH_NP_UE]],4,FALSE)-1)*100,NA())</f>
        <v>8.3381565319401219</v>
      </c>
    </row>
    <row r="103" spans="1:7" hidden="1" x14ac:dyDescent="0.25">
      <c r="A103" s="3">
        <v>32294</v>
      </c>
      <c r="B103" s="4"/>
      <c r="C103" s="4">
        <v>326.36072511484775</v>
      </c>
      <c r="D103" s="4">
        <v>612.65683258885042</v>
      </c>
      <c r="E103" s="4" t="e">
        <f>IF(ISNUMBER(Kreditvækst[[#This Row],[Udlaan_FK_til_BNP]]),IFERROR((Kreditvækst[[#This Row],[Udlaan_FK_til_BNP]]/VLOOKUP(DATE(YEAR(Kreditvækst[[#This Row],[Dato]])-1,MONTH(Kreditvækst[[#This Row],[Dato]]),DAY(Kreditvækst[[#This Row],[Dato]])),Kreditvækst[[#All],[Dato]:[Udlaan_FK_til_BNP]],2,FALSE)-1)*100,NA()),NA())</f>
        <v>#N/A</v>
      </c>
      <c r="F103" s="4">
        <f>IFERROR((Kreditvækst[[#This Row],[Udlaan_MFI_IFS_UE]]/VLOOKUP(DATE(YEAR(Kreditvækst[[#This Row],[Dato]])-1,MONTH(Kreditvækst[[#This Row],[Dato]])+1,1)-1,Kreditvækst[[Dato]:[Udlaan_MFI_IFS_UE]],3,FALSE)-1)*100,NA())</f>
        <v>16.052380759902341</v>
      </c>
      <c r="G103" s="4">
        <f>IFERROR((Kreditvækst[[#This Row],[Udlaan_MFI_HH_NP_UE]]/VLOOKUP(DATE(YEAR(Kreditvækst[[#This Row],[Dato]])-1,MONTH(Kreditvækst[[#This Row],[Dato]])+1,1)-1,Kreditvækst[[Dato]:[Udlaan_MFI_HH_NP_UE]],4,FALSE)-1)*100,NA())</f>
        <v>7.9829047794521824</v>
      </c>
    </row>
    <row r="104" spans="1:7" x14ac:dyDescent="0.25">
      <c r="A104" s="3">
        <v>32324</v>
      </c>
      <c r="B104" s="4">
        <v>159.63450816381675</v>
      </c>
      <c r="C104" s="4">
        <v>336.9405691344175</v>
      </c>
      <c r="D104" s="4">
        <v>622.71839139827</v>
      </c>
      <c r="E104" s="4">
        <f>IF(ISNUMBER(Kreditvækst[[#This Row],[Udlaan_FK_til_BNP]]),IFERROR((Kreditvækst[[#This Row],[Udlaan_FK_til_BNP]]/VLOOKUP(DATE(YEAR(Kreditvækst[[#This Row],[Dato]])-1,MONTH(Kreditvækst[[#This Row],[Dato]]),DAY(Kreditvækst[[#This Row],[Dato]])),Kreditvækst[[#All],[Dato]:[Udlaan_FK_til_BNP]],2,FALSE)-1)*100,NA()),NA())</f>
        <v>5.2813312514553568</v>
      </c>
      <c r="F104" s="4">
        <f>IFERROR((Kreditvækst[[#This Row],[Udlaan_MFI_IFS_UE]]/VLOOKUP(DATE(YEAR(Kreditvækst[[#This Row],[Dato]])-1,MONTH(Kreditvækst[[#This Row],[Dato]])+1,1)-1,Kreditvækst[[Dato]:[Udlaan_MFI_IFS_UE]],3,FALSE)-1)*100,NA())</f>
        <v>15.943168218480942</v>
      </c>
      <c r="G104" s="4">
        <f>IFERROR((Kreditvækst[[#This Row],[Udlaan_MFI_HH_NP_UE]]/VLOOKUP(DATE(YEAR(Kreditvækst[[#This Row],[Dato]])-1,MONTH(Kreditvækst[[#This Row],[Dato]])+1,1)-1,Kreditvækst[[Dato]:[Udlaan_MFI_HH_NP_UE]],4,FALSE)-1)*100,NA())</f>
        <v>6.8261835487253508</v>
      </c>
    </row>
    <row r="105" spans="1:7" hidden="1" x14ac:dyDescent="0.25">
      <c r="A105" s="3">
        <v>32355</v>
      </c>
      <c r="B105" s="4"/>
      <c r="C105" s="4">
        <v>340.82338277570972</v>
      </c>
      <c r="D105" s="4">
        <v>616.90509576018451</v>
      </c>
      <c r="E105" s="4" t="e">
        <f>IF(ISNUMBER(Kreditvækst[[#This Row],[Udlaan_FK_til_BNP]]),IFERROR((Kreditvækst[[#This Row],[Udlaan_FK_til_BNP]]/VLOOKUP(DATE(YEAR(Kreditvækst[[#This Row],[Dato]])-1,MONTH(Kreditvækst[[#This Row],[Dato]]),DAY(Kreditvækst[[#This Row],[Dato]])),Kreditvækst[[#All],[Dato]:[Udlaan_FK_til_BNP]],2,FALSE)-1)*100,NA()),NA())</f>
        <v>#N/A</v>
      </c>
      <c r="F105" s="4">
        <f>IFERROR((Kreditvækst[[#This Row],[Udlaan_MFI_IFS_UE]]/VLOOKUP(DATE(YEAR(Kreditvækst[[#This Row],[Dato]])-1,MONTH(Kreditvækst[[#This Row],[Dato]])+1,1)-1,Kreditvækst[[Dato]:[Udlaan_MFI_IFS_UE]],3,FALSE)-1)*100,NA())</f>
        <v>18.437916342243476</v>
      </c>
      <c r="G105" s="4">
        <f>IFERROR((Kreditvækst[[#This Row],[Udlaan_MFI_HH_NP_UE]]/VLOOKUP(DATE(YEAR(Kreditvækst[[#This Row],[Dato]])-1,MONTH(Kreditvækst[[#This Row],[Dato]])+1,1)-1,Kreditvækst[[Dato]:[Udlaan_MFI_HH_NP_UE]],4,FALSE)-1)*100,NA())</f>
        <v>7.1327174992777964</v>
      </c>
    </row>
    <row r="106" spans="1:7" hidden="1" x14ac:dyDescent="0.25">
      <c r="A106" s="3">
        <v>32386</v>
      </c>
      <c r="B106" s="4"/>
      <c r="C106" s="4">
        <v>341.18200733379058</v>
      </c>
      <c r="D106" s="4">
        <v>621.60565176452485</v>
      </c>
      <c r="E106" s="4" t="e">
        <f>IF(ISNUMBER(Kreditvækst[[#This Row],[Udlaan_FK_til_BNP]]),IFERROR((Kreditvækst[[#This Row],[Udlaan_FK_til_BNP]]/VLOOKUP(DATE(YEAR(Kreditvækst[[#This Row],[Dato]])-1,MONTH(Kreditvækst[[#This Row],[Dato]]),DAY(Kreditvækst[[#This Row],[Dato]])),Kreditvækst[[#All],[Dato]:[Udlaan_FK_til_BNP]],2,FALSE)-1)*100,NA()),NA())</f>
        <v>#N/A</v>
      </c>
      <c r="F106" s="4">
        <f>IFERROR((Kreditvækst[[#This Row],[Udlaan_MFI_IFS_UE]]/VLOOKUP(DATE(YEAR(Kreditvækst[[#This Row],[Dato]])-1,MONTH(Kreditvækst[[#This Row],[Dato]])+1,1)-1,Kreditvækst[[Dato]:[Udlaan_MFI_IFS_UE]],3,FALSE)-1)*100,NA())</f>
        <v>17.488480084093251</v>
      </c>
      <c r="G106" s="4">
        <f>IFERROR((Kreditvækst[[#This Row],[Udlaan_MFI_HH_NP_UE]]/VLOOKUP(DATE(YEAR(Kreditvækst[[#This Row],[Dato]])-1,MONTH(Kreditvækst[[#This Row],[Dato]])+1,1)-1,Kreditvækst[[Dato]:[Udlaan_MFI_HH_NP_UE]],4,FALSE)-1)*100,NA())</f>
        <v>6.6270102200086667</v>
      </c>
    </row>
    <row r="107" spans="1:7" x14ac:dyDescent="0.25">
      <c r="A107" s="3">
        <v>32416</v>
      </c>
      <c r="B107" s="4">
        <v>161.00647819964345</v>
      </c>
      <c r="C107" s="4">
        <v>345.79162623915113</v>
      </c>
      <c r="D107" s="4">
        <v>630.66513655224708</v>
      </c>
      <c r="E107" s="4">
        <f>IF(ISNUMBER(Kreditvækst[[#This Row],[Udlaan_FK_til_BNP]]),IFERROR((Kreditvækst[[#This Row],[Udlaan_FK_til_BNP]]/VLOOKUP(DATE(YEAR(Kreditvækst[[#This Row],[Dato]])-1,MONTH(Kreditvækst[[#This Row],[Dato]]),DAY(Kreditvækst[[#This Row],[Dato]])),Kreditvækst[[#All],[Dato]:[Udlaan_FK_til_BNP]],2,FALSE)-1)*100,NA()),NA())</f>
        <v>5.0971484413123047</v>
      </c>
      <c r="F107" s="4">
        <f>IFERROR((Kreditvækst[[#This Row],[Udlaan_MFI_IFS_UE]]/VLOOKUP(DATE(YEAR(Kreditvækst[[#This Row],[Dato]])-1,MONTH(Kreditvækst[[#This Row],[Dato]])+1,1)-1,Kreditvækst[[Dato]:[Udlaan_MFI_IFS_UE]],3,FALSE)-1)*100,NA())</f>
        <v>16.81243888417572</v>
      </c>
      <c r="G107" s="4">
        <f>IFERROR((Kreditvækst[[#This Row],[Udlaan_MFI_HH_NP_UE]]/VLOOKUP(DATE(YEAR(Kreditvækst[[#This Row],[Dato]])-1,MONTH(Kreditvækst[[#This Row],[Dato]])+1,1)-1,Kreditvækst[[Dato]:[Udlaan_MFI_HH_NP_UE]],4,FALSE)-1)*100,NA())</f>
        <v>5.7232189419993418</v>
      </c>
    </row>
    <row r="108" spans="1:7" hidden="1" x14ac:dyDescent="0.25">
      <c r="A108" s="3">
        <v>32447</v>
      </c>
      <c r="B108" s="4"/>
      <c r="C108" s="4">
        <v>355.89878147536558</v>
      </c>
      <c r="D108" s="4">
        <v>621.60726760515536</v>
      </c>
      <c r="E108" s="4" t="e">
        <f>IF(ISNUMBER(Kreditvækst[[#This Row],[Udlaan_FK_til_BNP]]),IFERROR((Kreditvækst[[#This Row],[Udlaan_FK_til_BNP]]/VLOOKUP(DATE(YEAR(Kreditvækst[[#This Row],[Dato]])-1,MONTH(Kreditvækst[[#This Row],[Dato]]),DAY(Kreditvækst[[#This Row],[Dato]])),Kreditvækst[[#All],[Dato]:[Udlaan_FK_til_BNP]],2,FALSE)-1)*100,NA()),NA())</f>
        <v>#N/A</v>
      </c>
      <c r="F108" s="4">
        <f>IFERROR((Kreditvækst[[#This Row],[Udlaan_MFI_IFS_UE]]/VLOOKUP(DATE(YEAR(Kreditvækst[[#This Row],[Dato]])-1,MONTH(Kreditvækst[[#This Row],[Dato]])+1,1)-1,Kreditvækst[[Dato]:[Udlaan_MFI_IFS_UE]],3,FALSE)-1)*100,NA())</f>
        <v>18.331676124143172</v>
      </c>
      <c r="G108" s="4">
        <f>IFERROR((Kreditvækst[[#This Row],[Udlaan_MFI_HH_NP_UE]]/VLOOKUP(DATE(YEAR(Kreditvækst[[#This Row],[Dato]])-1,MONTH(Kreditvækst[[#This Row],[Dato]])+1,1)-1,Kreditvækst[[Dato]:[Udlaan_MFI_HH_NP_UE]],4,FALSE)-1)*100,NA())</f>
        <v>4.7601306008309585</v>
      </c>
    </row>
    <row r="109" spans="1:7" hidden="1" x14ac:dyDescent="0.25">
      <c r="A109" s="3">
        <v>32477</v>
      </c>
      <c r="B109" s="4"/>
      <c r="C109" s="4">
        <v>360.90253236116212</v>
      </c>
      <c r="D109" s="4">
        <v>620.84626764552138</v>
      </c>
      <c r="E109" s="4" t="e">
        <f>IF(ISNUMBER(Kreditvækst[[#This Row],[Udlaan_FK_til_BNP]]),IFERROR((Kreditvækst[[#This Row],[Udlaan_FK_til_BNP]]/VLOOKUP(DATE(YEAR(Kreditvækst[[#This Row],[Dato]])-1,MONTH(Kreditvækst[[#This Row],[Dato]]),DAY(Kreditvækst[[#This Row],[Dato]])),Kreditvækst[[#All],[Dato]:[Udlaan_FK_til_BNP]],2,FALSE)-1)*100,NA()),NA())</f>
        <v>#N/A</v>
      </c>
      <c r="F109" s="4">
        <f>IFERROR((Kreditvækst[[#This Row],[Udlaan_MFI_IFS_UE]]/VLOOKUP(DATE(YEAR(Kreditvækst[[#This Row],[Dato]])-1,MONTH(Kreditvækst[[#This Row],[Dato]])+1,1)-1,Kreditvækst[[Dato]:[Udlaan_MFI_IFS_UE]],3,FALSE)-1)*100,NA())</f>
        <v>17.232913371953007</v>
      </c>
      <c r="G109" s="4">
        <f>IFERROR((Kreditvækst[[#This Row],[Udlaan_MFI_HH_NP_UE]]/VLOOKUP(DATE(YEAR(Kreditvækst[[#This Row],[Dato]])-1,MONTH(Kreditvækst[[#This Row],[Dato]])+1,1)-1,Kreditvækst[[Dato]:[Udlaan_MFI_HH_NP_UE]],4,FALSE)-1)*100,NA())</f>
        <v>4.0648739777780163</v>
      </c>
    </row>
    <row r="110" spans="1:7" x14ac:dyDescent="0.25">
      <c r="A110" s="3">
        <v>32508</v>
      </c>
      <c r="B110" s="4">
        <v>166.23912580547494</v>
      </c>
      <c r="C110" s="4">
        <v>375.19115421960396</v>
      </c>
      <c r="D110" s="4">
        <v>633.65017329021703</v>
      </c>
      <c r="E110" s="4">
        <f>IF(ISNUMBER(Kreditvækst[[#This Row],[Udlaan_FK_til_BNP]]),IFERROR((Kreditvækst[[#This Row],[Udlaan_FK_til_BNP]]/VLOOKUP(DATE(YEAR(Kreditvækst[[#This Row],[Dato]])-1,MONTH(Kreditvækst[[#This Row],[Dato]]),DAY(Kreditvækst[[#This Row],[Dato]])),Kreditvækst[[#All],[Dato]:[Udlaan_FK_til_BNP]],2,FALSE)-1)*100,NA()),NA())</f>
        <v>4.6987407580789675</v>
      </c>
      <c r="F110" s="4">
        <f>IFERROR((Kreditvækst[[#This Row],[Udlaan_MFI_IFS_UE]]/VLOOKUP(DATE(YEAR(Kreditvækst[[#This Row],[Dato]])-1,MONTH(Kreditvækst[[#This Row],[Dato]])+1,1)-1,Kreditvækst[[Dato]:[Udlaan_MFI_IFS_UE]],3,FALSE)-1)*100,NA())</f>
        <v>16.210156256648787</v>
      </c>
      <c r="G110" s="4">
        <f>IFERROR((Kreditvækst[[#This Row],[Udlaan_MFI_HH_NP_UE]]/VLOOKUP(DATE(YEAR(Kreditvækst[[#This Row],[Dato]])-1,MONTH(Kreditvækst[[#This Row],[Dato]])+1,1)-1,Kreditvækst[[Dato]:[Udlaan_MFI_HH_NP_UE]],4,FALSE)-1)*100,NA())</f>
        <v>3.79614520287479</v>
      </c>
    </row>
    <row r="111" spans="1:7" hidden="1" x14ac:dyDescent="0.25">
      <c r="A111" s="3">
        <v>32539</v>
      </c>
      <c r="B111" s="4"/>
      <c r="C111" s="4">
        <v>370.51362953386433</v>
      </c>
      <c r="D111" s="4">
        <v>619.81936695029594</v>
      </c>
      <c r="E111" s="4" t="e">
        <f>IF(ISNUMBER(Kreditvækst[[#This Row],[Udlaan_FK_til_BNP]]),IFERROR((Kreditvækst[[#This Row],[Udlaan_FK_til_BNP]]/VLOOKUP(DATE(YEAR(Kreditvækst[[#This Row],[Dato]])-1,MONTH(Kreditvækst[[#This Row],[Dato]]),DAY(Kreditvækst[[#This Row],[Dato]])),Kreditvækst[[#All],[Dato]:[Udlaan_FK_til_BNP]],2,FALSE)-1)*100,NA()),NA())</f>
        <v>#N/A</v>
      </c>
      <c r="F111" s="4">
        <f>IFERROR((Kreditvækst[[#This Row],[Udlaan_MFI_IFS_UE]]/VLOOKUP(DATE(YEAR(Kreditvækst[[#This Row],[Dato]])-1,MONTH(Kreditvækst[[#This Row],[Dato]])+1,1)-1,Kreditvækst[[Dato]:[Udlaan_MFI_IFS_UE]],3,FALSE)-1)*100,NA())</f>
        <v>15.616397485399048</v>
      </c>
      <c r="G111" s="4">
        <f>IFERROR((Kreditvækst[[#This Row],[Udlaan_MFI_HH_NP_UE]]/VLOOKUP(DATE(YEAR(Kreditvækst[[#This Row],[Dato]])-1,MONTH(Kreditvækst[[#This Row],[Dato]])+1,1)-1,Kreditvækst[[Dato]:[Udlaan_MFI_HH_NP_UE]],4,FALSE)-1)*100,NA())</f>
        <v>3.034969876154836</v>
      </c>
    </row>
    <row r="112" spans="1:7" hidden="1" x14ac:dyDescent="0.25">
      <c r="A112" s="3">
        <v>32567</v>
      </c>
      <c r="B112" s="4"/>
      <c r="C112" s="4">
        <v>373.69147228034331</v>
      </c>
      <c r="D112" s="4">
        <v>624.48562244653624</v>
      </c>
      <c r="E112" s="4" t="e">
        <f>IF(ISNUMBER(Kreditvækst[[#This Row],[Udlaan_FK_til_BNP]]),IFERROR((Kreditvækst[[#This Row],[Udlaan_FK_til_BNP]]/VLOOKUP(DATE(YEAR(Kreditvækst[[#This Row],[Dato]])-1,MONTH(Kreditvækst[[#This Row],[Dato]]),DAY(Kreditvækst[[#This Row],[Dato]])),Kreditvækst[[#All],[Dato]:[Udlaan_FK_til_BNP]],2,FALSE)-1)*100,NA()),NA())</f>
        <v>#N/A</v>
      </c>
      <c r="F112" s="4">
        <f>IFERROR((Kreditvækst[[#This Row],[Udlaan_MFI_IFS_UE]]/VLOOKUP(DATE(YEAR(Kreditvækst[[#This Row],[Dato]])-1,MONTH(Kreditvækst[[#This Row],[Dato]])+1,1)-1,Kreditvækst[[Dato]:[Udlaan_MFI_IFS_UE]],3,FALSE)-1)*100,NA())</f>
        <v>17.165885627531317</v>
      </c>
      <c r="G112" s="4">
        <f>IFERROR((Kreditvækst[[#This Row],[Udlaan_MFI_HH_NP_UE]]/VLOOKUP(DATE(YEAR(Kreditvækst[[#This Row],[Dato]])-1,MONTH(Kreditvækst[[#This Row],[Dato]])+1,1)-1,Kreditvækst[[Dato]:[Udlaan_MFI_HH_NP_UE]],4,FALSE)-1)*100,NA())</f>
        <v>2.9969463172020649</v>
      </c>
    </row>
    <row r="113" spans="1:7" x14ac:dyDescent="0.25">
      <c r="A113" s="3">
        <v>32598</v>
      </c>
      <c r="B113" s="4">
        <v>164.39936467292659</v>
      </c>
      <c r="C113" s="4">
        <v>376.96409768580588</v>
      </c>
      <c r="D113" s="4">
        <v>635.8194131160601</v>
      </c>
      <c r="E113" s="4">
        <f>IF(ISNUMBER(Kreditvækst[[#This Row],[Udlaan_FK_til_BNP]]),IFERROR((Kreditvækst[[#This Row],[Udlaan_FK_til_BNP]]/VLOOKUP(DATE(YEAR(Kreditvækst[[#This Row],[Dato]])-1,MONTH(Kreditvækst[[#This Row],[Dato]]),DAY(Kreditvækst[[#This Row],[Dato]])),Kreditvækst[[#All],[Dato]:[Udlaan_FK_til_BNP]],2,FALSE)-1)*100,NA()),NA())</f>
        <v>4.391740304143199</v>
      </c>
      <c r="F113" s="4">
        <f>IFERROR((Kreditvækst[[#This Row],[Udlaan_MFI_IFS_UE]]/VLOOKUP(DATE(YEAR(Kreditvækst[[#This Row],[Dato]])-1,MONTH(Kreditvækst[[#This Row],[Dato]])+1,1)-1,Kreditvækst[[Dato]:[Udlaan_MFI_IFS_UE]],3,FALSE)-1)*100,NA())</f>
        <v>16.026243487342718</v>
      </c>
      <c r="G113" s="4">
        <f>IFERROR((Kreditvækst[[#This Row],[Udlaan_MFI_HH_NP_UE]]/VLOOKUP(DATE(YEAR(Kreditvækst[[#This Row],[Dato]])-1,MONTH(Kreditvækst[[#This Row],[Dato]])+1,1)-1,Kreditvækst[[Dato]:[Udlaan_MFI_HH_NP_UE]],4,FALSE)-1)*100,NA())</f>
        <v>3.0466101686634106</v>
      </c>
    </row>
    <row r="114" spans="1:7" hidden="1" x14ac:dyDescent="0.25">
      <c r="A114" s="3">
        <v>32628</v>
      </c>
      <c r="B114" s="4"/>
      <c r="C114" s="4">
        <v>378.12629724368958</v>
      </c>
      <c r="D114" s="4">
        <v>630.05240399791819</v>
      </c>
      <c r="E114" s="4" t="e">
        <f>IF(ISNUMBER(Kreditvækst[[#This Row],[Udlaan_FK_til_BNP]]),IFERROR((Kreditvækst[[#This Row],[Udlaan_FK_til_BNP]]/VLOOKUP(DATE(YEAR(Kreditvækst[[#This Row],[Dato]])-1,MONTH(Kreditvækst[[#This Row],[Dato]]),DAY(Kreditvækst[[#This Row],[Dato]])),Kreditvækst[[#All],[Dato]:[Udlaan_FK_til_BNP]],2,FALSE)-1)*100,NA()),NA())</f>
        <v>#N/A</v>
      </c>
      <c r="F114" s="4">
        <f>IFERROR((Kreditvækst[[#This Row],[Udlaan_MFI_IFS_UE]]/VLOOKUP(DATE(YEAR(Kreditvækst[[#This Row],[Dato]])-1,MONTH(Kreditvækst[[#This Row],[Dato]])+1,1)-1,Kreditvækst[[Dato]:[Udlaan_MFI_IFS_UE]],3,FALSE)-1)*100,NA())</f>
        <v>16.114825276910636</v>
      </c>
      <c r="G114" s="4">
        <f>IFERROR((Kreditvækst[[#This Row],[Udlaan_MFI_HH_NP_UE]]/VLOOKUP(DATE(YEAR(Kreditvækst[[#This Row],[Dato]])-1,MONTH(Kreditvækst[[#This Row],[Dato]])+1,1)-1,Kreditvækst[[Dato]:[Udlaan_MFI_HH_NP_UE]],4,FALSE)-1)*100,NA())</f>
        <v>2.5912744236195495</v>
      </c>
    </row>
    <row r="115" spans="1:7" hidden="1" x14ac:dyDescent="0.25">
      <c r="A115" s="3">
        <v>32659</v>
      </c>
      <c r="B115" s="4"/>
      <c r="C115" s="4">
        <v>380.54754868825034</v>
      </c>
      <c r="D115" s="4">
        <v>629.51871091632484</v>
      </c>
      <c r="E115" s="4" t="e">
        <f>IF(ISNUMBER(Kreditvækst[[#This Row],[Udlaan_FK_til_BNP]]),IFERROR((Kreditvækst[[#This Row],[Udlaan_FK_til_BNP]]/VLOOKUP(DATE(YEAR(Kreditvækst[[#This Row],[Dato]])-1,MONTH(Kreditvækst[[#This Row],[Dato]]),DAY(Kreditvækst[[#This Row],[Dato]])),Kreditvækst[[#All],[Dato]:[Udlaan_FK_til_BNP]],2,FALSE)-1)*100,NA()),NA())</f>
        <v>#N/A</v>
      </c>
      <c r="F115" s="4">
        <f>IFERROR((Kreditvækst[[#This Row],[Udlaan_MFI_IFS_UE]]/VLOOKUP(DATE(YEAR(Kreditvækst[[#This Row],[Dato]])-1,MONTH(Kreditvækst[[#This Row],[Dato]])+1,1)-1,Kreditvækst[[Dato]:[Udlaan_MFI_IFS_UE]],3,FALSE)-1)*100,NA())</f>
        <v>16.60335310087757</v>
      </c>
      <c r="G115" s="4">
        <f>IFERROR((Kreditvækst[[#This Row],[Udlaan_MFI_HH_NP_UE]]/VLOOKUP(DATE(YEAR(Kreditvækst[[#This Row],[Dato]])-1,MONTH(Kreditvækst[[#This Row],[Dato]])+1,1)-1,Kreditvækst[[Dato]:[Udlaan_MFI_HH_NP_UE]],4,FALSE)-1)*100,NA())</f>
        <v>2.7522550032164972</v>
      </c>
    </row>
    <row r="116" spans="1:7" x14ac:dyDescent="0.25">
      <c r="A116" s="3">
        <v>32689</v>
      </c>
      <c r="B116" s="4">
        <v>165.36639802050331</v>
      </c>
      <c r="C116" s="4">
        <v>387.28454933358069</v>
      </c>
      <c r="D116" s="4">
        <v>643.36330757747146</v>
      </c>
      <c r="E116" s="4">
        <f>IF(ISNUMBER(Kreditvækst[[#This Row],[Udlaan_FK_til_BNP]]),IFERROR((Kreditvækst[[#This Row],[Udlaan_FK_til_BNP]]/VLOOKUP(DATE(YEAR(Kreditvækst[[#This Row],[Dato]])-1,MONTH(Kreditvækst[[#This Row],[Dato]]),DAY(Kreditvækst[[#This Row],[Dato]])),Kreditvækst[[#All],[Dato]:[Udlaan_FK_til_BNP]],2,FALSE)-1)*100,NA()),NA())</f>
        <v>3.5906333302349047</v>
      </c>
      <c r="F116" s="4">
        <f>IFERROR((Kreditvækst[[#This Row],[Udlaan_MFI_IFS_UE]]/VLOOKUP(DATE(YEAR(Kreditvækst[[#This Row],[Dato]])-1,MONTH(Kreditvækst[[#This Row],[Dato]])+1,1)-1,Kreditvækst[[Dato]:[Udlaan_MFI_IFS_UE]],3,FALSE)-1)*100,NA())</f>
        <v>14.941501502325538</v>
      </c>
      <c r="G116" s="4">
        <f>IFERROR((Kreditvækst[[#This Row],[Udlaan_MFI_HH_NP_UE]]/VLOOKUP(DATE(YEAR(Kreditvækst[[#This Row],[Dato]])-1,MONTH(Kreditvækst[[#This Row],[Dato]])+1,1)-1,Kreditvækst[[Dato]:[Udlaan_MFI_HH_NP_UE]],4,FALSE)-1)*100,NA())</f>
        <v>3.3152892967950987</v>
      </c>
    </row>
    <row r="117" spans="1:7" hidden="1" x14ac:dyDescent="0.25">
      <c r="A117" s="3">
        <v>32720</v>
      </c>
      <c r="B117" s="4"/>
      <c r="C117" s="4">
        <v>382.66889615185141</v>
      </c>
      <c r="D117" s="4">
        <v>633.7909067508275</v>
      </c>
      <c r="E117" s="4" t="e">
        <f>IF(ISNUMBER(Kreditvækst[[#This Row],[Udlaan_FK_til_BNP]]),IFERROR((Kreditvækst[[#This Row],[Udlaan_FK_til_BNP]]/VLOOKUP(DATE(YEAR(Kreditvækst[[#This Row],[Dato]])-1,MONTH(Kreditvækst[[#This Row],[Dato]]),DAY(Kreditvækst[[#This Row],[Dato]])),Kreditvækst[[#All],[Dato]:[Udlaan_FK_til_BNP]],2,FALSE)-1)*100,NA()),NA())</f>
        <v>#N/A</v>
      </c>
      <c r="F117" s="4">
        <f>IFERROR((Kreditvækst[[#This Row],[Udlaan_MFI_IFS_UE]]/VLOOKUP(DATE(YEAR(Kreditvækst[[#This Row],[Dato]])-1,MONTH(Kreditvækst[[#This Row],[Dato]])+1,1)-1,Kreditvækst[[Dato]:[Udlaan_MFI_IFS_UE]],3,FALSE)-1)*100,NA())</f>
        <v>12.277770684436739</v>
      </c>
      <c r="G117" s="4">
        <f>IFERROR((Kreditvækst[[#This Row],[Udlaan_MFI_HH_NP_UE]]/VLOOKUP(DATE(YEAR(Kreditvækst[[#This Row],[Dato]])-1,MONTH(Kreditvækst[[#This Row],[Dato]])+1,1)-1,Kreditvækst[[Dato]:[Udlaan_MFI_HH_NP_UE]],4,FALSE)-1)*100,NA())</f>
        <v>2.7371813114682286</v>
      </c>
    </row>
    <row r="118" spans="1:7" hidden="1" x14ac:dyDescent="0.25">
      <c r="A118" s="3">
        <v>32751</v>
      </c>
      <c r="B118" s="4"/>
      <c r="C118" s="4">
        <v>388.88715369725099</v>
      </c>
      <c r="D118" s="4">
        <v>635.51647049277904</v>
      </c>
      <c r="E118" s="4" t="e">
        <f>IF(ISNUMBER(Kreditvækst[[#This Row],[Udlaan_FK_til_BNP]]),IFERROR((Kreditvækst[[#This Row],[Udlaan_FK_til_BNP]]/VLOOKUP(DATE(YEAR(Kreditvækst[[#This Row],[Dato]])-1,MONTH(Kreditvækst[[#This Row],[Dato]]),DAY(Kreditvækst[[#This Row],[Dato]])),Kreditvækst[[#All],[Dato]:[Udlaan_FK_til_BNP]],2,FALSE)-1)*100,NA()),NA())</f>
        <v>#N/A</v>
      </c>
      <c r="F118" s="4">
        <f>IFERROR((Kreditvækst[[#This Row],[Udlaan_MFI_IFS_UE]]/VLOOKUP(DATE(YEAR(Kreditvækst[[#This Row],[Dato]])-1,MONTH(Kreditvækst[[#This Row],[Dato]])+1,1)-1,Kreditvækst[[Dato]:[Udlaan_MFI_IFS_UE]],3,FALSE)-1)*100,NA())</f>
        <v>13.982315989127979</v>
      </c>
      <c r="G118" s="4">
        <f>IFERROR((Kreditvækst[[#This Row],[Udlaan_MFI_HH_NP_UE]]/VLOOKUP(DATE(YEAR(Kreditvækst[[#This Row],[Dato]])-1,MONTH(Kreditvækst[[#This Row],[Dato]])+1,1)-1,Kreditvækst[[Dato]:[Udlaan_MFI_HH_NP_UE]],4,FALSE)-1)*100,NA())</f>
        <v>2.2378848533256113</v>
      </c>
    </row>
    <row r="119" spans="1:7" x14ac:dyDescent="0.25">
      <c r="A119" s="3">
        <v>32781</v>
      </c>
      <c r="B119" s="4">
        <v>164.71944105205765</v>
      </c>
      <c r="C119" s="4">
        <v>393.39874383292869</v>
      </c>
      <c r="D119" s="4">
        <v>645.11443369099857</v>
      </c>
      <c r="E119" s="4">
        <f>IF(ISNUMBER(Kreditvækst[[#This Row],[Udlaan_FK_til_BNP]]),IFERROR((Kreditvækst[[#This Row],[Udlaan_FK_til_BNP]]/VLOOKUP(DATE(YEAR(Kreditvækst[[#This Row],[Dato]])-1,MONTH(Kreditvækst[[#This Row],[Dato]]),DAY(Kreditvækst[[#This Row],[Dato]])),Kreditvækst[[#All],[Dato]:[Udlaan_FK_til_BNP]],2,FALSE)-1)*100,NA()),NA())</f>
        <v>2.3060953161215147</v>
      </c>
      <c r="F119" s="4">
        <f>IFERROR((Kreditvækst[[#This Row],[Udlaan_MFI_IFS_UE]]/VLOOKUP(DATE(YEAR(Kreditvækst[[#This Row],[Dato]])-1,MONTH(Kreditvækst[[#This Row],[Dato]])+1,1)-1,Kreditvækst[[Dato]:[Udlaan_MFI_IFS_UE]],3,FALSE)-1)*100,NA())</f>
        <v>13.767573874345995</v>
      </c>
      <c r="G119" s="4">
        <f>IFERROR((Kreditvækst[[#This Row],[Udlaan_MFI_HH_NP_UE]]/VLOOKUP(DATE(YEAR(Kreditvækst[[#This Row],[Dato]])-1,MONTH(Kreditvækst[[#This Row],[Dato]])+1,1)-1,Kreditvækst[[Dato]:[Udlaan_MFI_HH_NP_UE]],4,FALSE)-1)*100,NA())</f>
        <v>2.2911203269842417</v>
      </c>
    </row>
    <row r="120" spans="1:7" hidden="1" x14ac:dyDescent="0.25">
      <c r="A120" s="3">
        <v>32812</v>
      </c>
      <c r="B120" s="4"/>
      <c r="C120" s="4">
        <v>399.2329391737926</v>
      </c>
      <c r="D120" s="4">
        <v>641.75083093827163</v>
      </c>
      <c r="E120" s="4" t="e">
        <f>IF(ISNUMBER(Kreditvækst[[#This Row],[Udlaan_FK_til_BNP]]),IFERROR((Kreditvækst[[#This Row],[Udlaan_FK_til_BNP]]/VLOOKUP(DATE(YEAR(Kreditvækst[[#This Row],[Dato]])-1,MONTH(Kreditvækst[[#This Row],[Dato]]),DAY(Kreditvækst[[#This Row],[Dato]])),Kreditvækst[[#All],[Dato]:[Udlaan_FK_til_BNP]],2,FALSE)-1)*100,NA()),NA())</f>
        <v>#N/A</v>
      </c>
      <c r="F120" s="4">
        <f>IFERROR((Kreditvækst[[#This Row],[Udlaan_MFI_IFS_UE]]/VLOOKUP(DATE(YEAR(Kreditvækst[[#This Row],[Dato]])-1,MONTH(Kreditvækst[[#This Row],[Dato]])+1,1)-1,Kreditvækst[[Dato]:[Udlaan_MFI_IFS_UE]],3,FALSE)-1)*100,NA())</f>
        <v>12.175978102197149</v>
      </c>
      <c r="G120" s="4">
        <f>IFERROR((Kreditvækst[[#This Row],[Udlaan_MFI_HH_NP_UE]]/VLOOKUP(DATE(YEAR(Kreditvækst[[#This Row],[Dato]])-1,MONTH(Kreditvækst[[#This Row],[Dato]])+1,1)-1,Kreditvækst[[Dato]:[Udlaan_MFI_HH_NP_UE]],4,FALSE)-1)*100,NA())</f>
        <v>3.2405611039141524</v>
      </c>
    </row>
    <row r="121" spans="1:7" hidden="1" x14ac:dyDescent="0.25">
      <c r="A121" s="3">
        <v>32842</v>
      </c>
      <c r="B121" s="4"/>
      <c r="C121" s="4">
        <v>403.90116851724025</v>
      </c>
      <c r="D121" s="4">
        <v>638.34270062710345</v>
      </c>
      <c r="E121" s="4" t="e">
        <f>IF(ISNUMBER(Kreditvækst[[#This Row],[Udlaan_FK_til_BNP]]),IFERROR((Kreditvækst[[#This Row],[Udlaan_FK_til_BNP]]/VLOOKUP(DATE(YEAR(Kreditvækst[[#This Row],[Dato]])-1,MONTH(Kreditvækst[[#This Row],[Dato]]),DAY(Kreditvækst[[#This Row],[Dato]])),Kreditvækst[[#All],[Dato]:[Udlaan_FK_til_BNP]],2,FALSE)-1)*100,NA()),NA())</f>
        <v>#N/A</v>
      </c>
      <c r="F121" s="4">
        <f>IFERROR((Kreditvækst[[#This Row],[Udlaan_MFI_IFS_UE]]/VLOOKUP(DATE(YEAR(Kreditvækst[[#This Row],[Dato]])-1,MONTH(Kreditvækst[[#This Row],[Dato]])+1,1)-1,Kreditvækst[[Dato]:[Udlaan_MFI_IFS_UE]],3,FALSE)-1)*100,NA())</f>
        <v>11.914196299694723</v>
      </c>
      <c r="G121" s="4">
        <f>IFERROR((Kreditvækst[[#This Row],[Udlaan_MFI_HH_NP_UE]]/VLOOKUP(DATE(YEAR(Kreditvækst[[#This Row],[Dato]])-1,MONTH(Kreditvækst[[#This Row],[Dato]])+1,1)-1,Kreditvækst[[Dato]:[Udlaan_MFI_HH_NP_UE]],4,FALSE)-1)*100,NA())</f>
        <v>2.8181586800763103</v>
      </c>
    </row>
    <row r="122" spans="1:7" x14ac:dyDescent="0.25">
      <c r="A122" s="3">
        <v>32873</v>
      </c>
      <c r="B122" s="4">
        <v>168.76325526990425</v>
      </c>
      <c r="C122" s="4">
        <v>418.18497894627353</v>
      </c>
      <c r="D122" s="4">
        <v>650.84685968192309</v>
      </c>
      <c r="E122" s="4">
        <f>IF(ISNUMBER(Kreditvækst[[#This Row],[Udlaan_FK_til_BNP]]),IFERROR((Kreditvækst[[#This Row],[Udlaan_FK_til_BNP]]/VLOOKUP(DATE(YEAR(Kreditvækst[[#This Row],[Dato]])-1,MONTH(Kreditvækst[[#This Row],[Dato]]),DAY(Kreditvækst[[#This Row],[Dato]])),Kreditvækst[[#All],[Dato]:[Udlaan_FK_til_BNP]],2,FALSE)-1)*100,NA()),NA())</f>
        <v>1.5183726768287498</v>
      </c>
      <c r="F122" s="4">
        <f>IFERROR((Kreditvækst[[#This Row],[Udlaan_MFI_IFS_UE]]/VLOOKUP(DATE(YEAR(Kreditvækst[[#This Row],[Dato]])-1,MONTH(Kreditvækst[[#This Row],[Dato]])+1,1)-1,Kreditvækst[[Dato]:[Udlaan_MFI_IFS_UE]],3,FALSE)-1)*100,NA())</f>
        <v>11.459178672827864</v>
      </c>
      <c r="G122" s="4">
        <f>IFERROR((Kreditvækst[[#This Row],[Udlaan_MFI_HH_NP_UE]]/VLOOKUP(DATE(YEAR(Kreditvækst[[#This Row],[Dato]])-1,MONTH(Kreditvækst[[#This Row],[Dato]])+1,1)-1,Kreditvækst[[Dato]:[Udlaan_MFI_HH_NP_UE]],4,FALSE)-1)*100,NA())</f>
        <v>2.7139085755177206</v>
      </c>
    </row>
    <row r="123" spans="1:7" hidden="1" x14ac:dyDescent="0.25">
      <c r="A123" s="3">
        <v>32904</v>
      </c>
      <c r="B123" s="4"/>
      <c r="C123" s="4">
        <v>409.7827936549163</v>
      </c>
      <c r="D123" s="4">
        <v>642.5754879047455</v>
      </c>
      <c r="E123" s="4" t="e">
        <f>IF(ISNUMBER(Kreditvækst[[#This Row],[Udlaan_FK_til_BNP]]),IFERROR((Kreditvækst[[#This Row],[Udlaan_FK_til_BNP]]/VLOOKUP(DATE(YEAR(Kreditvækst[[#This Row],[Dato]])-1,MONTH(Kreditvækst[[#This Row],[Dato]]),DAY(Kreditvækst[[#This Row],[Dato]])),Kreditvækst[[#All],[Dato]:[Udlaan_FK_til_BNP]],2,FALSE)-1)*100,NA()),NA())</f>
        <v>#N/A</v>
      </c>
      <c r="F123" s="4">
        <f>IFERROR((Kreditvækst[[#This Row],[Udlaan_MFI_IFS_UE]]/VLOOKUP(DATE(YEAR(Kreditvækst[[#This Row],[Dato]])-1,MONTH(Kreditvækst[[#This Row],[Dato]])+1,1)-1,Kreditvækst[[Dato]:[Udlaan_MFI_IFS_UE]],3,FALSE)-1)*100,NA())</f>
        <v>10.598574786696968</v>
      </c>
      <c r="G123" s="4">
        <f>IFERROR((Kreditvækst[[#This Row],[Udlaan_MFI_HH_NP_UE]]/VLOOKUP(DATE(YEAR(Kreditvækst[[#This Row],[Dato]])-1,MONTH(Kreditvækst[[#This Row],[Dato]])+1,1)-1,Kreditvækst[[Dato]:[Udlaan_MFI_HH_NP_UE]],4,FALSE)-1)*100,NA())</f>
        <v>3.6714117318432216</v>
      </c>
    </row>
    <row r="124" spans="1:7" hidden="1" x14ac:dyDescent="0.25">
      <c r="A124" s="3">
        <v>32932</v>
      </c>
      <c r="B124" s="4"/>
      <c r="C124" s="4">
        <v>417.08330373457989</v>
      </c>
      <c r="D124" s="4">
        <v>650.98349862978671</v>
      </c>
      <c r="E124" s="4" t="e">
        <f>IF(ISNUMBER(Kreditvækst[[#This Row],[Udlaan_FK_til_BNP]]),IFERROR((Kreditvækst[[#This Row],[Udlaan_FK_til_BNP]]/VLOOKUP(DATE(YEAR(Kreditvækst[[#This Row],[Dato]])-1,MONTH(Kreditvækst[[#This Row],[Dato]]),DAY(Kreditvækst[[#This Row],[Dato]])),Kreditvækst[[#All],[Dato]:[Udlaan_FK_til_BNP]],2,FALSE)-1)*100,NA()),NA())</f>
        <v>#N/A</v>
      </c>
      <c r="F124" s="4">
        <f>IFERROR((Kreditvækst[[#This Row],[Udlaan_MFI_IFS_UE]]/VLOOKUP(DATE(YEAR(Kreditvækst[[#This Row],[Dato]])-1,MONTH(Kreditvækst[[#This Row],[Dato]])+1,1)-1,Kreditvækst[[Dato]:[Udlaan_MFI_IFS_UE]],3,FALSE)-1)*100,NA())</f>
        <v>11.611672910128391</v>
      </c>
      <c r="G124" s="4">
        <f>IFERROR((Kreditvækst[[#This Row],[Udlaan_MFI_HH_NP_UE]]/VLOOKUP(DATE(YEAR(Kreditvækst[[#This Row],[Dato]])-1,MONTH(Kreditvækst[[#This Row],[Dato]])+1,1)-1,Kreditvækst[[Dato]:[Udlaan_MFI_HH_NP_UE]],4,FALSE)-1)*100,NA())</f>
        <v>4.2431523210158417</v>
      </c>
    </row>
    <row r="125" spans="1:7" x14ac:dyDescent="0.25">
      <c r="A125" s="3">
        <v>32963</v>
      </c>
      <c r="B125" s="4">
        <v>168.69425750382959</v>
      </c>
      <c r="C125" s="4">
        <v>421.2064698913091</v>
      </c>
      <c r="D125" s="4">
        <v>660.21608849077938</v>
      </c>
      <c r="E125" s="4">
        <f>IF(ISNUMBER(Kreditvækst[[#This Row],[Udlaan_FK_til_BNP]]),IFERROR((Kreditvækst[[#This Row],[Udlaan_FK_til_BNP]]/VLOOKUP(DATE(YEAR(Kreditvækst[[#This Row],[Dato]])-1,MONTH(Kreditvækst[[#This Row],[Dato]]),DAY(Kreditvækst[[#This Row],[Dato]])),Kreditvækst[[#All],[Dato]:[Udlaan_FK_til_BNP]],2,FALSE)-1)*100,NA()),NA())</f>
        <v>2.6124753215729823</v>
      </c>
      <c r="F125" s="4">
        <f>IFERROR((Kreditvækst[[#This Row],[Udlaan_MFI_IFS_UE]]/VLOOKUP(DATE(YEAR(Kreditvækst[[#This Row],[Dato]])-1,MONTH(Kreditvækst[[#This Row],[Dato]])+1,1)-1,Kreditvækst[[Dato]:[Udlaan_MFI_IFS_UE]],3,FALSE)-1)*100,NA())</f>
        <v>11.736494928060392</v>
      </c>
      <c r="G125" s="4">
        <f>IFERROR((Kreditvækst[[#This Row],[Udlaan_MFI_HH_NP_UE]]/VLOOKUP(DATE(YEAR(Kreditvækst[[#This Row],[Dato]])-1,MONTH(Kreditvækst[[#This Row],[Dato]])+1,1)-1,Kreditvækst[[Dato]:[Udlaan_MFI_HH_NP_UE]],4,FALSE)-1)*100,NA())</f>
        <v>3.8370447443802691</v>
      </c>
    </row>
    <row r="126" spans="1:7" hidden="1" x14ac:dyDescent="0.25">
      <c r="A126" s="3">
        <v>32993</v>
      </c>
      <c r="B126" s="4"/>
      <c r="C126" s="4">
        <v>416.71347173893582</v>
      </c>
      <c r="D126" s="4">
        <v>655.66302141741312</v>
      </c>
      <c r="E126" s="4" t="e">
        <f>IF(ISNUMBER(Kreditvækst[[#This Row],[Udlaan_FK_til_BNP]]),IFERROR((Kreditvækst[[#This Row],[Udlaan_FK_til_BNP]]/VLOOKUP(DATE(YEAR(Kreditvækst[[#This Row],[Dato]])-1,MONTH(Kreditvækst[[#This Row],[Dato]]),DAY(Kreditvækst[[#This Row],[Dato]])),Kreditvækst[[#All],[Dato]:[Udlaan_FK_til_BNP]],2,FALSE)-1)*100,NA()),NA())</f>
        <v>#N/A</v>
      </c>
      <c r="F126" s="4">
        <f>IFERROR((Kreditvækst[[#This Row],[Udlaan_MFI_IFS_UE]]/VLOOKUP(DATE(YEAR(Kreditvækst[[#This Row],[Dato]])-1,MONTH(Kreditvækst[[#This Row],[Dato]])+1,1)-1,Kreditvækst[[Dato]:[Udlaan_MFI_IFS_UE]],3,FALSE)-1)*100,NA())</f>
        <v>10.204837583771154</v>
      </c>
      <c r="G126" s="4">
        <f>IFERROR((Kreditvækst[[#This Row],[Udlaan_MFI_HH_NP_UE]]/VLOOKUP(DATE(YEAR(Kreditvækst[[#This Row],[Dato]])-1,MONTH(Kreditvækst[[#This Row],[Dato]])+1,1)-1,Kreditvækst[[Dato]:[Udlaan_MFI_HH_NP_UE]],4,FALSE)-1)*100,NA())</f>
        <v>4.0648392509870623</v>
      </c>
    </row>
    <row r="127" spans="1:7" hidden="1" x14ac:dyDescent="0.25">
      <c r="A127" s="3">
        <v>33024</v>
      </c>
      <c r="B127" s="4"/>
      <c r="C127" s="4">
        <v>418.29558893216245</v>
      </c>
      <c r="D127" s="4">
        <v>654.46442522429629</v>
      </c>
      <c r="E127" s="4" t="e">
        <f>IF(ISNUMBER(Kreditvækst[[#This Row],[Udlaan_FK_til_BNP]]),IFERROR((Kreditvækst[[#This Row],[Udlaan_FK_til_BNP]]/VLOOKUP(DATE(YEAR(Kreditvækst[[#This Row],[Dato]])-1,MONTH(Kreditvækst[[#This Row],[Dato]]),DAY(Kreditvækst[[#This Row],[Dato]])),Kreditvækst[[#All],[Dato]:[Udlaan_FK_til_BNP]],2,FALSE)-1)*100,NA()),NA())</f>
        <v>#N/A</v>
      </c>
      <c r="F127" s="4">
        <f>IFERROR((Kreditvækst[[#This Row],[Udlaan_MFI_IFS_UE]]/VLOOKUP(DATE(YEAR(Kreditvækst[[#This Row],[Dato]])-1,MONTH(Kreditvækst[[#This Row],[Dato]])+1,1)-1,Kreditvækst[[Dato]:[Udlaan_MFI_IFS_UE]],3,FALSE)-1)*100,NA())</f>
        <v>9.9194017604448792</v>
      </c>
      <c r="G127" s="4">
        <f>IFERROR((Kreditvækst[[#This Row],[Udlaan_MFI_HH_NP_UE]]/VLOOKUP(DATE(YEAR(Kreditvækst[[#This Row],[Dato]])-1,MONTH(Kreditvækst[[#This Row],[Dato]])+1,1)-1,Kreditvækst[[Dato]:[Udlaan_MFI_HH_NP_UE]],4,FALSE)-1)*100,NA())</f>
        <v>3.9626644729368943</v>
      </c>
    </row>
    <row r="128" spans="1:7" x14ac:dyDescent="0.25">
      <c r="A128" s="3">
        <v>33054</v>
      </c>
      <c r="B128" s="4">
        <v>167.3822974633365</v>
      </c>
      <c r="C128" s="4">
        <v>422.85536028262112</v>
      </c>
      <c r="D128" s="4">
        <v>663.27130663552236</v>
      </c>
      <c r="E128" s="4">
        <f>IF(ISNUMBER(Kreditvækst[[#This Row],[Udlaan_FK_til_BNP]]),IFERROR((Kreditvækst[[#This Row],[Udlaan_FK_til_BNP]]/VLOOKUP(DATE(YEAR(Kreditvækst[[#This Row],[Dato]])-1,MONTH(Kreditvækst[[#This Row],[Dato]]),DAY(Kreditvækst[[#This Row],[Dato]])),Kreditvækst[[#All],[Dato]:[Udlaan_FK_til_BNP]],2,FALSE)-1)*100,NA()),NA())</f>
        <v>1.2190502223935695</v>
      </c>
      <c r="F128" s="4">
        <f>IFERROR((Kreditvækst[[#This Row],[Udlaan_MFI_IFS_UE]]/VLOOKUP(DATE(YEAR(Kreditvækst[[#This Row],[Dato]])-1,MONTH(Kreditvækst[[#This Row],[Dato]])+1,1)-1,Kreditvækst[[Dato]:[Udlaan_MFI_IFS_UE]],3,FALSE)-1)*100,NA())</f>
        <v>9.1846708086467324</v>
      </c>
      <c r="G128" s="4">
        <f>IFERROR((Kreditvækst[[#This Row],[Udlaan_MFI_HH_NP_UE]]/VLOOKUP(DATE(YEAR(Kreditvækst[[#This Row],[Dato]])-1,MONTH(Kreditvækst[[#This Row],[Dato]])+1,1)-1,Kreditvækst[[Dato]:[Udlaan_MFI_HH_NP_UE]],4,FALSE)-1)*100,NA())</f>
        <v>3.0943634527453412</v>
      </c>
    </row>
    <row r="129" spans="1:7" hidden="1" x14ac:dyDescent="0.25">
      <c r="A129" s="3">
        <v>33085</v>
      </c>
      <c r="B129" s="4"/>
      <c r="C129" s="4">
        <v>422.6657577604401</v>
      </c>
      <c r="D129" s="4">
        <v>655.37886056644925</v>
      </c>
      <c r="E129" s="4" t="e">
        <f>IF(ISNUMBER(Kreditvækst[[#This Row],[Udlaan_FK_til_BNP]]),IFERROR((Kreditvækst[[#This Row],[Udlaan_FK_til_BNP]]/VLOOKUP(DATE(YEAR(Kreditvækst[[#This Row],[Dato]])-1,MONTH(Kreditvækst[[#This Row],[Dato]]),DAY(Kreditvækst[[#This Row],[Dato]])),Kreditvækst[[#All],[Dato]:[Udlaan_FK_til_BNP]],2,FALSE)-1)*100,NA()),NA())</f>
        <v>#N/A</v>
      </c>
      <c r="F129" s="4">
        <f>IFERROR((Kreditvækst[[#This Row],[Udlaan_MFI_IFS_UE]]/VLOOKUP(DATE(YEAR(Kreditvækst[[#This Row],[Dato]])-1,MONTH(Kreditvækst[[#This Row],[Dato]])+1,1)-1,Kreditvækst[[Dato]:[Udlaan_MFI_IFS_UE]],3,FALSE)-1)*100,NA())</f>
        <v>10.452080639633966</v>
      </c>
      <c r="G129" s="4">
        <f>IFERROR((Kreditvækst[[#This Row],[Udlaan_MFI_HH_NP_UE]]/VLOOKUP(DATE(YEAR(Kreditvækst[[#This Row],[Dato]])-1,MONTH(Kreditvækst[[#This Row],[Dato]])+1,1)-1,Kreditvækst[[Dato]:[Udlaan_MFI_HH_NP_UE]],4,FALSE)-1)*100,NA())</f>
        <v>3.4061633869589381</v>
      </c>
    </row>
    <row r="130" spans="1:7" hidden="1" x14ac:dyDescent="0.25">
      <c r="A130" s="3">
        <v>33116</v>
      </c>
      <c r="B130" s="4"/>
      <c r="C130" s="4">
        <v>428.59102301801232</v>
      </c>
      <c r="D130" s="4">
        <v>653.83860768056104</v>
      </c>
      <c r="E130" s="4" t="e">
        <f>IF(ISNUMBER(Kreditvækst[[#This Row],[Udlaan_FK_til_BNP]]),IFERROR((Kreditvækst[[#This Row],[Udlaan_FK_til_BNP]]/VLOOKUP(DATE(YEAR(Kreditvækst[[#This Row],[Dato]])-1,MONTH(Kreditvækst[[#This Row],[Dato]]),DAY(Kreditvækst[[#This Row],[Dato]])),Kreditvækst[[#All],[Dato]:[Udlaan_FK_til_BNP]],2,FALSE)-1)*100,NA()),NA())</f>
        <v>#N/A</v>
      </c>
      <c r="F130" s="4">
        <f>IFERROR((Kreditvækst[[#This Row],[Udlaan_MFI_IFS_UE]]/VLOOKUP(DATE(YEAR(Kreditvækst[[#This Row],[Dato]])-1,MONTH(Kreditvækst[[#This Row],[Dato]])+1,1)-1,Kreditvækst[[Dato]:[Udlaan_MFI_IFS_UE]],3,FALSE)-1)*100,NA())</f>
        <v>10.209611951252784</v>
      </c>
      <c r="G130" s="4">
        <f>IFERROR((Kreditvækst[[#This Row],[Udlaan_MFI_HH_NP_UE]]/VLOOKUP(DATE(YEAR(Kreditvækst[[#This Row],[Dato]])-1,MONTH(Kreditvækst[[#This Row],[Dato]])+1,1)-1,Kreditvækst[[Dato]:[Udlaan_MFI_HH_NP_UE]],4,FALSE)-1)*100,NA())</f>
        <v>2.8830310524564418</v>
      </c>
    </row>
    <row r="131" spans="1:7" x14ac:dyDescent="0.25">
      <c r="A131" s="3">
        <v>33146</v>
      </c>
      <c r="B131" s="4">
        <v>166.89016985119497</v>
      </c>
      <c r="C131" s="4">
        <v>433.81746973049161</v>
      </c>
      <c r="D131" s="4">
        <v>659.36567656038869</v>
      </c>
      <c r="E131" s="4">
        <f>IF(ISNUMBER(Kreditvækst[[#This Row],[Udlaan_FK_til_BNP]]),IFERROR((Kreditvækst[[#This Row],[Udlaan_FK_til_BNP]]/VLOOKUP(DATE(YEAR(Kreditvækst[[#This Row],[Dato]])-1,MONTH(Kreditvækst[[#This Row],[Dato]]),DAY(Kreditvækst[[#This Row],[Dato]])),Kreditvækst[[#All],[Dato]:[Udlaan_FK_til_BNP]],2,FALSE)-1)*100,NA()),NA())</f>
        <v>1.3178340002084399</v>
      </c>
      <c r="F131" s="4">
        <f>IFERROR((Kreditvækst[[#This Row],[Udlaan_MFI_IFS_UE]]/VLOOKUP(DATE(YEAR(Kreditvækst[[#This Row],[Dato]])-1,MONTH(Kreditvækst[[#This Row],[Dato]])+1,1)-1,Kreditvækst[[Dato]:[Udlaan_MFI_IFS_UE]],3,FALSE)-1)*100,NA())</f>
        <v>10.274238677978143</v>
      </c>
      <c r="G131" s="4">
        <f>IFERROR((Kreditvækst[[#This Row],[Udlaan_MFI_HH_NP_UE]]/VLOOKUP(DATE(YEAR(Kreditvækst[[#This Row],[Dato]])-1,MONTH(Kreditvækst[[#This Row],[Dato]])+1,1)-1,Kreditvækst[[Dato]:[Udlaan_MFI_HH_NP_UE]],4,FALSE)-1)*100,NA())</f>
        <v>2.2091030870061479</v>
      </c>
    </row>
    <row r="132" spans="1:7" hidden="1" x14ac:dyDescent="0.25">
      <c r="A132" s="3">
        <v>33177</v>
      </c>
      <c r="B132" s="4"/>
      <c r="C132" s="4">
        <v>428.89282777260769</v>
      </c>
      <c r="D132" s="4">
        <v>654.46844003282581</v>
      </c>
      <c r="E132" s="4" t="e">
        <f>IF(ISNUMBER(Kreditvækst[[#This Row],[Udlaan_FK_til_BNP]]),IFERROR((Kreditvækst[[#This Row],[Udlaan_FK_til_BNP]]/VLOOKUP(DATE(YEAR(Kreditvækst[[#This Row],[Dato]])-1,MONTH(Kreditvækst[[#This Row],[Dato]]),DAY(Kreditvækst[[#This Row],[Dato]])),Kreditvækst[[#All],[Dato]:[Udlaan_FK_til_BNP]],2,FALSE)-1)*100,NA()),NA())</f>
        <v>#N/A</v>
      </c>
      <c r="F132" s="4">
        <f>IFERROR((Kreditvækst[[#This Row],[Udlaan_MFI_IFS_UE]]/VLOOKUP(DATE(YEAR(Kreditvækst[[#This Row],[Dato]])-1,MONTH(Kreditvækst[[#This Row],[Dato]])+1,1)-1,Kreditvækst[[Dato]:[Udlaan_MFI_IFS_UE]],3,FALSE)-1)*100,NA())</f>
        <v>7.4292188064932319</v>
      </c>
      <c r="G132" s="4">
        <f>IFERROR((Kreditvækst[[#This Row],[Udlaan_MFI_HH_NP_UE]]/VLOOKUP(DATE(YEAR(Kreditvækst[[#This Row],[Dato]])-1,MONTH(Kreditvækst[[#This Row],[Dato]])+1,1)-1,Kreditvækst[[Dato]:[Udlaan_MFI_HH_NP_UE]],4,FALSE)-1)*100,NA())</f>
        <v>1.9817051231488803</v>
      </c>
    </row>
    <row r="133" spans="1:7" hidden="1" x14ac:dyDescent="0.25">
      <c r="A133" s="3">
        <v>33207</v>
      </c>
      <c r="B133" s="4"/>
      <c r="C133" s="4">
        <v>431.92551790803157</v>
      </c>
      <c r="D133" s="4">
        <v>651.73438241584086</v>
      </c>
      <c r="E133" s="4" t="e">
        <f>IF(ISNUMBER(Kreditvækst[[#This Row],[Udlaan_FK_til_BNP]]),IFERROR((Kreditvækst[[#This Row],[Udlaan_FK_til_BNP]]/VLOOKUP(DATE(YEAR(Kreditvækst[[#This Row],[Dato]])-1,MONTH(Kreditvækst[[#This Row],[Dato]]),DAY(Kreditvækst[[#This Row],[Dato]])),Kreditvækst[[#All],[Dato]:[Udlaan_FK_til_BNP]],2,FALSE)-1)*100,NA()),NA())</f>
        <v>#N/A</v>
      </c>
      <c r="F133" s="4">
        <f>IFERROR((Kreditvækst[[#This Row],[Udlaan_MFI_IFS_UE]]/VLOOKUP(DATE(YEAR(Kreditvækst[[#This Row],[Dato]])-1,MONTH(Kreditvækst[[#This Row],[Dato]])+1,1)-1,Kreditvækst[[Dato]:[Udlaan_MFI_IFS_UE]],3,FALSE)-1)*100,NA())</f>
        <v>6.9384175078451404</v>
      </c>
      <c r="G133" s="4">
        <f>IFERROR((Kreditvækst[[#This Row],[Udlaan_MFI_HH_NP_UE]]/VLOOKUP(DATE(YEAR(Kreditvækst[[#This Row],[Dato]])-1,MONTH(Kreditvækst[[#This Row],[Dato]])+1,1)-1,Kreditvækst[[Dato]:[Udlaan_MFI_HH_NP_UE]],4,FALSE)-1)*100,NA())</f>
        <v>2.0978828105313152</v>
      </c>
    </row>
    <row r="134" spans="1:7" x14ac:dyDescent="0.25">
      <c r="A134" s="3">
        <v>33238</v>
      </c>
      <c r="B134" s="4">
        <v>167.78224931478479</v>
      </c>
      <c r="C134" s="4">
        <v>440.11251091500242</v>
      </c>
      <c r="D134" s="4">
        <v>668.73765065640498</v>
      </c>
      <c r="E134" s="4">
        <f>IF(ISNUMBER(Kreditvækst[[#This Row],[Udlaan_FK_til_BNP]]),IFERROR((Kreditvækst[[#This Row],[Udlaan_FK_til_BNP]]/VLOOKUP(DATE(YEAR(Kreditvækst[[#This Row],[Dato]])-1,MONTH(Kreditvækst[[#This Row],[Dato]]),DAY(Kreditvækst[[#This Row],[Dato]])),Kreditvækst[[#All],[Dato]:[Udlaan_FK_til_BNP]],2,FALSE)-1)*100,NA()),NA())</f>
        <v>-0.58129120201582118</v>
      </c>
      <c r="F134" s="4">
        <f>IFERROR((Kreditvækst[[#This Row],[Udlaan_MFI_IFS_UE]]/VLOOKUP(DATE(YEAR(Kreditvækst[[#This Row],[Dato]])-1,MONTH(Kreditvækst[[#This Row],[Dato]])+1,1)-1,Kreditvækst[[Dato]:[Udlaan_MFI_IFS_UE]],3,FALSE)-1)*100,NA())</f>
        <v>5.2435006211799084</v>
      </c>
      <c r="G134" s="4">
        <f>IFERROR((Kreditvækst[[#This Row],[Udlaan_MFI_HH_NP_UE]]/VLOOKUP(DATE(YEAR(Kreditvækst[[#This Row],[Dato]])-1,MONTH(Kreditvækst[[#This Row],[Dato]])+1,1)-1,Kreditvækst[[Dato]:[Udlaan_MFI_HH_NP_UE]],4,FALSE)-1)*100,NA())</f>
        <v>2.7488480136825588</v>
      </c>
    </row>
    <row r="135" spans="1:7" hidden="1" x14ac:dyDescent="0.25">
      <c r="A135" s="3">
        <v>33269</v>
      </c>
      <c r="B135" s="4"/>
      <c r="C135" s="4">
        <v>452.81836097478231</v>
      </c>
      <c r="D135" s="4">
        <v>660.76132824944341</v>
      </c>
      <c r="E135" s="4" t="e">
        <f>IF(ISNUMBER(Kreditvækst[[#This Row],[Udlaan_FK_til_BNP]]),IFERROR((Kreditvækst[[#This Row],[Udlaan_FK_til_BNP]]/VLOOKUP(DATE(YEAR(Kreditvækst[[#This Row],[Dato]])-1,MONTH(Kreditvækst[[#This Row],[Dato]]),DAY(Kreditvækst[[#This Row],[Dato]])),Kreditvækst[[#All],[Dato]:[Udlaan_FK_til_BNP]],2,FALSE)-1)*100,NA()),NA())</f>
        <v>#N/A</v>
      </c>
      <c r="F135" s="4">
        <f>IFERROR((Kreditvækst[[#This Row],[Udlaan_MFI_IFS_UE]]/VLOOKUP(DATE(YEAR(Kreditvækst[[#This Row],[Dato]])-1,MONTH(Kreditvækst[[#This Row],[Dato]])+1,1)-1,Kreditvækst[[Dato]:[Udlaan_MFI_IFS_UE]],3,FALSE)-1)*100,NA())</f>
        <v>10.502043518231963</v>
      </c>
      <c r="G135" s="4">
        <f>IFERROR((Kreditvækst[[#This Row],[Udlaan_MFI_HH_NP_UE]]/VLOOKUP(DATE(YEAR(Kreditvækst[[#This Row],[Dato]])-1,MONTH(Kreditvækst[[#This Row],[Dato]])+1,1)-1,Kreditvækst[[Dato]:[Udlaan_MFI_HH_NP_UE]],4,FALSE)-1)*100,NA())</f>
        <v>2.8301484708040725</v>
      </c>
    </row>
    <row r="136" spans="1:7" hidden="1" x14ac:dyDescent="0.25">
      <c r="A136" s="3">
        <v>33297</v>
      </c>
      <c r="B136" s="4"/>
      <c r="C136" s="4">
        <v>460.91311416851761</v>
      </c>
      <c r="D136" s="4">
        <v>651.83334761440381</v>
      </c>
      <c r="E136" s="4" t="e">
        <f>IF(ISNUMBER(Kreditvækst[[#This Row],[Udlaan_FK_til_BNP]]),IFERROR((Kreditvækst[[#This Row],[Udlaan_FK_til_BNP]]/VLOOKUP(DATE(YEAR(Kreditvækst[[#This Row],[Dato]])-1,MONTH(Kreditvækst[[#This Row],[Dato]]),DAY(Kreditvækst[[#This Row],[Dato]])),Kreditvækst[[#All],[Dato]:[Udlaan_FK_til_BNP]],2,FALSE)-1)*100,NA()),NA())</f>
        <v>#N/A</v>
      </c>
      <c r="F136" s="4">
        <f>IFERROR((Kreditvækst[[#This Row],[Udlaan_MFI_IFS_UE]]/VLOOKUP(DATE(YEAR(Kreditvækst[[#This Row],[Dato]])-1,MONTH(Kreditvækst[[#This Row],[Dato]])+1,1)-1,Kreditvækst[[Dato]:[Udlaan_MFI_IFS_UE]],3,FALSE)-1)*100,NA())</f>
        <v>10.508646604043825</v>
      </c>
      <c r="G136" s="4">
        <f>IFERROR((Kreditvækst[[#This Row],[Udlaan_MFI_HH_NP_UE]]/VLOOKUP(DATE(YEAR(Kreditvækst[[#This Row],[Dato]])-1,MONTH(Kreditvækst[[#This Row],[Dato]])+1,1)-1,Kreditvækst[[Dato]:[Udlaan_MFI_HH_NP_UE]],4,FALSE)-1)*100,NA())</f>
        <v>0.1305484680342639</v>
      </c>
    </row>
    <row r="137" spans="1:7" x14ac:dyDescent="0.25">
      <c r="A137" s="3">
        <v>33328</v>
      </c>
      <c r="B137" s="4">
        <v>170.01846851052773</v>
      </c>
      <c r="C137" s="4">
        <v>468.33629089497271</v>
      </c>
      <c r="D137" s="4">
        <v>657.85423031263053</v>
      </c>
      <c r="E137" s="4">
        <f>IF(ISNUMBER(Kreditvækst[[#This Row],[Udlaan_FK_til_BNP]]),IFERROR((Kreditvækst[[#This Row],[Udlaan_FK_til_BNP]]/VLOOKUP(DATE(YEAR(Kreditvækst[[#This Row],[Dato]])-1,MONTH(Kreditvækst[[#This Row],[Dato]]),DAY(Kreditvækst[[#This Row],[Dato]])),Kreditvækst[[#All],[Dato]:[Udlaan_FK_til_BNP]],2,FALSE)-1)*100,NA()),NA())</f>
        <v>0.78497693181291961</v>
      </c>
      <c r="F137" s="4">
        <f>IFERROR((Kreditvækst[[#This Row],[Udlaan_MFI_IFS_UE]]/VLOOKUP(DATE(YEAR(Kreditvækst[[#This Row],[Dato]])-1,MONTH(Kreditvækst[[#This Row],[Dato]])+1,1)-1,Kreditvækst[[Dato]:[Udlaan_MFI_IFS_UE]],3,FALSE)-1)*100,NA())</f>
        <v>11.189244319021331</v>
      </c>
      <c r="G137" s="4">
        <f>IFERROR((Kreditvækst[[#This Row],[Udlaan_MFI_HH_NP_UE]]/VLOOKUP(DATE(YEAR(Kreditvækst[[#This Row],[Dato]])-1,MONTH(Kreditvækst[[#This Row],[Dato]])+1,1)-1,Kreditvækst[[Dato]:[Udlaan_MFI_HH_NP_UE]],4,FALSE)-1)*100,NA())</f>
        <v>-0.35774017315268747</v>
      </c>
    </row>
    <row r="138" spans="1:7" hidden="1" x14ac:dyDescent="0.25">
      <c r="A138" s="3">
        <v>33358</v>
      </c>
      <c r="B138" s="4"/>
      <c r="C138" s="4">
        <v>467.23754099401583</v>
      </c>
      <c r="D138" s="4">
        <v>654.6321177895079</v>
      </c>
      <c r="E138" s="4" t="e">
        <f>IF(ISNUMBER(Kreditvækst[[#This Row],[Udlaan_FK_til_BNP]]),IFERROR((Kreditvækst[[#This Row],[Udlaan_FK_til_BNP]]/VLOOKUP(DATE(YEAR(Kreditvækst[[#This Row],[Dato]])-1,MONTH(Kreditvækst[[#This Row],[Dato]]),DAY(Kreditvækst[[#This Row],[Dato]])),Kreditvækst[[#All],[Dato]:[Udlaan_FK_til_BNP]],2,FALSE)-1)*100,NA()),NA())</f>
        <v>#N/A</v>
      </c>
      <c r="F138" s="4">
        <f>IFERROR((Kreditvækst[[#This Row],[Udlaan_MFI_IFS_UE]]/VLOOKUP(DATE(YEAR(Kreditvækst[[#This Row],[Dato]])-1,MONTH(Kreditvækst[[#This Row],[Dato]])+1,1)-1,Kreditvækst[[Dato]:[Udlaan_MFI_IFS_UE]],3,FALSE)-1)*100,NA())</f>
        <v>12.124414659368753</v>
      </c>
      <c r="G138" s="4">
        <f>IFERROR((Kreditvækst[[#This Row],[Udlaan_MFI_HH_NP_UE]]/VLOOKUP(DATE(YEAR(Kreditvækst[[#This Row],[Dato]])-1,MONTH(Kreditvækst[[#This Row],[Dato]])+1,1)-1,Kreditvækst[[Dato]:[Udlaan_MFI_HH_NP_UE]],4,FALSE)-1)*100,NA())</f>
        <v>-0.15723071062885285</v>
      </c>
    </row>
    <row r="139" spans="1:7" hidden="1" x14ac:dyDescent="0.25">
      <c r="A139" s="3">
        <v>33389</v>
      </c>
      <c r="B139" s="4"/>
      <c r="C139" s="4">
        <v>469.69969677491167</v>
      </c>
      <c r="D139" s="4">
        <v>653.99605906067598</v>
      </c>
      <c r="E139" s="4" t="e">
        <f>IF(ISNUMBER(Kreditvækst[[#This Row],[Udlaan_FK_til_BNP]]),IFERROR((Kreditvækst[[#This Row],[Udlaan_FK_til_BNP]]/VLOOKUP(DATE(YEAR(Kreditvækst[[#This Row],[Dato]])-1,MONTH(Kreditvækst[[#This Row],[Dato]]),DAY(Kreditvækst[[#This Row],[Dato]])),Kreditvækst[[#All],[Dato]:[Udlaan_FK_til_BNP]],2,FALSE)-1)*100,NA()),NA())</f>
        <v>#N/A</v>
      </c>
      <c r="F139" s="4">
        <f>IFERROR((Kreditvækst[[#This Row],[Udlaan_MFI_IFS_UE]]/VLOOKUP(DATE(YEAR(Kreditvækst[[#This Row],[Dato]])-1,MONTH(Kreditvækst[[#This Row],[Dato]])+1,1)-1,Kreditvækst[[Dato]:[Udlaan_MFI_IFS_UE]],3,FALSE)-1)*100,NA())</f>
        <v>12.288943322107503</v>
      </c>
      <c r="G139" s="4">
        <f>IFERROR((Kreditvækst[[#This Row],[Udlaan_MFI_HH_NP_UE]]/VLOOKUP(DATE(YEAR(Kreditvækst[[#This Row],[Dato]])-1,MONTH(Kreditvækst[[#This Row],[Dato]])+1,1)-1,Kreditvækst[[Dato]:[Udlaan_MFI_HH_NP_UE]],4,FALSE)-1)*100,NA())</f>
        <v>-7.1564801014167845E-2</v>
      </c>
    </row>
    <row r="140" spans="1:7" x14ac:dyDescent="0.25">
      <c r="A140" s="3">
        <v>33419</v>
      </c>
      <c r="B140" s="4">
        <v>171.0903105899954</v>
      </c>
      <c r="C140" s="4">
        <v>478.17195153992895</v>
      </c>
      <c r="D140" s="4">
        <v>663.87325560916429</v>
      </c>
      <c r="E140" s="4">
        <f>IF(ISNUMBER(Kreditvækst[[#This Row],[Udlaan_FK_til_BNP]]),IFERROR((Kreditvækst[[#This Row],[Udlaan_FK_til_BNP]]/VLOOKUP(DATE(YEAR(Kreditvækst[[#This Row],[Dato]])-1,MONTH(Kreditvækst[[#This Row],[Dato]]),DAY(Kreditvækst[[#This Row],[Dato]])),Kreditvækst[[#All],[Dato]:[Udlaan_FK_til_BNP]],2,FALSE)-1)*100,NA()),NA())</f>
        <v>2.2152958722956306</v>
      </c>
      <c r="F140" s="4">
        <f>IFERROR((Kreditvækst[[#This Row],[Udlaan_MFI_IFS_UE]]/VLOOKUP(DATE(YEAR(Kreditvækst[[#This Row],[Dato]])-1,MONTH(Kreditvækst[[#This Row],[Dato]])+1,1)-1,Kreditvækst[[Dato]:[Udlaan_MFI_IFS_UE]],3,FALSE)-1)*100,NA())</f>
        <v>13.08168145730404</v>
      </c>
      <c r="G140" s="4">
        <f>IFERROR((Kreditvækst[[#This Row],[Udlaan_MFI_HH_NP_UE]]/VLOOKUP(DATE(YEAR(Kreditvækst[[#This Row],[Dato]])-1,MONTH(Kreditvækst[[#This Row],[Dato]])+1,1)-1,Kreditvækst[[Dato]:[Udlaan_MFI_HH_NP_UE]],4,FALSE)-1)*100,NA())</f>
        <v>9.0754562668382555E-2</v>
      </c>
    </row>
    <row r="141" spans="1:7" hidden="1" x14ac:dyDescent="0.25">
      <c r="A141" s="3">
        <v>33450</v>
      </c>
      <c r="B141" s="4"/>
      <c r="C141" s="4">
        <v>468.5613054026702</v>
      </c>
      <c r="D141" s="4">
        <v>653.735240395745</v>
      </c>
      <c r="E141" s="4" t="e">
        <f>IF(ISNUMBER(Kreditvækst[[#This Row],[Udlaan_FK_til_BNP]]),IFERROR((Kreditvækst[[#This Row],[Udlaan_FK_til_BNP]]/VLOOKUP(DATE(YEAR(Kreditvækst[[#This Row],[Dato]])-1,MONTH(Kreditvækst[[#This Row],[Dato]]),DAY(Kreditvækst[[#This Row],[Dato]])),Kreditvækst[[#All],[Dato]:[Udlaan_FK_til_BNP]],2,FALSE)-1)*100,NA()),NA())</f>
        <v>#N/A</v>
      </c>
      <c r="F141" s="4">
        <f>IFERROR((Kreditvækst[[#This Row],[Udlaan_MFI_IFS_UE]]/VLOOKUP(DATE(YEAR(Kreditvækst[[#This Row],[Dato]])-1,MONTH(Kreditvækst[[#This Row],[Dato]])+1,1)-1,Kreditvækst[[Dato]:[Udlaan_MFI_IFS_UE]],3,FALSE)-1)*100,NA())</f>
        <v>10.85859140456864</v>
      </c>
      <c r="G141" s="4">
        <f>IFERROR((Kreditvækst[[#This Row],[Udlaan_MFI_HH_NP_UE]]/VLOOKUP(DATE(YEAR(Kreditvækst[[#This Row],[Dato]])-1,MONTH(Kreditvækst[[#This Row],[Dato]])+1,1)-1,Kreditvækst[[Dato]:[Udlaan_MFI_HH_NP_UE]],4,FALSE)-1)*100,NA())</f>
        <v>-0.2507893173856246</v>
      </c>
    </row>
    <row r="142" spans="1:7" hidden="1" x14ac:dyDescent="0.25">
      <c r="A142" s="3">
        <v>33481</v>
      </c>
      <c r="B142" s="4"/>
      <c r="C142" s="4">
        <v>468.84165234129489</v>
      </c>
      <c r="D142" s="4">
        <v>649.63224029522326</v>
      </c>
      <c r="E142" s="4" t="e">
        <f>IF(ISNUMBER(Kreditvækst[[#This Row],[Udlaan_FK_til_BNP]]),IFERROR((Kreditvækst[[#This Row],[Udlaan_FK_til_BNP]]/VLOOKUP(DATE(YEAR(Kreditvækst[[#This Row],[Dato]])-1,MONTH(Kreditvækst[[#This Row],[Dato]]),DAY(Kreditvækst[[#This Row],[Dato]])),Kreditvækst[[#All],[Dato]:[Udlaan_FK_til_BNP]],2,FALSE)-1)*100,NA()),NA())</f>
        <v>#N/A</v>
      </c>
      <c r="F142" s="4">
        <f>IFERROR((Kreditvækst[[#This Row],[Udlaan_MFI_IFS_UE]]/VLOOKUP(DATE(YEAR(Kreditvækst[[#This Row],[Dato]])-1,MONTH(Kreditvækst[[#This Row],[Dato]])+1,1)-1,Kreditvækst[[Dato]:[Udlaan_MFI_IFS_UE]],3,FALSE)-1)*100,NA())</f>
        <v>9.3913841311582757</v>
      </c>
      <c r="G142" s="4">
        <f>IFERROR((Kreditvækst[[#This Row],[Udlaan_MFI_HH_NP_UE]]/VLOOKUP(DATE(YEAR(Kreditvækst[[#This Row],[Dato]])-1,MONTH(Kreditvækst[[#This Row],[Dato]])+1,1)-1,Kreditvækst[[Dato]:[Udlaan_MFI_HH_NP_UE]],4,FALSE)-1)*100,NA())</f>
        <v>-0.64333420142618225</v>
      </c>
    </row>
    <row r="143" spans="1:7" x14ac:dyDescent="0.25">
      <c r="A143" s="3">
        <v>33511</v>
      </c>
      <c r="B143" s="4">
        <v>167.35088019340222</v>
      </c>
      <c r="C143" s="4">
        <v>471.86810442603587</v>
      </c>
      <c r="D143" s="4">
        <v>659.07684481827289</v>
      </c>
      <c r="E143" s="4">
        <f>IF(ISNUMBER(Kreditvækst[[#This Row],[Udlaan_FK_til_BNP]]),IFERROR((Kreditvækst[[#This Row],[Udlaan_FK_til_BNP]]/VLOOKUP(DATE(YEAR(Kreditvækst[[#This Row],[Dato]])-1,MONTH(Kreditvækst[[#This Row],[Dato]]),DAY(Kreditvækst[[#This Row],[Dato]])),Kreditvækst[[#All],[Dato]:[Udlaan_FK_til_BNP]],2,FALSE)-1)*100,NA()),NA())</f>
        <v>0.27605600894171634</v>
      </c>
      <c r="F143" s="4">
        <f>IFERROR((Kreditvækst[[#This Row],[Udlaan_MFI_IFS_UE]]/VLOOKUP(DATE(YEAR(Kreditvækst[[#This Row],[Dato]])-1,MONTH(Kreditvækst[[#This Row],[Dato]])+1,1)-1,Kreditvækst[[Dato]:[Udlaan_MFI_IFS_UE]],3,FALSE)-1)*100,NA())</f>
        <v>8.7711162759727337</v>
      </c>
      <c r="G143" s="4">
        <f>IFERROR((Kreditvækst[[#This Row],[Udlaan_MFI_HH_NP_UE]]/VLOOKUP(DATE(YEAR(Kreditvækst[[#This Row],[Dato]])-1,MONTH(Kreditvækst[[#This Row],[Dato]])+1,1)-1,Kreditvækst[[Dato]:[Udlaan_MFI_HH_NP_UE]],4,FALSE)-1)*100,NA())</f>
        <v>-4.380448549012872E-2</v>
      </c>
    </row>
    <row r="144" spans="1:7" hidden="1" x14ac:dyDescent="0.25">
      <c r="A144" s="3">
        <v>33542</v>
      </c>
      <c r="B144" s="4"/>
      <c r="C144" s="4">
        <v>469.21228289262604</v>
      </c>
      <c r="D144" s="4">
        <v>653.5490240761718</v>
      </c>
      <c r="E144" s="4" t="e">
        <f>IF(ISNUMBER(Kreditvækst[[#This Row],[Udlaan_FK_til_BNP]]),IFERROR((Kreditvækst[[#This Row],[Udlaan_FK_til_BNP]]/VLOOKUP(DATE(YEAR(Kreditvækst[[#This Row],[Dato]])-1,MONTH(Kreditvækst[[#This Row],[Dato]]),DAY(Kreditvækst[[#This Row],[Dato]])),Kreditvækst[[#All],[Dato]:[Udlaan_FK_til_BNP]],2,FALSE)-1)*100,NA()),NA())</f>
        <v>#N/A</v>
      </c>
      <c r="F144" s="4">
        <f>IFERROR((Kreditvækst[[#This Row],[Udlaan_MFI_IFS_UE]]/VLOOKUP(DATE(YEAR(Kreditvækst[[#This Row],[Dato]])-1,MONTH(Kreditvækst[[#This Row],[Dato]])+1,1)-1,Kreditvækst[[Dato]:[Udlaan_MFI_IFS_UE]],3,FALSE)-1)*100,NA())</f>
        <v>9.4008228884151723</v>
      </c>
      <c r="G144" s="4">
        <f>IFERROR((Kreditvækst[[#This Row],[Udlaan_MFI_HH_NP_UE]]/VLOOKUP(DATE(YEAR(Kreditvækst[[#This Row],[Dato]])-1,MONTH(Kreditvækst[[#This Row],[Dato]])+1,1)-1,Kreditvækst[[Dato]:[Udlaan_MFI_HH_NP_UE]],4,FALSE)-1)*100,NA())</f>
        <v>-0.14048285607292099</v>
      </c>
    </row>
    <row r="145" spans="1:7" hidden="1" x14ac:dyDescent="0.25">
      <c r="A145" s="3">
        <v>33572</v>
      </c>
      <c r="B145" s="4"/>
      <c r="C145" s="4">
        <v>471.95285552791756</v>
      </c>
      <c r="D145" s="4">
        <v>650.39787706556831</v>
      </c>
      <c r="E145" s="4" t="e">
        <f>IF(ISNUMBER(Kreditvækst[[#This Row],[Udlaan_FK_til_BNP]]),IFERROR((Kreditvækst[[#This Row],[Udlaan_FK_til_BNP]]/VLOOKUP(DATE(YEAR(Kreditvækst[[#This Row],[Dato]])-1,MONTH(Kreditvækst[[#This Row],[Dato]]),DAY(Kreditvækst[[#This Row],[Dato]])),Kreditvækst[[#All],[Dato]:[Udlaan_FK_til_BNP]],2,FALSE)-1)*100,NA()),NA())</f>
        <v>#N/A</v>
      </c>
      <c r="F145" s="4">
        <f>IFERROR((Kreditvækst[[#This Row],[Udlaan_MFI_IFS_UE]]/VLOOKUP(DATE(YEAR(Kreditvækst[[#This Row],[Dato]])-1,MONTH(Kreditvækst[[#This Row],[Dato]])+1,1)-1,Kreditvækst[[Dato]:[Udlaan_MFI_IFS_UE]],3,FALSE)-1)*100,NA())</f>
        <v>9.2671851882594414</v>
      </c>
      <c r="G145" s="4">
        <f>IFERROR((Kreditvækst[[#This Row],[Udlaan_MFI_HH_NP_UE]]/VLOOKUP(DATE(YEAR(Kreditvækst[[#This Row],[Dato]])-1,MONTH(Kreditvækst[[#This Row],[Dato]])+1,1)-1,Kreditvækst[[Dato]:[Udlaan_MFI_HH_NP_UE]],4,FALSE)-1)*100,NA())</f>
        <v>-0.20506902602228649</v>
      </c>
    </row>
    <row r="146" spans="1:7" x14ac:dyDescent="0.25">
      <c r="A146" s="3">
        <v>33603</v>
      </c>
      <c r="B146" s="4">
        <v>168.33353059286759</v>
      </c>
      <c r="C146" s="4">
        <v>480.52996142336769</v>
      </c>
      <c r="D146" s="4">
        <v>664.59383297118575</v>
      </c>
      <c r="E146" s="4">
        <f>IF(ISNUMBER(Kreditvækst[[#This Row],[Udlaan_FK_til_BNP]]),IFERROR((Kreditvækst[[#This Row],[Udlaan_FK_til_BNP]]/VLOOKUP(DATE(YEAR(Kreditvækst[[#This Row],[Dato]])-1,MONTH(Kreditvækst[[#This Row],[Dato]]),DAY(Kreditvækst[[#This Row],[Dato]])),Kreditvækst[[#All],[Dato]:[Udlaan_FK_til_BNP]],2,FALSE)-1)*100,NA()),NA())</f>
        <v>0.32856948833037691</v>
      </c>
      <c r="F146" s="4">
        <f>IFERROR((Kreditvækst[[#This Row],[Udlaan_MFI_IFS_UE]]/VLOOKUP(DATE(YEAR(Kreditvækst[[#This Row],[Dato]])-1,MONTH(Kreditvækst[[#This Row],[Dato]])+1,1)-1,Kreditvækst[[Dato]:[Udlaan_MFI_IFS_UE]],3,FALSE)-1)*100,NA())</f>
        <v>9.1834359410362119</v>
      </c>
      <c r="G146" s="4">
        <f>IFERROR((Kreditvækst[[#This Row],[Udlaan_MFI_HH_NP_UE]]/VLOOKUP(DATE(YEAR(Kreditvækst[[#This Row],[Dato]])-1,MONTH(Kreditvækst[[#This Row],[Dato]])+1,1)-1,Kreditvækst[[Dato]:[Udlaan_MFI_HH_NP_UE]],4,FALSE)-1)*100,NA())</f>
        <v>-0.6196477319845628</v>
      </c>
    </row>
    <row r="147" spans="1:7" hidden="1" x14ac:dyDescent="0.25">
      <c r="A147" s="3">
        <v>33634</v>
      </c>
      <c r="B147" s="4"/>
      <c r="C147" s="4">
        <v>475.79058753621848</v>
      </c>
      <c r="D147" s="4">
        <v>656.49535828598528</v>
      </c>
      <c r="E147" s="4" t="e">
        <f>IF(ISNUMBER(Kreditvækst[[#This Row],[Udlaan_FK_til_BNP]]),IFERROR((Kreditvækst[[#This Row],[Udlaan_FK_til_BNP]]/VLOOKUP(DATE(YEAR(Kreditvækst[[#This Row],[Dato]])-1,MONTH(Kreditvækst[[#This Row],[Dato]]),DAY(Kreditvækst[[#This Row],[Dato]])),Kreditvækst[[#All],[Dato]:[Udlaan_FK_til_BNP]],2,FALSE)-1)*100,NA()),NA())</f>
        <v>#N/A</v>
      </c>
      <c r="F147" s="4">
        <f>IFERROR((Kreditvækst[[#This Row],[Udlaan_MFI_IFS_UE]]/VLOOKUP(DATE(YEAR(Kreditvækst[[#This Row],[Dato]])-1,MONTH(Kreditvækst[[#This Row],[Dato]])+1,1)-1,Kreditvækst[[Dato]:[Udlaan_MFI_IFS_UE]],3,FALSE)-1)*100,NA())</f>
        <v>5.0731658742776853</v>
      </c>
      <c r="G147" s="4">
        <f>IFERROR((Kreditvækst[[#This Row],[Udlaan_MFI_HH_NP_UE]]/VLOOKUP(DATE(YEAR(Kreditvækst[[#This Row],[Dato]])-1,MONTH(Kreditvækst[[#This Row],[Dato]])+1,1)-1,Kreditvækst[[Dato]:[Udlaan_MFI_HH_NP_UE]],4,FALSE)-1)*100,NA())</f>
        <v>-0.64561435136647471</v>
      </c>
    </row>
    <row r="148" spans="1:7" hidden="1" x14ac:dyDescent="0.25">
      <c r="A148" s="3">
        <v>33663</v>
      </c>
      <c r="B148" s="4"/>
      <c r="C148" s="4">
        <v>475.83953425463619</v>
      </c>
      <c r="D148" s="4">
        <v>653.3061320144559</v>
      </c>
      <c r="E148" s="4" t="e">
        <f>IF(ISNUMBER(Kreditvækst[[#This Row],[Udlaan_FK_til_BNP]]),IFERROR((Kreditvækst[[#This Row],[Udlaan_FK_til_BNP]]/VLOOKUP(DATE(YEAR(Kreditvækst[[#This Row],[Dato]])-1,MONTH(Kreditvækst[[#This Row],[Dato]]),DAY(Kreditvækst[[#This Row],[Dato]])),Kreditvækst[[#All],[Dato]:[Udlaan_FK_til_BNP]],2,FALSE)-1)*100,NA()),NA())</f>
        <v>#N/A</v>
      </c>
      <c r="F148" s="4">
        <f>IFERROR((Kreditvækst[[#This Row],[Udlaan_MFI_IFS_UE]]/VLOOKUP(DATE(YEAR(Kreditvækst[[#This Row],[Dato]])-1,MONTH(Kreditvækst[[#This Row],[Dato]])+1,1)-1,Kreditvækst[[Dato]:[Udlaan_MFI_IFS_UE]],3,FALSE)-1)*100,NA())</f>
        <v>3.2384455176645899</v>
      </c>
      <c r="G148" s="4">
        <f>IFERROR((Kreditvækst[[#This Row],[Udlaan_MFI_HH_NP_UE]]/VLOOKUP(DATE(YEAR(Kreditvækst[[#This Row],[Dato]])-1,MONTH(Kreditvækst[[#This Row],[Dato]])+1,1)-1,Kreditvækst[[Dato]:[Udlaan_MFI_HH_NP_UE]],4,FALSE)-1)*100,NA())</f>
        <v>0.22594492985703596</v>
      </c>
    </row>
    <row r="149" spans="1:7" x14ac:dyDescent="0.25">
      <c r="A149" s="3">
        <v>33694</v>
      </c>
      <c r="B149" s="4">
        <v>165.8605366273043</v>
      </c>
      <c r="C149" s="4">
        <v>477.86164821045998</v>
      </c>
      <c r="D149" s="4">
        <v>660.65291982081158</v>
      </c>
      <c r="E149" s="4">
        <f>IF(ISNUMBER(Kreditvækst[[#This Row],[Udlaan_FK_til_BNP]]),IFERROR((Kreditvækst[[#This Row],[Udlaan_FK_til_BNP]]/VLOOKUP(DATE(YEAR(Kreditvækst[[#This Row],[Dato]])-1,MONTH(Kreditvækst[[#This Row],[Dato]]),DAY(Kreditvækst[[#This Row],[Dato]])),Kreditvækst[[#All],[Dato]:[Udlaan_FK_til_BNP]],2,FALSE)-1)*100,NA()),NA())</f>
        <v>-2.4455766009714219</v>
      </c>
      <c r="F149" s="4">
        <f>IFERROR((Kreditvækst[[#This Row],[Udlaan_MFI_IFS_UE]]/VLOOKUP(DATE(YEAR(Kreditvækst[[#This Row],[Dato]])-1,MONTH(Kreditvækst[[#This Row],[Dato]])+1,1)-1,Kreditvækst[[Dato]:[Udlaan_MFI_IFS_UE]],3,FALSE)-1)*100,NA())</f>
        <v>2.0338712802470793</v>
      </c>
      <c r="G149" s="4">
        <f>IFERROR((Kreditvækst[[#This Row],[Udlaan_MFI_HH_NP_UE]]/VLOOKUP(DATE(YEAR(Kreditvækst[[#This Row],[Dato]])-1,MONTH(Kreditvækst[[#This Row],[Dato]])+1,1)-1,Kreditvækst[[Dato]:[Udlaan_MFI_HH_NP_UE]],4,FALSE)-1)*100,NA())</f>
        <v>0.42542699875183221</v>
      </c>
    </row>
    <row r="150" spans="1:7" hidden="1" x14ac:dyDescent="0.25">
      <c r="A150" s="3">
        <v>33724</v>
      </c>
      <c r="B150" s="4"/>
      <c r="C150" s="4">
        <v>469.1036219730421</v>
      </c>
      <c r="D150" s="4">
        <v>657.40489067273722</v>
      </c>
      <c r="E150" s="4" t="e">
        <f>IF(ISNUMBER(Kreditvækst[[#This Row],[Udlaan_FK_til_BNP]]),IFERROR((Kreditvækst[[#This Row],[Udlaan_FK_til_BNP]]/VLOOKUP(DATE(YEAR(Kreditvækst[[#This Row],[Dato]])-1,MONTH(Kreditvækst[[#This Row],[Dato]]),DAY(Kreditvækst[[#This Row],[Dato]])),Kreditvækst[[#All],[Dato]:[Udlaan_FK_til_BNP]],2,FALSE)-1)*100,NA()),NA())</f>
        <v>#N/A</v>
      </c>
      <c r="F150" s="4">
        <f>IFERROR((Kreditvækst[[#This Row],[Udlaan_MFI_IFS_UE]]/VLOOKUP(DATE(YEAR(Kreditvækst[[#This Row],[Dato]])-1,MONTH(Kreditvækst[[#This Row],[Dato]])+1,1)-1,Kreditvækst[[Dato]:[Udlaan_MFI_IFS_UE]],3,FALSE)-1)*100,NA())</f>
        <v>0.39938592585182509</v>
      </c>
      <c r="G150" s="4">
        <f>IFERROR((Kreditvækst[[#This Row],[Udlaan_MFI_HH_NP_UE]]/VLOOKUP(DATE(YEAR(Kreditvækst[[#This Row],[Dato]])-1,MONTH(Kreditvækst[[#This Row],[Dato]])+1,1)-1,Kreditvækst[[Dato]:[Udlaan_MFI_HH_NP_UE]],4,FALSE)-1)*100,NA())</f>
        <v>0.42356199885091872</v>
      </c>
    </row>
    <row r="151" spans="1:7" hidden="1" x14ac:dyDescent="0.25">
      <c r="A151" s="3">
        <v>33755</v>
      </c>
      <c r="B151" s="4"/>
      <c r="C151" s="4">
        <v>467.9817072314529</v>
      </c>
      <c r="D151" s="4">
        <v>654.99756361389848</v>
      </c>
      <c r="E151" s="4" t="e">
        <f>IF(ISNUMBER(Kreditvækst[[#This Row],[Udlaan_FK_til_BNP]]),IFERROR((Kreditvækst[[#This Row],[Udlaan_FK_til_BNP]]/VLOOKUP(DATE(YEAR(Kreditvækst[[#This Row],[Dato]])-1,MONTH(Kreditvækst[[#This Row],[Dato]]),DAY(Kreditvækst[[#This Row],[Dato]])),Kreditvækst[[#All],[Dato]:[Udlaan_FK_til_BNP]],2,FALSE)-1)*100,NA()),NA())</f>
        <v>#N/A</v>
      </c>
      <c r="F151" s="4">
        <f>IFERROR((Kreditvækst[[#This Row],[Udlaan_MFI_IFS_UE]]/VLOOKUP(DATE(YEAR(Kreditvækst[[#This Row],[Dato]])-1,MONTH(Kreditvækst[[#This Row],[Dato]])+1,1)-1,Kreditvækst[[Dato]:[Udlaan_MFI_IFS_UE]],3,FALSE)-1)*100,NA())</f>
        <v>-0.36576339206837449</v>
      </c>
      <c r="G151" s="4">
        <f>IFERROR((Kreditvækst[[#This Row],[Udlaan_MFI_HH_NP_UE]]/VLOOKUP(DATE(YEAR(Kreditvækst[[#This Row],[Dato]])-1,MONTH(Kreditvækst[[#This Row],[Dato]])+1,1)-1,Kreditvækst[[Dato]:[Udlaan_MFI_HH_NP_UE]],4,FALSE)-1)*100,NA())</f>
        <v>0.15313617556975689</v>
      </c>
    </row>
    <row r="152" spans="1:7" x14ac:dyDescent="0.25">
      <c r="A152" s="3">
        <v>33785</v>
      </c>
      <c r="B152" s="4">
        <v>163.87950309998578</v>
      </c>
      <c r="C152" s="4">
        <v>472.0209490575462</v>
      </c>
      <c r="D152" s="4">
        <v>661.17433198963272</v>
      </c>
      <c r="E152" s="4">
        <f>IF(ISNUMBER(Kreditvækst[[#This Row],[Udlaan_FK_til_BNP]]),IFERROR((Kreditvækst[[#This Row],[Udlaan_FK_til_BNP]]/VLOOKUP(DATE(YEAR(Kreditvækst[[#This Row],[Dato]])-1,MONTH(Kreditvækst[[#This Row],[Dato]]),DAY(Kreditvækst[[#This Row],[Dato]])),Kreditvækst[[#All],[Dato]:[Udlaan_FK_til_BNP]],2,FALSE)-1)*100,NA()),NA())</f>
        <v>-4.2146206089307743</v>
      </c>
      <c r="F152" s="4">
        <f>IFERROR((Kreditvækst[[#This Row],[Udlaan_MFI_IFS_UE]]/VLOOKUP(DATE(YEAR(Kreditvækst[[#This Row],[Dato]])-1,MONTH(Kreditvækst[[#This Row],[Dato]])+1,1)-1,Kreditvækst[[Dato]:[Udlaan_MFI_IFS_UE]],3,FALSE)-1)*100,NA())</f>
        <v>-1.2863578598815262</v>
      </c>
      <c r="G152" s="4">
        <f>IFERROR((Kreditvækst[[#This Row],[Udlaan_MFI_HH_NP_UE]]/VLOOKUP(DATE(YEAR(Kreditvækst[[#This Row],[Dato]])-1,MONTH(Kreditvækst[[#This Row],[Dato]])+1,1)-1,Kreditvækst[[Dato]:[Udlaan_MFI_HH_NP_UE]],4,FALSE)-1)*100,NA())</f>
        <v>-0.40654200131244878</v>
      </c>
    </row>
    <row r="153" spans="1:7" hidden="1" x14ac:dyDescent="0.25">
      <c r="A153" s="3">
        <v>33816</v>
      </c>
      <c r="B153" s="4"/>
      <c r="C153" s="4">
        <v>458.72209349257446</v>
      </c>
      <c r="D153" s="4">
        <v>652.48897683630798</v>
      </c>
      <c r="E153" s="4" t="e">
        <f>IF(ISNUMBER(Kreditvækst[[#This Row],[Udlaan_FK_til_BNP]]),IFERROR((Kreditvækst[[#This Row],[Udlaan_FK_til_BNP]]/VLOOKUP(DATE(YEAR(Kreditvækst[[#This Row],[Dato]])-1,MONTH(Kreditvækst[[#This Row],[Dato]]),DAY(Kreditvækst[[#This Row],[Dato]])),Kreditvækst[[#All],[Dato]:[Udlaan_FK_til_BNP]],2,FALSE)-1)*100,NA()),NA())</f>
        <v>#N/A</v>
      </c>
      <c r="F153" s="4">
        <f>IFERROR((Kreditvækst[[#This Row],[Udlaan_MFI_IFS_UE]]/VLOOKUP(DATE(YEAR(Kreditvækst[[#This Row],[Dato]])-1,MONTH(Kreditvækst[[#This Row],[Dato]])+1,1)-1,Kreditvækst[[Dato]:[Udlaan_MFI_IFS_UE]],3,FALSE)-1)*100,NA())</f>
        <v>-2.0998771765073809</v>
      </c>
      <c r="G153" s="4">
        <f>IFERROR((Kreditvækst[[#This Row],[Udlaan_MFI_HH_NP_UE]]/VLOOKUP(DATE(YEAR(Kreditvækst[[#This Row],[Dato]])-1,MONTH(Kreditvækst[[#This Row],[Dato]])+1,1)-1,Kreditvækst[[Dato]:[Udlaan_MFI_HH_NP_UE]],4,FALSE)-1)*100,NA())</f>
        <v>-0.19063735323225917</v>
      </c>
    </row>
    <row r="154" spans="1:7" hidden="1" x14ac:dyDescent="0.25">
      <c r="A154" s="3">
        <v>33847</v>
      </c>
      <c r="B154" s="4"/>
      <c r="C154" s="4">
        <v>458.4839222264136</v>
      </c>
      <c r="D154" s="4">
        <v>652.44974278753216</v>
      </c>
      <c r="E154" s="4" t="e">
        <f>IF(ISNUMBER(Kreditvækst[[#This Row],[Udlaan_FK_til_BNP]]),IFERROR((Kreditvækst[[#This Row],[Udlaan_FK_til_BNP]]/VLOOKUP(DATE(YEAR(Kreditvækst[[#This Row],[Dato]])-1,MONTH(Kreditvækst[[#This Row],[Dato]]),DAY(Kreditvækst[[#This Row],[Dato]])),Kreditvækst[[#All],[Dato]:[Udlaan_FK_til_BNP]],2,FALSE)-1)*100,NA()),NA())</f>
        <v>#N/A</v>
      </c>
      <c r="F154" s="4">
        <f>IFERROR((Kreditvækst[[#This Row],[Udlaan_MFI_IFS_UE]]/VLOOKUP(DATE(YEAR(Kreditvækst[[#This Row],[Dato]])-1,MONTH(Kreditvækst[[#This Row],[Dato]])+1,1)-1,Kreditvækst[[Dato]:[Udlaan_MFI_IFS_UE]],3,FALSE)-1)*100,NA())</f>
        <v>-2.2092171340061251</v>
      </c>
      <c r="G154" s="4">
        <f>IFERROR((Kreditvækst[[#This Row],[Udlaan_MFI_HH_NP_UE]]/VLOOKUP(DATE(YEAR(Kreditvækst[[#This Row],[Dato]])-1,MONTH(Kreditvækst[[#This Row],[Dato]])+1,1)-1,Kreditvækst[[Dato]:[Udlaan_MFI_HH_NP_UE]],4,FALSE)-1)*100,NA())</f>
        <v>0.43370730661835832</v>
      </c>
    </row>
    <row r="155" spans="1:7" x14ac:dyDescent="0.25">
      <c r="A155" s="3">
        <v>33877</v>
      </c>
      <c r="B155" s="4">
        <v>160.02743412857623</v>
      </c>
      <c r="C155" s="4">
        <v>459.83776968704314</v>
      </c>
      <c r="D155" s="4">
        <v>659.09101646877605</v>
      </c>
      <c r="E155" s="4">
        <f>IF(ISNUMBER(Kreditvækst[[#This Row],[Udlaan_FK_til_BNP]]),IFERROR((Kreditvækst[[#This Row],[Udlaan_FK_til_BNP]]/VLOOKUP(DATE(YEAR(Kreditvækst[[#This Row],[Dato]])-1,MONTH(Kreditvækst[[#This Row],[Dato]]),DAY(Kreditvækst[[#This Row],[Dato]])),Kreditvækst[[#All],[Dato]:[Udlaan_FK_til_BNP]],2,FALSE)-1)*100,NA()),NA())</f>
        <v>-4.3761025077146298</v>
      </c>
      <c r="F155" s="4">
        <f>IFERROR((Kreditvækst[[#This Row],[Udlaan_MFI_IFS_UE]]/VLOOKUP(DATE(YEAR(Kreditvækst[[#This Row],[Dato]])-1,MONTH(Kreditvækst[[#This Row],[Dato]])+1,1)-1,Kreditvækst[[Dato]:[Udlaan_MFI_IFS_UE]],3,FALSE)-1)*100,NA())</f>
        <v>-2.5495121679449007</v>
      </c>
      <c r="G155" s="4">
        <f>IFERROR((Kreditvækst[[#This Row],[Udlaan_MFI_HH_NP_UE]]/VLOOKUP(DATE(YEAR(Kreditvækst[[#This Row],[Dato]])-1,MONTH(Kreditvækst[[#This Row],[Dato]])+1,1)-1,Kreditvækst[[Dato]:[Udlaan_MFI_HH_NP_UE]],4,FALSE)-1)*100,NA())</f>
        <v>2.1502273391371673E-3</v>
      </c>
    </row>
    <row r="156" spans="1:7" hidden="1" x14ac:dyDescent="0.25">
      <c r="A156" s="3">
        <v>33908</v>
      </c>
      <c r="B156" s="4"/>
      <c r="C156" s="4">
        <v>451.25268175173863</v>
      </c>
      <c r="D156" s="4">
        <v>653.69770395000546</v>
      </c>
      <c r="E156" s="4" t="e">
        <f>IF(ISNUMBER(Kreditvækst[[#This Row],[Udlaan_FK_til_BNP]]),IFERROR((Kreditvækst[[#This Row],[Udlaan_FK_til_BNP]]/VLOOKUP(DATE(YEAR(Kreditvækst[[#This Row],[Dato]])-1,MONTH(Kreditvækst[[#This Row],[Dato]]),DAY(Kreditvækst[[#This Row],[Dato]])),Kreditvækst[[#All],[Dato]:[Udlaan_FK_til_BNP]],2,FALSE)-1)*100,NA()),NA())</f>
        <v>#N/A</v>
      </c>
      <c r="F156" s="4">
        <f>IFERROR((Kreditvækst[[#This Row],[Udlaan_MFI_IFS_UE]]/VLOOKUP(DATE(YEAR(Kreditvækst[[#This Row],[Dato]])-1,MONTH(Kreditvækst[[#This Row],[Dato]])+1,1)-1,Kreditvækst[[Dato]:[Udlaan_MFI_IFS_UE]],3,FALSE)-1)*100,NA())</f>
        <v>-3.8276067775057099</v>
      </c>
      <c r="G156" s="4">
        <f>IFERROR((Kreditvækst[[#This Row],[Udlaan_MFI_HH_NP_UE]]/VLOOKUP(DATE(YEAR(Kreditvækst[[#This Row],[Dato]])-1,MONTH(Kreditvækst[[#This Row],[Dato]])+1,1)-1,Kreditvækst[[Dato]:[Udlaan_MFI_HH_NP_UE]],4,FALSE)-1)*100,NA())</f>
        <v>2.2749613013939296E-2</v>
      </c>
    </row>
    <row r="157" spans="1:7" hidden="1" x14ac:dyDescent="0.25">
      <c r="A157" s="3">
        <v>33938</v>
      </c>
      <c r="B157" s="4"/>
      <c r="C157" s="4">
        <v>453.07519219224491</v>
      </c>
      <c r="D157" s="4">
        <v>653.59365282942929</v>
      </c>
      <c r="E157" s="4" t="e">
        <f>IF(ISNUMBER(Kreditvækst[[#This Row],[Udlaan_FK_til_BNP]]),IFERROR((Kreditvækst[[#This Row],[Udlaan_FK_til_BNP]]/VLOOKUP(DATE(YEAR(Kreditvækst[[#This Row],[Dato]])-1,MONTH(Kreditvækst[[#This Row],[Dato]]),DAY(Kreditvækst[[#This Row],[Dato]])),Kreditvækst[[#All],[Dato]:[Udlaan_FK_til_BNP]],2,FALSE)-1)*100,NA()),NA())</f>
        <v>#N/A</v>
      </c>
      <c r="F157" s="4">
        <f>IFERROR((Kreditvækst[[#This Row],[Udlaan_MFI_IFS_UE]]/VLOOKUP(DATE(YEAR(Kreditvækst[[#This Row],[Dato]])-1,MONTH(Kreditvækst[[#This Row],[Dato]])+1,1)-1,Kreditvækst[[Dato]:[Udlaan_MFI_IFS_UE]],3,FALSE)-1)*100,NA())</f>
        <v>-3.9999044638804993</v>
      </c>
      <c r="G157" s="4">
        <f>IFERROR((Kreditvækst[[#This Row],[Udlaan_MFI_HH_NP_UE]]/VLOOKUP(DATE(YEAR(Kreditvækst[[#This Row],[Dato]])-1,MONTH(Kreditvækst[[#This Row],[Dato]])+1,1)-1,Kreditvækst[[Dato]:[Udlaan_MFI_HH_NP_UE]],4,FALSE)-1)*100,NA())</f>
        <v>0.49135704105915945</v>
      </c>
    </row>
    <row r="158" spans="1:7" x14ac:dyDescent="0.25">
      <c r="A158" s="3">
        <v>33969</v>
      </c>
      <c r="B158" s="4">
        <v>155.80194946617314</v>
      </c>
      <c r="C158" s="4">
        <v>447.21042265499636</v>
      </c>
      <c r="D158" s="4">
        <v>660.60637615374469</v>
      </c>
      <c r="E158" s="4">
        <f>IF(ISNUMBER(Kreditvækst[[#This Row],[Udlaan_FK_til_BNP]]),IFERROR((Kreditvækst[[#This Row],[Udlaan_FK_til_BNP]]/VLOOKUP(DATE(YEAR(Kreditvækst[[#This Row],[Dato]])-1,MONTH(Kreditvækst[[#This Row],[Dato]]),DAY(Kreditvækst[[#This Row],[Dato]])),Kreditvækst[[#All],[Dato]:[Udlaan_FK_til_BNP]],2,FALSE)-1)*100,NA()),NA())</f>
        <v>-7.4444949158723457</v>
      </c>
      <c r="F158" s="4">
        <f>IFERROR((Kreditvækst[[#This Row],[Udlaan_MFI_IFS_UE]]/VLOOKUP(DATE(YEAR(Kreditvækst[[#This Row],[Dato]])-1,MONTH(Kreditvækst[[#This Row],[Dato]])+1,1)-1,Kreditvækst[[Dato]:[Udlaan_MFI_IFS_UE]],3,FALSE)-1)*100,NA())</f>
        <v>-6.9339149362666603</v>
      </c>
      <c r="G158" s="4">
        <f>IFERROR((Kreditvækst[[#This Row],[Udlaan_MFI_HH_NP_UE]]/VLOOKUP(DATE(YEAR(Kreditvækst[[#This Row],[Dato]])-1,MONTH(Kreditvækst[[#This Row],[Dato]])+1,1)-1,Kreditvækst[[Dato]:[Udlaan_MFI_HH_NP_UE]],4,FALSE)-1)*100,NA())</f>
        <v>-0.59998402326641997</v>
      </c>
    </row>
    <row r="159" spans="1:7" hidden="1" x14ac:dyDescent="0.25">
      <c r="A159" s="3">
        <v>34000</v>
      </c>
      <c r="B159" s="4"/>
      <c r="C159" s="4">
        <v>441.19216600472987</v>
      </c>
      <c r="D159" s="4">
        <v>654.27197210288182</v>
      </c>
      <c r="E159" s="4" t="e">
        <f>IF(ISNUMBER(Kreditvækst[[#This Row],[Udlaan_FK_til_BNP]]),IFERROR((Kreditvækst[[#This Row],[Udlaan_FK_til_BNP]]/VLOOKUP(DATE(YEAR(Kreditvækst[[#This Row],[Dato]])-1,MONTH(Kreditvækst[[#This Row],[Dato]]),DAY(Kreditvækst[[#This Row],[Dato]])),Kreditvækst[[#All],[Dato]:[Udlaan_FK_til_BNP]],2,FALSE)-1)*100,NA()),NA())</f>
        <v>#N/A</v>
      </c>
      <c r="F159" s="4">
        <f>IFERROR((Kreditvækst[[#This Row],[Udlaan_MFI_IFS_UE]]/VLOOKUP(DATE(YEAR(Kreditvækst[[#This Row],[Dato]])-1,MONTH(Kreditvækst[[#This Row],[Dato]])+1,1)-1,Kreditvækst[[Dato]:[Udlaan_MFI_IFS_UE]],3,FALSE)-1)*100,NA())</f>
        <v>-7.2717751123764884</v>
      </c>
      <c r="G159" s="4">
        <f>IFERROR((Kreditvækst[[#This Row],[Udlaan_MFI_HH_NP_UE]]/VLOOKUP(DATE(YEAR(Kreditvækst[[#This Row],[Dato]])-1,MONTH(Kreditvækst[[#This Row],[Dato]])+1,1)-1,Kreditvækst[[Dato]:[Udlaan_MFI_HH_NP_UE]],4,FALSE)-1)*100,NA())</f>
        <v>-0.33867508049232331</v>
      </c>
    </row>
    <row r="160" spans="1:7" hidden="1" x14ac:dyDescent="0.25">
      <c r="A160" s="3">
        <v>34028</v>
      </c>
      <c r="B160" s="4"/>
      <c r="C160" s="4">
        <v>441.74029601246764</v>
      </c>
      <c r="D160" s="4">
        <v>653.11853681945502</v>
      </c>
      <c r="E160" s="4" t="e">
        <f>IF(ISNUMBER(Kreditvækst[[#This Row],[Udlaan_FK_til_BNP]]),IFERROR((Kreditvækst[[#This Row],[Udlaan_FK_til_BNP]]/VLOOKUP(DATE(YEAR(Kreditvækst[[#This Row],[Dato]])-1,MONTH(Kreditvækst[[#This Row],[Dato]]),DAY(Kreditvækst[[#This Row],[Dato]])),Kreditvækst[[#All],[Dato]:[Udlaan_FK_til_BNP]],2,FALSE)-1)*100,NA()),NA())</f>
        <v>#N/A</v>
      </c>
      <c r="F160" s="4">
        <f>IFERROR((Kreditvækst[[#This Row],[Udlaan_MFI_IFS_UE]]/VLOOKUP(DATE(YEAR(Kreditvækst[[#This Row],[Dato]])-1,MONTH(Kreditvækst[[#This Row],[Dato]])+1,1)-1,Kreditvækst[[Dato]:[Udlaan_MFI_IFS_UE]],3,FALSE)-1)*100,NA())</f>
        <v>-7.1661213050702504</v>
      </c>
      <c r="G160" s="4">
        <f>IFERROR((Kreditvækst[[#This Row],[Udlaan_MFI_HH_NP_UE]]/VLOOKUP(DATE(YEAR(Kreditvækst[[#This Row],[Dato]])-1,MONTH(Kreditvækst[[#This Row],[Dato]])+1,1)-1,Kreditvækst[[Dato]:[Udlaan_MFI_HH_NP_UE]],4,FALSE)-1)*100,NA())</f>
        <v>-2.8714745784252926E-2</v>
      </c>
    </row>
    <row r="161" spans="1:7" x14ac:dyDescent="0.25">
      <c r="A161" s="3">
        <v>34059</v>
      </c>
      <c r="B161" s="4">
        <v>153.37080090056864</v>
      </c>
      <c r="C161" s="4">
        <v>440.83106901913794</v>
      </c>
      <c r="D161" s="4">
        <v>648.73965295740857</v>
      </c>
      <c r="E161" s="4">
        <f>IF(ISNUMBER(Kreditvækst[[#This Row],[Udlaan_FK_til_BNP]]),IFERROR((Kreditvækst[[#This Row],[Udlaan_FK_til_BNP]]/VLOOKUP(DATE(YEAR(Kreditvækst[[#This Row],[Dato]])-1,MONTH(Kreditvækst[[#This Row],[Dato]]),DAY(Kreditvækst[[#This Row],[Dato]])),Kreditvækst[[#All],[Dato]:[Udlaan_FK_til_BNP]],2,FALSE)-1)*100,NA()),NA())</f>
        <v>-7.5302636665167899</v>
      </c>
      <c r="F161" s="4">
        <f>IFERROR((Kreditvækst[[#This Row],[Udlaan_MFI_IFS_UE]]/VLOOKUP(DATE(YEAR(Kreditvækst[[#This Row],[Dato]])-1,MONTH(Kreditvækst[[#This Row],[Dato]])+1,1)-1,Kreditvækst[[Dato]:[Udlaan_MFI_IFS_UE]],3,FALSE)-1)*100,NA())</f>
        <v>-7.7492260217988935</v>
      </c>
      <c r="G161" s="4">
        <f>IFERROR((Kreditvækst[[#This Row],[Udlaan_MFI_HH_NP_UE]]/VLOOKUP(DATE(YEAR(Kreditvækst[[#This Row],[Dato]])-1,MONTH(Kreditvækst[[#This Row],[Dato]])+1,1)-1,Kreditvækst[[Dato]:[Udlaan_MFI_HH_NP_UE]],4,FALSE)-1)*100,NA())</f>
        <v>-1.80325652184119</v>
      </c>
    </row>
    <row r="162" spans="1:7" hidden="1" x14ac:dyDescent="0.25">
      <c r="A162" s="3">
        <v>34089</v>
      </c>
      <c r="B162" s="4"/>
      <c r="C162" s="4">
        <v>434.83670368319338</v>
      </c>
      <c r="D162" s="4">
        <v>645.71260753176807</v>
      </c>
      <c r="E162" s="4" t="e">
        <f>IF(ISNUMBER(Kreditvækst[[#This Row],[Udlaan_FK_til_BNP]]),IFERROR((Kreditvækst[[#This Row],[Udlaan_FK_til_BNP]]/VLOOKUP(DATE(YEAR(Kreditvækst[[#This Row],[Dato]])-1,MONTH(Kreditvækst[[#This Row],[Dato]]),DAY(Kreditvækst[[#This Row],[Dato]])),Kreditvækst[[#All],[Dato]:[Udlaan_FK_til_BNP]],2,FALSE)-1)*100,NA()),NA())</f>
        <v>#N/A</v>
      </c>
      <c r="F162" s="4">
        <f>IFERROR((Kreditvækst[[#This Row],[Udlaan_MFI_IFS_UE]]/VLOOKUP(DATE(YEAR(Kreditvækst[[#This Row],[Dato]])-1,MONTH(Kreditvækst[[#This Row],[Dato]])+1,1)-1,Kreditvækst[[Dato]:[Udlaan_MFI_IFS_UE]],3,FALSE)-1)*100,NA())</f>
        <v>-7.3047652341123754</v>
      </c>
      <c r="G162" s="4">
        <f>IFERROR((Kreditvækst[[#This Row],[Udlaan_MFI_HH_NP_UE]]/VLOOKUP(DATE(YEAR(Kreditvækst[[#This Row],[Dato]])-1,MONTH(Kreditvækst[[#This Row],[Dato]])+1,1)-1,Kreditvækst[[Dato]:[Udlaan_MFI_HH_NP_UE]],4,FALSE)-1)*100,NA())</f>
        <v>-1.7785512865601261</v>
      </c>
    </row>
    <row r="163" spans="1:7" hidden="1" x14ac:dyDescent="0.25">
      <c r="A163" s="3">
        <v>34120</v>
      </c>
      <c r="B163" s="4"/>
      <c r="C163" s="4">
        <v>436.59541912057233</v>
      </c>
      <c r="D163" s="4">
        <v>645.89465554424351</v>
      </c>
      <c r="E163" s="4" t="e">
        <f>IF(ISNUMBER(Kreditvækst[[#This Row],[Udlaan_FK_til_BNP]]),IFERROR((Kreditvækst[[#This Row],[Udlaan_FK_til_BNP]]/VLOOKUP(DATE(YEAR(Kreditvækst[[#This Row],[Dato]])-1,MONTH(Kreditvækst[[#This Row],[Dato]]),DAY(Kreditvækst[[#This Row],[Dato]])),Kreditvækst[[#All],[Dato]:[Udlaan_FK_til_BNP]],2,FALSE)-1)*100,NA()),NA())</f>
        <v>#N/A</v>
      </c>
      <c r="F163" s="4">
        <f>IFERROR((Kreditvækst[[#This Row],[Udlaan_MFI_IFS_UE]]/VLOOKUP(DATE(YEAR(Kreditvækst[[#This Row],[Dato]])-1,MONTH(Kreditvækst[[#This Row],[Dato]])+1,1)-1,Kreditvækst[[Dato]:[Udlaan_MFI_IFS_UE]],3,FALSE)-1)*100,NA())</f>
        <v>-6.7067339654277696</v>
      </c>
      <c r="G163" s="4">
        <f>IFERROR((Kreditvækst[[#This Row],[Udlaan_MFI_HH_NP_UE]]/VLOOKUP(DATE(YEAR(Kreditvækst[[#This Row],[Dato]])-1,MONTH(Kreditvækst[[#This Row],[Dato]])+1,1)-1,Kreditvækst[[Dato]:[Udlaan_MFI_HH_NP_UE]],4,FALSE)-1)*100,NA())</f>
        <v>-1.3897621266604987</v>
      </c>
    </row>
    <row r="164" spans="1:7" x14ac:dyDescent="0.25">
      <c r="A164" s="3">
        <v>34150</v>
      </c>
      <c r="B164" s="4">
        <v>152.51909817836119</v>
      </c>
      <c r="C164" s="4">
        <v>437.77898714404444</v>
      </c>
      <c r="D164" s="4">
        <v>648.02091967755382</v>
      </c>
      <c r="E164" s="4">
        <f>IF(ISNUMBER(Kreditvækst[[#This Row],[Udlaan_FK_til_BNP]]),IFERROR((Kreditvækst[[#This Row],[Udlaan_FK_til_BNP]]/VLOOKUP(DATE(YEAR(Kreditvækst[[#This Row],[Dato]])-1,MONTH(Kreditvækst[[#This Row],[Dato]]),DAY(Kreditvækst[[#This Row],[Dato]])),Kreditvækst[[#All],[Dato]:[Udlaan_FK_til_BNP]],2,FALSE)-1)*100,NA()),NA())</f>
        <v>-6.9321694944934116</v>
      </c>
      <c r="F164" s="4">
        <f>IFERROR((Kreditvækst[[#This Row],[Udlaan_MFI_IFS_UE]]/VLOOKUP(DATE(YEAR(Kreditvækst[[#This Row],[Dato]])-1,MONTH(Kreditvækst[[#This Row],[Dato]])+1,1)-1,Kreditvækst[[Dato]:[Udlaan_MFI_IFS_UE]],3,FALSE)-1)*100,NA())</f>
        <v>-7.2543309744769751</v>
      </c>
      <c r="G164" s="4">
        <f>IFERROR((Kreditvækst[[#This Row],[Udlaan_MFI_HH_NP_UE]]/VLOOKUP(DATE(YEAR(Kreditvækst[[#This Row],[Dato]])-1,MONTH(Kreditvækst[[#This Row],[Dato]])+1,1)-1,Kreditvækst[[Dato]:[Udlaan_MFI_HH_NP_UE]],4,FALSE)-1)*100,NA())</f>
        <v>-1.9894015353707273</v>
      </c>
    </row>
    <row r="165" spans="1:7" hidden="1" x14ac:dyDescent="0.25">
      <c r="A165" s="3">
        <v>34181</v>
      </c>
      <c r="B165" s="4"/>
      <c r="C165" s="4">
        <v>430.47123467837167</v>
      </c>
      <c r="D165" s="4">
        <v>641.86243448659059</v>
      </c>
      <c r="E165" s="4" t="e">
        <f>IF(ISNUMBER(Kreditvækst[[#This Row],[Udlaan_FK_til_BNP]]),IFERROR((Kreditvækst[[#This Row],[Udlaan_FK_til_BNP]]/VLOOKUP(DATE(YEAR(Kreditvækst[[#This Row],[Dato]])-1,MONTH(Kreditvækst[[#This Row],[Dato]]),DAY(Kreditvækst[[#This Row],[Dato]])),Kreditvækst[[#All],[Dato]:[Udlaan_FK_til_BNP]],2,FALSE)-1)*100,NA()),NA())</f>
        <v>#N/A</v>
      </c>
      <c r="F165" s="4">
        <f>IFERROR((Kreditvækst[[#This Row],[Udlaan_MFI_IFS_UE]]/VLOOKUP(DATE(YEAR(Kreditvækst[[#This Row],[Dato]])-1,MONTH(Kreditvækst[[#This Row],[Dato]])+1,1)-1,Kreditvækst[[Dato]:[Udlaan_MFI_IFS_UE]],3,FALSE)-1)*100,NA())</f>
        <v>-6.1585999922325723</v>
      </c>
      <c r="G165" s="4">
        <f>IFERROR((Kreditvækst[[#This Row],[Udlaan_MFI_HH_NP_UE]]/VLOOKUP(DATE(YEAR(Kreditvækst[[#This Row],[Dato]])-1,MONTH(Kreditvækst[[#This Row],[Dato]])+1,1)-1,Kreditvækst[[Dato]:[Udlaan_MFI_HH_NP_UE]],4,FALSE)-1)*100,NA())</f>
        <v>-1.6286163792746056</v>
      </c>
    </row>
    <row r="166" spans="1:7" hidden="1" x14ac:dyDescent="0.25">
      <c r="A166" s="3">
        <v>34212</v>
      </c>
      <c r="B166" s="4"/>
      <c r="C166" s="4">
        <v>435.27703236398213</v>
      </c>
      <c r="D166" s="4">
        <v>645.15666876912121</v>
      </c>
      <c r="E166" s="4" t="e">
        <f>IF(ISNUMBER(Kreditvækst[[#This Row],[Udlaan_FK_til_BNP]]),IFERROR((Kreditvækst[[#This Row],[Udlaan_FK_til_BNP]]/VLOOKUP(DATE(YEAR(Kreditvækst[[#This Row],[Dato]])-1,MONTH(Kreditvækst[[#This Row],[Dato]]),DAY(Kreditvækst[[#This Row],[Dato]])),Kreditvækst[[#All],[Dato]:[Udlaan_FK_til_BNP]],2,FALSE)-1)*100,NA()),NA())</f>
        <v>#N/A</v>
      </c>
      <c r="F166" s="4">
        <f>IFERROR((Kreditvækst[[#This Row],[Udlaan_MFI_IFS_UE]]/VLOOKUP(DATE(YEAR(Kreditvækst[[#This Row],[Dato]])-1,MONTH(Kreditvækst[[#This Row],[Dato]])+1,1)-1,Kreditvækst[[Dato]:[Udlaan_MFI_IFS_UE]],3,FALSE)-1)*100,NA())</f>
        <v>-5.0616583782781337</v>
      </c>
      <c r="G166" s="4">
        <f>IFERROR((Kreditvækst[[#This Row],[Udlaan_MFI_HH_NP_UE]]/VLOOKUP(DATE(YEAR(Kreditvækst[[#This Row],[Dato]])-1,MONTH(Kreditvækst[[#This Row],[Dato]])+1,1)-1,Kreditvækst[[Dato]:[Udlaan_MFI_HH_NP_UE]],4,FALSE)-1)*100,NA())</f>
        <v>-1.1177985889383568</v>
      </c>
    </row>
    <row r="167" spans="1:7" x14ac:dyDescent="0.25">
      <c r="A167" s="3">
        <v>34242</v>
      </c>
      <c r="B167" s="4">
        <v>151.49777739073562</v>
      </c>
      <c r="C167" s="4">
        <v>429.18059386077891</v>
      </c>
      <c r="D167" s="4">
        <v>653.42716457819415</v>
      </c>
      <c r="E167" s="4">
        <f>IF(ISNUMBER(Kreditvækst[[#This Row],[Udlaan_FK_til_BNP]]),IFERROR((Kreditvækst[[#This Row],[Udlaan_FK_til_BNP]]/VLOOKUP(DATE(YEAR(Kreditvækst[[#This Row],[Dato]])-1,MONTH(Kreditvækst[[#This Row],[Dato]]),DAY(Kreditvækst[[#This Row],[Dato]])),Kreditvækst[[#All],[Dato]:[Udlaan_FK_til_BNP]],2,FALSE)-1)*100,NA()),NA())</f>
        <v>-5.3301215409023772</v>
      </c>
      <c r="F167" s="4">
        <f>IFERROR((Kreditvækst[[#This Row],[Udlaan_MFI_IFS_UE]]/VLOOKUP(DATE(YEAR(Kreditvækst[[#This Row],[Dato]])-1,MONTH(Kreditvækst[[#This Row],[Dato]])+1,1)-1,Kreditvækst[[Dato]:[Udlaan_MFI_IFS_UE]],3,FALSE)-1)*100,NA())</f>
        <v>-6.6669547060322802</v>
      </c>
      <c r="G167" s="4">
        <f>IFERROR((Kreditvækst[[#This Row],[Udlaan_MFI_HH_NP_UE]]/VLOOKUP(DATE(YEAR(Kreditvækst[[#This Row],[Dato]])-1,MONTH(Kreditvækst[[#This Row],[Dato]])+1,1)-1,Kreditvækst[[Dato]:[Udlaan_MFI_HH_NP_UE]],4,FALSE)-1)*100,NA())</f>
        <v>-0.85934290546504366</v>
      </c>
    </row>
    <row r="168" spans="1:7" hidden="1" x14ac:dyDescent="0.25">
      <c r="A168" s="3">
        <v>34273</v>
      </c>
      <c r="B168" s="4"/>
      <c r="C168" s="4">
        <v>418.50324408127074</v>
      </c>
      <c r="D168" s="4">
        <v>652.63749962348129</v>
      </c>
      <c r="E168" s="4" t="e">
        <f>IF(ISNUMBER(Kreditvækst[[#This Row],[Udlaan_FK_til_BNP]]),IFERROR((Kreditvækst[[#This Row],[Udlaan_FK_til_BNP]]/VLOOKUP(DATE(YEAR(Kreditvækst[[#This Row],[Dato]])-1,MONTH(Kreditvækst[[#This Row],[Dato]]),DAY(Kreditvækst[[#This Row],[Dato]])),Kreditvækst[[#All],[Dato]:[Udlaan_FK_til_BNP]],2,FALSE)-1)*100,NA()),NA())</f>
        <v>#N/A</v>
      </c>
      <c r="F168" s="4">
        <f>IFERROR((Kreditvækst[[#This Row],[Udlaan_MFI_IFS_UE]]/VLOOKUP(DATE(YEAR(Kreditvækst[[#This Row],[Dato]])-1,MONTH(Kreditvækst[[#This Row],[Dato]])+1,1)-1,Kreditvækst[[Dato]:[Udlaan_MFI_IFS_UE]],3,FALSE)-1)*100,NA())</f>
        <v>-7.2574499819782474</v>
      </c>
      <c r="G168" s="4">
        <f>IFERROR((Kreditvækst[[#This Row],[Udlaan_MFI_HH_NP_UE]]/VLOOKUP(DATE(YEAR(Kreditvækst[[#This Row],[Dato]])-1,MONTH(Kreditvækst[[#This Row],[Dato]])+1,1)-1,Kreditvækst[[Dato]:[Udlaan_MFI_HH_NP_UE]],4,FALSE)-1)*100,NA())</f>
        <v>-0.1621857198086829</v>
      </c>
    </row>
    <row r="169" spans="1:7" hidden="1" x14ac:dyDescent="0.25">
      <c r="A169" s="3">
        <v>34303</v>
      </c>
      <c r="B169" s="4"/>
      <c r="C169" s="4">
        <v>414.39490005108337</v>
      </c>
      <c r="D169" s="4">
        <v>654.58829640073463</v>
      </c>
      <c r="E169" s="4" t="e">
        <f>IF(ISNUMBER(Kreditvækst[[#This Row],[Udlaan_FK_til_BNP]]),IFERROR((Kreditvækst[[#This Row],[Udlaan_FK_til_BNP]]/VLOOKUP(DATE(YEAR(Kreditvækst[[#This Row],[Dato]])-1,MONTH(Kreditvækst[[#This Row],[Dato]]),DAY(Kreditvækst[[#This Row],[Dato]])),Kreditvækst[[#All],[Dato]:[Udlaan_FK_til_BNP]],2,FALSE)-1)*100,NA()),NA())</f>
        <v>#N/A</v>
      </c>
      <c r="F169" s="4">
        <f>IFERROR((Kreditvækst[[#This Row],[Udlaan_MFI_IFS_UE]]/VLOOKUP(DATE(YEAR(Kreditvækst[[#This Row],[Dato]])-1,MONTH(Kreditvækst[[#This Row],[Dato]])+1,1)-1,Kreditvækst[[Dato]:[Udlaan_MFI_IFS_UE]],3,FALSE)-1)*100,NA())</f>
        <v>-8.5372787580806353</v>
      </c>
      <c r="G169" s="4">
        <f>IFERROR((Kreditvækst[[#This Row],[Udlaan_MFI_HH_NP_UE]]/VLOOKUP(DATE(YEAR(Kreditvækst[[#This Row],[Dato]])-1,MONTH(Kreditvækst[[#This Row],[Dato]])+1,1)-1,Kreditvækst[[Dato]:[Udlaan_MFI_HH_NP_UE]],4,FALSE)-1)*100,NA())</f>
        <v>0.15218072681695283</v>
      </c>
    </row>
    <row r="170" spans="1:7" x14ac:dyDescent="0.25">
      <c r="A170" s="3">
        <v>34334</v>
      </c>
      <c r="B170" s="4">
        <v>149.75130188330093</v>
      </c>
      <c r="C170" s="4">
        <v>410.09680580233317</v>
      </c>
      <c r="D170" s="4">
        <v>673.50453217856625</v>
      </c>
      <c r="E170" s="4">
        <f>IF(ISNUMBER(Kreditvækst[[#This Row],[Udlaan_FK_til_BNP]]),IFERROR((Kreditvækst[[#This Row],[Udlaan_FK_til_BNP]]/VLOOKUP(DATE(YEAR(Kreditvækst[[#This Row],[Dato]])-1,MONTH(Kreditvækst[[#This Row],[Dato]]),DAY(Kreditvækst[[#This Row],[Dato]])),Kreditvækst[[#All],[Dato]:[Udlaan_FK_til_BNP]],2,FALSE)-1)*100,NA()),NA())</f>
        <v>-3.8835506253956709</v>
      </c>
      <c r="F170" s="4">
        <f>IFERROR((Kreditvækst[[#This Row],[Udlaan_MFI_IFS_UE]]/VLOOKUP(DATE(YEAR(Kreditvækst[[#This Row],[Dato]])-1,MONTH(Kreditvækst[[#This Row],[Dato]])+1,1)-1,Kreditvækst[[Dato]:[Udlaan_MFI_IFS_UE]],3,FALSE)-1)*100,NA())</f>
        <v>-8.2989158956375153</v>
      </c>
      <c r="G170" s="4">
        <f>IFERROR((Kreditvækst[[#This Row],[Udlaan_MFI_HH_NP_UE]]/VLOOKUP(DATE(YEAR(Kreditvækst[[#This Row],[Dato]])-1,MONTH(Kreditvækst[[#This Row],[Dato]])+1,1)-1,Kreditvækst[[Dato]:[Udlaan_MFI_HH_NP_UE]],4,FALSE)-1)*100,NA())</f>
        <v>1.9524722270951367</v>
      </c>
    </row>
    <row r="171" spans="1:7" hidden="1" x14ac:dyDescent="0.25">
      <c r="A171" s="3">
        <v>34365</v>
      </c>
      <c r="B171" s="4"/>
      <c r="C171" s="4">
        <v>406.49553040994465</v>
      </c>
      <c r="D171" s="4">
        <v>666.67288162748696</v>
      </c>
      <c r="E171" s="4" t="e">
        <f>IF(ISNUMBER(Kreditvækst[[#This Row],[Udlaan_FK_til_BNP]]),IFERROR((Kreditvækst[[#This Row],[Udlaan_FK_til_BNP]]/VLOOKUP(DATE(YEAR(Kreditvækst[[#This Row],[Dato]])-1,MONTH(Kreditvækst[[#This Row],[Dato]]),DAY(Kreditvækst[[#This Row],[Dato]])),Kreditvækst[[#All],[Dato]:[Udlaan_FK_til_BNP]],2,FALSE)-1)*100,NA()),NA())</f>
        <v>#N/A</v>
      </c>
      <c r="F171" s="4">
        <f>IFERROR((Kreditvækst[[#This Row],[Udlaan_MFI_IFS_UE]]/VLOOKUP(DATE(YEAR(Kreditvækst[[#This Row],[Dato]])-1,MONTH(Kreditvækst[[#This Row],[Dato]])+1,1)-1,Kreditvækst[[Dato]:[Udlaan_MFI_IFS_UE]],3,FALSE)-1)*100,NA())</f>
        <v>-7.8642909526215998</v>
      </c>
      <c r="G171" s="4">
        <f>IFERROR((Kreditvækst[[#This Row],[Udlaan_MFI_HH_NP_UE]]/VLOOKUP(DATE(YEAR(Kreditvækst[[#This Row],[Dato]])-1,MONTH(Kreditvækst[[#This Row],[Dato]])+1,1)-1,Kreditvækst[[Dato]:[Udlaan_MFI_HH_NP_UE]],4,FALSE)-1)*100,NA())</f>
        <v>1.8953753260662509</v>
      </c>
    </row>
    <row r="172" spans="1:7" hidden="1" x14ac:dyDescent="0.25">
      <c r="A172" s="3">
        <v>34393</v>
      </c>
      <c r="B172" s="4"/>
      <c r="C172" s="4">
        <v>413.23767230577107</v>
      </c>
      <c r="D172" s="4">
        <v>674.0202341335721</v>
      </c>
      <c r="E172" s="4" t="e">
        <f>IF(ISNUMBER(Kreditvækst[[#This Row],[Udlaan_FK_til_BNP]]),IFERROR((Kreditvækst[[#This Row],[Udlaan_FK_til_BNP]]/VLOOKUP(DATE(YEAR(Kreditvækst[[#This Row],[Dato]])-1,MONTH(Kreditvækst[[#This Row],[Dato]]),DAY(Kreditvækst[[#This Row],[Dato]])),Kreditvækst[[#All],[Dato]:[Udlaan_FK_til_BNP]],2,FALSE)-1)*100,NA()),NA())</f>
        <v>#N/A</v>
      </c>
      <c r="F172" s="4">
        <f>IFERROR((Kreditvækst[[#This Row],[Udlaan_MFI_IFS_UE]]/VLOOKUP(DATE(YEAR(Kreditvækst[[#This Row],[Dato]])-1,MONTH(Kreditvækst[[#This Row],[Dato]])+1,1)-1,Kreditvækst[[Dato]:[Udlaan_MFI_IFS_UE]],3,FALSE)-1)*100,NA())</f>
        <v>-6.4523485776566076</v>
      </c>
      <c r="G172" s="4">
        <f>IFERROR((Kreditvækst[[#This Row],[Udlaan_MFI_HH_NP_UE]]/VLOOKUP(DATE(YEAR(Kreditvækst[[#This Row],[Dato]])-1,MONTH(Kreditvækst[[#This Row],[Dato]])+1,1)-1,Kreditvækst[[Dato]:[Udlaan_MFI_HH_NP_UE]],4,FALSE)-1)*100,NA())</f>
        <v>3.2002915452229885</v>
      </c>
    </row>
    <row r="173" spans="1:7" x14ac:dyDescent="0.25">
      <c r="A173" s="3">
        <v>34424</v>
      </c>
      <c r="B173" s="4">
        <v>149.59735166199414</v>
      </c>
      <c r="C173" s="4">
        <v>412.00125612759228</v>
      </c>
      <c r="D173" s="4">
        <v>683.87248473242721</v>
      </c>
      <c r="E173" s="4">
        <f>IF(ISNUMBER(Kreditvækst[[#This Row],[Udlaan_FK_til_BNP]]),IFERROR((Kreditvækst[[#This Row],[Udlaan_FK_til_BNP]]/VLOOKUP(DATE(YEAR(Kreditvækst[[#This Row],[Dato]])-1,MONTH(Kreditvækst[[#This Row],[Dato]]),DAY(Kreditvækst[[#This Row],[Dato]])),Kreditvækst[[#All],[Dato]:[Udlaan_FK_til_BNP]],2,FALSE)-1)*100,NA()),NA())</f>
        <v>-2.4603439614433897</v>
      </c>
      <c r="F173" s="4">
        <f>IFERROR((Kreditvækst[[#This Row],[Udlaan_MFI_IFS_UE]]/VLOOKUP(DATE(YEAR(Kreditvækst[[#This Row],[Dato]])-1,MONTH(Kreditvækst[[#This Row],[Dato]])+1,1)-1,Kreditvækst[[Dato]:[Udlaan_MFI_IFS_UE]],3,FALSE)-1)*100,NA())</f>
        <v>-6.5398777258809933</v>
      </c>
      <c r="G173" s="4">
        <f>IFERROR((Kreditvækst[[#This Row],[Udlaan_MFI_HH_NP_UE]]/VLOOKUP(DATE(YEAR(Kreditvækst[[#This Row],[Dato]])-1,MONTH(Kreditvækst[[#This Row],[Dato]])+1,1)-1,Kreditvækst[[Dato]:[Udlaan_MFI_HH_NP_UE]],4,FALSE)-1)*100,NA())</f>
        <v>5.4155517725575475</v>
      </c>
    </row>
    <row r="174" spans="1:7" hidden="1" x14ac:dyDescent="0.25">
      <c r="A174" s="3">
        <v>34454</v>
      </c>
      <c r="B174" s="4"/>
      <c r="C174" s="4">
        <v>402.38072046302506</v>
      </c>
      <c r="D174" s="4">
        <v>672.34145632912191</v>
      </c>
      <c r="E174" s="4" t="e">
        <f>IF(ISNUMBER(Kreditvækst[[#This Row],[Udlaan_FK_til_BNP]]),IFERROR((Kreditvækst[[#This Row],[Udlaan_FK_til_BNP]]/VLOOKUP(DATE(YEAR(Kreditvækst[[#This Row],[Dato]])-1,MONTH(Kreditvækst[[#This Row],[Dato]]),DAY(Kreditvækst[[#This Row],[Dato]])),Kreditvækst[[#All],[Dato]:[Udlaan_FK_til_BNP]],2,FALSE)-1)*100,NA()),NA())</f>
        <v>#N/A</v>
      </c>
      <c r="F174" s="4">
        <f>IFERROR((Kreditvækst[[#This Row],[Udlaan_MFI_IFS_UE]]/VLOOKUP(DATE(YEAR(Kreditvækst[[#This Row],[Dato]])-1,MONTH(Kreditvækst[[#This Row],[Dato]])+1,1)-1,Kreditvækst[[Dato]:[Udlaan_MFI_IFS_UE]],3,FALSE)-1)*100,NA())</f>
        <v>-7.4639474877020939</v>
      </c>
      <c r="G174" s="4">
        <f>IFERROR((Kreditvækst[[#This Row],[Udlaan_MFI_HH_NP_UE]]/VLOOKUP(DATE(YEAR(Kreditvækst[[#This Row],[Dato]])-1,MONTH(Kreditvækst[[#This Row],[Dato]])+1,1)-1,Kreditvækst[[Dato]:[Udlaan_MFI_HH_NP_UE]],4,FALSE)-1)*100,NA())</f>
        <v>4.1239474786070041</v>
      </c>
    </row>
    <row r="175" spans="1:7" hidden="1" x14ac:dyDescent="0.25">
      <c r="A175" s="3">
        <v>34485</v>
      </c>
      <c r="B175" s="4"/>
      <c r="C175" s="4">
        <v>402.72611002644584</v>
      </c>
      <c r="D175" s="4">
        <v>677.23190877960621</v>
      </c>
      <c r="E175" s="4" t="e">
        <f>IF(ISNUMBER(Kreditvækst[[#This Row],[Udlaan_FK_til_BNP]]),IFERROR((Kreditvækst[[#This Row],[Udlaan_FK_til_BNP]]/VLOOKUP(DATE(YEAR(Kreditvækst[[#This Row],[Dato]])-1,MONTH(Kreditvækst[[#This Row],[Dato]]),DAY(Kreditvækst[[#This Row],[Dato]])),Kreditvækst[[#All],[Dato]:[Udlaan_FK_til_BNP]],2,FALSE)-1)*100,NA()),NA())</f>
        <v>#N/A</v>
      </c>
      <c r="F175" s="4">
        <f>IFERROR((Kreditvækst[[#This Row],[Udlaan_MFI_IFS_UE]]/VLOOKUP(DATE(YEAR(Kreditvækst[[#This Row],[Dato]])-1,MONTH(Kreditvækst[[#This Row],[Dato]])+1,1)-1,Kreditvækst[[Dato]:[Udlaan_MFI_IFS_UE]],3,FALSE)-1)*100,NA())</f>
        <v>-7.7575960742668704</v>
      </c>
      <c r="G175" s="4">
        <f>IFERROR((Kreditvækst[[#This Row],[Udlaan_MFI_HH_NP_UE]]/VLOOKUP(DATE(YEAR(Kreditvækst[[#This Row],[Dato]])-1,MONTH(Kreditvækst[[#This Row],[Dato]])+1,1)-1,Kreditvækst[[Dato]:[Udlaan_MFI_HH_NP_UE]],4,FALSE)-1)*100,NA())</f>
        <v>4.8517591787405889</v>
      </c>
    </row>
    <row r="176" spans="1:7" x14ac:dyDescent="0.25">
      <c r="A176" s="3">
        <v>34515</v>
      </c>
      <c r="B176" s="4">
        <v>145.91627926245221</v>
      </c>
      <c r="C176" s="4">
        <v>406.41938702081814</v>
      </c>
      <c r="D176" s="4">
        <v>687.32811852302109</v>
      </c>
      <c r="E176" s="4">
        <f>IF(ISNUMBER(Kreditvækst[[#This Row],[Udlaan_FK_til_BNP]]),IFERROR((Kreditvækst[[#This Row],[Udlaan_FK_til_BNP]]/VLOOKUP(DATE(YEAR(Kreditvækst[[#This Row],[Dato]])-1,MONTH(Kreditvækst[[#This Row],[Dato]]),DAY(Kreditvækst[[#This Row],[Dato]])),Kreditvækst[[#All],[Dato]:[Udlaan_FK_til_BNP]],2,FALSE)-1)*100,NA()),NA())</f>
        <v>-4.3291751621737369</v>
      </c>
      <c r="F176" s="4">
        <f>IFERROR((Kreditvækst[[#This Row],[Udlaan_MFI_IFS_UE]]/VLOOKUP(DATE(YEAR(Kreditvækst[[#This Row],[Dato]])-1,MONTH(Kreditvækst[[#This Row],[Dato]])+1,1)-1,Kreditvækst[[Dato]:[Udlaan_MFI_IFS_UE]],3,FALSE)-1)*100,NA())</f>
        <v>-7.1633406454266186</v>
      </c>
      <c r="G176" s="4">
        <f>IFERROR((Kreditvækst[[#This Row],[Udlaan_MFI_HH_NP_UE]]/VLOOKUP(DATE(YEAR(Kreditvækst[[#This Row],[Dato]])-1,MONTH(Kreditvækst[[#This Row],[Dato]])+1,1)-1,Kreditvækst[[Dato]:[Udlaan_MFI_HH_NP_UE]],4,FALSE)-1)*100,NA())</f>
        <v>6.0657299250502561</v>
      </c>
    </row>
    <row r="177" spans="1:7" hidden="1" x14ac:dyDescent="0.25">
      <c r="A177" s="3">
        <v>34546</v>
      </c>
      <c r="B177" s="4"/>
      <c r="C177" s="4">
        <v>395.02254020892269</v>
      </c>
      <c r="D177" s="4">
        <v>672.48433948487354</v>
      </c>
      <c r="E177" s="4" t="e">
        <f>IF(ISNUMBER(Kreditvækst[[#This Row],[Udlaan_FK_til_BNP]]),IFERROR((Kreditvækst[[#This Row],[Udlaan_FK_til_BNP]]/VLOOKUP(DATE(YEAR(Kreditvækst[[#This Row],[Dato]])-1,MONTH(Kreditvækst[[#This Row],[Dato]]),DAY(Kreditvækst[[#This Row],[Dato]])),Kreditvækst[[#All],[Dato]:[Udlaan_FK_til_BNP]],2,FALSE)-1)*100,NA()),NA())</f>
        <v>#N/A</v>
      </c>
      <c r="F177" s="4">
        <f>IFERROR((Kreditvækst[[#This Row],[Udlaan_MFI_IFS_UE]]/VLOOKUP(DATE(YEAR(Kreditvækst[[#This Row],[Dato]])-1,MONTH(Kreditvækst[[#This Row],[Dato]])+1,1)-1,Kreditvækst[[Dato]:[Udlaan_MFI_IFS_UE]],3,FALSE)-1)*100,NA())</f>
        <v>-8.2348578984457799</v>
      </c>
      <c r="G177" s="4">
        <f>IFERROR((Kreditvækst[[#This Row],[Udlaan_MFI_HH_NP_UE]]/VLOOKUP(DATE(YEAR(Kreditvækst[[#This Row],[Dato]])-1,MONTH(Kreditvækst[[#This Row],[Dato]])+1,1)-1,Kreditvækst[[Dato]:[Udlaan_MFI_HH_NP_UE]],4,FALSE)-1)*100,NA())</f>
        <v>4.7707894017472219</v>
      </c>
    </row>
    <row r="178" spans="1:7" hidden="1" x14ac:dyDescent="0.25">
      <c r="A178" s="3">
        <v>34577</v>
      </c>
      <c r="B178" s="4"/>
      <c r="C178" s="4">
        <v>397.5008320237115</v>
      </c>
      <c r="D178" s="4">
        <v>675.22142335245519</v>
      </c>
      <c r="E178" s="4" t="e">
        <f>IF(ISNUMBER(Kreditvækst[[#This Row],[Udlaan_FK_til_BNP]]),IFERROR((Kreditvækst[[#This Row],[Udlaan_FK_til_BNP]]/VLOOKUP(DATE(YEAR(Kreditvækst[[#This Row],[Dato]])-1,MONTH(Kreditvækst[[#This Row],[Dato]]),DAY(Kreditvækst[[#This Row],[Dato]])),Kreditvækst[[#All],[Dato]:[Udlaan_FK_til_BNP]],2,FALSE)-1)*100,NA()),NA())</f>
        <v>#N/A</v>
      </c>
      <c r="F178" s="4">
        <f>IFERROR((Kreditvækst[[#This Row],[Udlaan_MFI_IFS_UE]]/VLOOKUP(DATE(YEAR(Kreditvækst[[#This Row],[Dato]])-1,MONTH(Kreditvækst[[#This Row],[Dato]])+1,1)-1,Kreditvækst[[Dato]:[Udlaan_MFI_IFS_UE]],3,FALSE)-1)*100,NA())</f>
        <v>-8.6786569314509237</v>
      </c>
      <c r="G178" s="4">
        <f>IFERROR((Kreditvækst[[#This Row],[Udlaan_MFI_HH_NP_UE]]/VLOOKUP(DATE(YEAR(Kreditvækst[[#This Row],[Dato]])-1,MONTH(Kreditvækst[[#This Row],[Dato]])+1,1)-1,Kreditvækst[[Dato]:[Udlaan_MFI_HH_NP_UE]],4,FALSE)-1)*100,NA())</f>
        <v>4.6600703424013012</v>
      </c>
    </row>
    <row r="179" spans="1:7" x14ac:dyDescent="0.25">
      <c r="A179" s="3">
        <v>34607</v>
      </c>
      <c r="B179" s="4">
        <v>141.46466713086511</v>
      </c>
      <c r="C179" s="4">
        <v>394.09690840422797</v>
      </c>
      <c r="D179" s="4">
        <v>686.64634695807911</v>
      </c>
      <c r="E179" s="4">
        <f>IF(ISNUMBER(Kreditvækst[[#This Row],[Udlaan_FK_til_BNP]]),IFERROR((Kreditvækst[[#This Row],[Udlaan_FK_til_BNP]]/VLOOKUP(DATE(YEAR(Kreditvækst[[#This Row],[Dato]])-1,MONTH(Kreditvækst[[#This Row],[Dato]]),DAY(Kreditvækst[[#This Row],[Dato]])),Kreditvækst[[#All],[Dato]:[Udlaan_FK_til_BNP]],2,FALSE)-1)*100,NA()),NA())</f>
        <v>-6.622612181295306</v>
      </c>
      <c r="F179" s="4">
        <f>IFERROR((Kreditvækst[[#This Row],[Udlaan_MFI_IFS_UE]]/VLOOKUP(DATE(YEAR(Kreditvækst[[#This Row],[Dato]])-1,MONTH(Kreditvækst[[#This Row],[Dato]])+1,1)-1,Kreditvækst[[Dato]:[Udlaan_MFI_IFS_UE]],3,FALSE)-1)*100,NA())</f>
        <v>-8.1745740507390359</v>
      </c>
      <c r="G179" s="4">
        <f>IFERROR((Kreditvækst[[#This Row],[Udlaan_MFI_HH_NP_UE]]/VLOOKUP(DATE(YEAR(Kreditvækst[[#This Row],[Dato]])-1,MONTH(Kreditvækst[[#This Row],[Dato]])+1,1)-1,Kreditvækst[[Dato]:[Udlaan_MFI_HH_NP_UE]],4,FALSE)-1)*100,NA())</f>
        <v>5.0838385945170872</v>
      </c>
    </row>
    <row r="180" spans="1:7" hidden="1" x14ac:dyDescent="0.25">
      <c r="A180" s="3">
        <v>34638</v>
      </c>
      <c r="B180" s="4"/>
      <c r="C180" s="4">
        <v>388.02969775746351</v>
      </c>
      <c r="D180" s="4">
        <v>677.90398830722927</v>
      </c>
      <c r="E180" s="4" t="e">
        <f>IF(ISNUMBER(Kreditvækst[[#This Row],[Udlaan_FK_til_BNP]]),IFERROR((Kreditvækst[[#This Row],[Udlaan_FK_til_BNP]]/VLOOKUP(DATE(YEAR(Kreditvækst[[#This Row],[Dato]])-1,MONTH(Kreditvækst[[#This Row],[Dato]]),DAY(Kreditvækst[[#This Row],[Dato]])),Kreditvækst[[#All],[Dato]:[Udlaan_FK_til_BNP]],2,FALSE)-1)*100,NA()),NA())</f>
        <v>#N/A</v>
      </c>
      <c r="F180" s="4">
        <f>IFERROR((Kreditvækst[[#This Row],[Udlaan_MFI_IFS_UE]]/VLOOKUP(DATE(YEAR(Kreditvækst[[#This Row],[Dato]])-1,MONTH(Kreditvækst[[#This Row],[Dato]])+1,1)-1,Kreditvækst[[Dato]:[Udlaan_MFI_IFS_UE]],3,FALSE)-1)*100,NA())</f>
        <v>-7.2815555804603189</v>
      </c>
      <c r="G180" s="4">
        <f>IFERROR((Kreditvækst[[#This Row],[Udlaan_MFI_HH_NP_UE]]/VLOOKUP(DATE(YEAR(Kreditvækst[[#This Row],[Dato]])-1,MONTH(Kreditvækst[[#This Row],[Dato]])+1,1)-1,Kreditvækst[[Dato]:[Udlaan_MFI_HH_NP_UE]],4,FALSE)-1)*100,NA())</f>
        <v>3.8714429830226882</v>
      </c>
    </row>
    <row r="181" spans="1:7" hidden="1" x14ac:dyDescent="0.25">
      <c r="A181" s="3">
        <v>34668</v>
      </c>
      <c r="B181" s="4"/>
      <c r="C181" s="4">
        <v>389.23543765232171</v>
      </c>
      <c r="D181" s="4">
        <v>678.915161901121</v>
      </c>
      <c r="E181" s="4" t="e">
        <f>IF(ISNUMBER(Kreditvækst[[#This Row],[Udlaan_FK_til_BNP]]),IFERROR((Kreditvækst[[#This Row],[Udlaan_FK_til_BNP]]/VLOOKUP(DATE(YEAR(Kreditvækst[[#This Row],[Dato]])-1,MONTH(Kreditvækst[[#This Row],[Dato]]),DAY(Kreditvækst[[#This Row],[Dato]])),Kreditvækst[[#All],[Dato]:[Udlaan_FK_til_BNP]],2,FALSE)-1)*100,NA()),NA())</f>
        <v>#N/A</v>
      </c>
      <c r="F181" s="4">
        <f>IFERROR((Kreditvækst[[#This Row],[Udlaan_MFI_IFS_UE]]/VLOOKUP(DATE(YEAR(Kreditvækst[[#This Row],[Dato]])-1,MONTH(Kreditvækst[[#This Row],[Dato]])+1,1)-1,Kreditvækst[[Dato]:[Udlaan_MFI_IFS_UE]],3,FALSE)-1)*100,NA())</f>
        <v>-6.0713735607412662</v>
      </c>
      <c r="G181" s="4">
        <f>IFERROR((Kreditvækst[[#This Row],[Udlaan_MFI_HH_NP_UE]]/VLOOKUP(DATE(YEAR(Kreditvækst[[#This Row],[Dato]])-1,MONTH(Kreditvækst[[#This Row],[Dato]])+1,1)-1,Kreditvækst[[Dato]:[Udlaan_MFI_HH_NP_UE]],4,FALSE)-1)*100,NA())</f>
        <v>3.7163612050731931</v>
      </c>
    </row>
    <row r="182" spans="1:7" x14ac:dyDescent="0.25">
      <c r="A182" s="3">
        <v>34699</v>
      </c>
      <c r="B182" s="4">
        <v>138.14587151007336</v>
      </c>
      <c r="C182" s="4">
        <v>389.71274614082068</v>
      </c>
      <c r="D182" s="4">
        <v>688.5888390069565</v>
      </c>
      <c r="E182" s="4">
        <f>IF(ISNUMBER(Kreditvækst[[#This Row],[Udlaan_FK_til_BNP]]),IFERROR((Kreditvækst[[#This Row],[Udlaan_FK_til_BNP]]/VLOOKUP(DATE(YEAR(Kreditvækst[[#This Row],[Dato]])-1,MONTH(Kreditvækst[[#This Row],[Dato]]),DAY(Kreditvækst[[#This Row],[Dato]])),Kreditvækst[[#All],[Dato]:[Udlaan_FK_til_BNP]],2,FALSE)-1)*100,NA()),NA())</f>
        <v>-7.7498026576567014</v>
      </c>
      <c r="F182" s="4">
        <f>IFERROR((Kreditvækst[[#This Row],[Udlaan_MFI_IFS_UE]]/VLOOKUP(DATE(YEAR(Kreditvækst[[#This Row],[Dato]])-1,MONTH(Kreditvækst[[#This Row],[Dato]])+1,1)-1,Kreditvækst[[Dato]:[Udlaan_MFI_IFS_UE]],3,FALSE)-1)*100,NA())</f>
        <v>-4.9705482639963776</v>
      </c>
      <c r="G182" s="4">
        <f>IFERROR((Kreditvækst[[#This Row],[Udlaan_MFI_HH_NP_UE]]/VLOOKUP(DATE(YEAR(Kreditvækst[[#This Row],[Dato]])-1,MONTH(Kreditvækst[[#This Row],[Dato]])+1,1)-1,Kreditvækst[[Dato]:[Udlaan_MFI_HH_NP_UE]],4,FALSE)-1)*100,NA())</f>
        <v>2.2396741384348884</v>
      </c>
    </row>
    <row r="183" spans="1:7" hidden="1" x14ac:dyDescent="0.25">
      <c r="A183" s="3">
        <v>34730</v>
      </c>
      <c r="B183" s="4"/>
      <c r="C183" s="4">
        <v>384.10325027381793</v>
      </c>
      <c r="D183" s="4">
        <v>680.40039749626692</v>
      </c>
      <c r="E183" s="4" t="e">
        <f>IF(ISNUMBER(Kreditvækst[[#This Row],[Udlaan_FK_til_BNP]]),IFERROR((Kreditvækst[[#This Row],[Udlaan_FK_til_BNP]]/VLOOKUP(DATE(YEAR(Kreditvækst[[#This Row],[Dato]])-1,MONTH(Kreditvækst[[#This Row],[Dato]]),DAY(Kreditvækst[[#This Row],[Dato]])),Kreditvækst[[#All],[Dato]:[Udlaan_FK_til_BNP]],2,FALSE)-1)*100,NA()),NA())</f>
        <v>#N/A</v>
      </c>
      <c r="F183" s="4">
        <f>IFERROR((Kreditvækst[[#This Row],[Udlaan_MFI_IFS_UE]]/VLOOKUP(DATE(YEAR(Kreditvækst[[#This Row],[Dato]])-1,MONTH(Kreditvækst[[#This Row],[Dato]])+1,1)-1,Kreditvækst[[Dato]:[Udlaan_MFI_IFS_UE]],3,FALSE)-1)*100,NA())</f>
        <v>-5.5086165679471115</v>
      </c>
      <c r="G183" s="4">
        <f>IFERROR((Kreditvækst[[#This Row],[Udlaan_MFI_HH_NP_UE]]/VLOOKUP(DATE(YEAR(Kreditvækst[[#This Row],[Dato]])-1,MONTH(Kreditvækst[[#This Row],[Dato]])+1,1)-1,Kreditvækst[[Dato]:[Udlaan_MFI_HH_NP_UE]],4,FALSE)-1)*100,NA())</f>
        <v>2.0591081844019588</v>
      </c>
    </row>
    <row r="184" spans="1:7" hidden="1" x14ac:dyDescent="0.25">
      <c r="A184" s="3">
        <v>34758</v>
      </c>
      <c r="B184" s="4"/>
      <c r="C184" s="4">
        <v>386.81668387525565</v>
      </c>
      <c r="D184" s="4">
        <v>684.16973057087444</v>
      </c>
      <c r="E184" s="4" t="e">
        <f>IF(ISNUMBER(Kreditvækst[[#This Row],[Udlaan_FK_til_BNP]]),IFERROR((Kreditvækst[[#This Row],[Udlaan_FK_til_BNP]]/VLOOKUP(DATE(YEAR(Kreditvækst[[#This Row],[Dato]])-1,MONTH(Kreditvækst[[#This Row],[Dato]]),DAY(Kreditvækst[[#This Row],[Dato]])),Kreditvækst[[#All],[Dato]:[Udlaan_FK_til_BNP]],2,FALSE)-1)*100,NA()),NA())</f>
        <v>#N/A</v>
      </c>
      <c r="F184" s="4">
        <f>IFERROR((Kreditvækst[[#This Row],[Udlaan_MFI_IFS_UE]]/VLOOKUP(DATE(YEAR(Kreditvækst[[#This Row],[Dato]])-1,MONTH(Kreditvækst[[#This Row],[Dato]])+1,1)-1,Kreditvækst[[Dato]:[Udlaan_MFI_IFS_UE]],3,FALSE)-1)*100,NA())</f>
        <v>-6.3936543546701312</v>
      </c>
      <c r="G184" s="4">
        <f>IFERROR((Kreditvækst[[#This Row],[Udlaan_MFI_HH_NP_UE]]/VLOOKUP(DATE(YEAR(Kreditvækst[[#This Row],[Dato]])-1,MONTH(Kreditvækst[[#This Row],[Dato]])+1,1)-1,Kreditvækst[[Dato]:[Udlaan_MFI_HH_NP_UE]],4,FALSE)-1)*100,NA())</f>
        <v>1.5058147995140159</v>
      </c>
    </row>
    <row r="185" spans="1:7" x14ac:dyDescent="0.25">
      <c r="A185" s="3">
        <v>34789</v>
      </c>
      <c r="B185" s="4">
        <v>136.35157643588511</v>
      </c>
      <c r="C185" s="4">
        <v>389.86022785577381</v>
      </c>
      <c r="D185" s="4">
        <v>692.20723599625489</v>
      </c>
      <c r="E185" s="4">
        <f>IF(ISNUMBER(Kreditvækst[[#This Row],[Udlaan_FK_til_BNP]]),IFERROR((Kreditvækst[[#This Row],[Udlaan_FK_til_BNP]]/VLOOKUP(DATE(YEAR(Kreditvækst[[#This Row],[Dato]])-1,MONTH(Kreditvækst[[#This Row],[Dato]]),DAY(Kreditvækst[[#This Row],[Dato]])),Kreditvækst[[#All],[Dato]:[Udlaan_FK_til_BNP]],2,FALSE)-1)*100,NA()),NA())</f>
        <v>-8.8542845705163469</v>
      </c>
      <c r="F185" s="4">
        <f>IFERROR((Kreditvækst[[#This Row],[Udlaan_MFI_IFS_UE]]/VLOOKUP(DATE(YEAR(Kreditvækst[[#This Row],[Dato]])-1,MONTH(Kreditvækst[[#This Row],[Dato]])+1,1)-1,Kreditvækst[[Dato]:[Udlaan_MFI_IFS_UE]],3,FALSE)-1)*100,NA())</f>
        <v>-5.3740196037076249</v>
      </c>
      <c r="G185" s="4">
        <f>IFERROR((Kreditvækst[[#This Row],[Udlaan_MFI_HH_NP_UE]]/VLOOKUP(DATE(YEAR(Kreditvækst[[#This Row],[Dato]])-1,MONTH(Kreditvækst[[#This Row],[Dato]])+1,1)-1,Kreditvækst[[Dato]:[Udlaan_MFI_HH_NP_UE]],4,FALSE)-1)*100,NA())</f>
        <v>1.2187580945135945</v>
      </c>
    </row>
    <row r="186" spans="1:7" hidden="1" x14ac:dyDescent="0.25">
      <c r="A186" s="3">
        <v>34819</v>
      </c>
      <c r="B186" s="4"/>
      <c r="C186" s="4">
        <v>384.71383103573726</v>
      </c>
      <c r="D186" s="4">
        <v>684.45864576291444</v>
      </c>
      <c r="E186" s="4" t="e">
        <f>IF(ISNUMBER(Kreditvækst[[#This Row],[Udlaan_FK_til_BNP]]),IFERROR((Kreditvækst[[#This Row],[Udlaan_FK_til_BNP]]/VLOOKUP(DATE(YEAR(Kreditvækst[[#This Row],[Dato]])-1,MONTH(Kreditvækst[[#This Row],[Dato]]),DAY(Kreditvækst[[#This Row],[Dato]])),Kreditvækst[[#All],[Dato]:[Udlaan_FK_til_BNP]],2,FALSE)-1)*100,NA()),NA())</f>
        <v>#N/A</v>
      </c>
      <c r="F186" s="4">
        <f>IFERROR((Kreditvækst[[#This Row],[Udlaan_MFI_IFS_UE]]/VLOOKUP(DATE(YEAR(Kreditvækst[[#This Row],[Dato]])-1,MONTH(Kreditvækst[[#This Row],[Dato]])+1,1)-1,Kreditvækst[[Dato]:[Udlaan_MFI_IFS_UE]],3,FALSE)-1)*100,NA())</f>
        <v>-4.3905904355850511</v>
      </c>
      <c r="G186" s="4">
        <f>IFERROR((Kreditvækst[[#This Row],[Udlaan_MFI_HH_NP_UE]]/VLOOKUP(DATE(YEAR(Kreditvækst[[#This Row],[Dato]])-1,MONTH(Kreditvækst[[#This Row],[Dato]])+1,1)-1,Kreditvækst[[Dato]:[Udlaan_MFI_HH_NP_UE]],4,FALSE)-1)*100,NA())</f>
        <v>1.8022374374994543</v>
      </c>
    </row>
    <row r="187" spans="1:7" hidden="1" x14ac:dyDescent="0.25">
      <c r="A187" s="3">
        <v>34850</v>
      </c>
      <c r="B187" s="4"/>
      <c r="C187" s="4">
        <v>387.54566069084478</v>
      </c>
      <c r="D187" s="4">
        <v>689.23567395440432</v>
      </c>
      <c r="E187" s="4" t="e">
        <f>IF(ISNUMBER(Kreditvækst[[#This Row],[Udlaan_FK_til_BNP]]),IFERROR((Kreditvækst[[#This Row],[Udlaan_FK_til_BNP]]/VLOOKUP(DATE(YEAR(Kreditvækst[[#This Row],[Dato]])-1,MONTH(Kreditvækst[[#This Row],[Dato]]),DAY(Kreditvækst[[#This Row],[Dato]])),Kreditvækst[[#All],[Dato]:[Udlaan_FK_til_BNP]],2,FALSE)-1)*100,NA()),NA())</f>
        <v>#N/A</v>
      </c>
      <c r="F187" s="4">
        <f>IFERROR((Kreditvækst[[#This Row],[Udlaan_MFI_IFS_UE]]/VLOOKUP(DATE(YEAR(Kreditvækst[[#This Row],[Dato]])-1,MONTH(Kreditvækst[[#This Row],[Dato]])+1,1)-1,Kreditvækst[[Dato]:[Udlaan_MFI_IFS_UE]],3,FALSE)-1)*100,NA())</f>
        <v>-3.7694226814854903</v>
      </c>
      <c r="G187" s="4">
        <f>IFERROR((Kreditvækst[[#This Row],[Udlaan_MFI_HH_NP_UE]]/VLOOKUP(DATE(YEAR(Kreditvækst[[#This Row],[Dato]])-1,MONTH(Kreditvækst[[#This Row],[Dato]])+1,1)-1,Kreditvækst[[Dato]:[Udlaan_MFI_HH_NP_UE]],4,FALSE)-1)*100,NA())</f>
        <v>1.77247483752343</v>
      </c>
    </row>
    <row r="188" spans="1:7" x14ac:dyDescent="0.25">
      <c r="A188" s="3">
        <v>34880</v>
      </c>
      <c r="B188" s="4">
        <v>135.92972096627048</v>
      </c>
      <c r="C188" s="4">
        <v>389.06622523283261</v>
      </c>
      <c r="D188" s="4">
        <v>701.2973793137478</v>
      </c>
      <c r="E188" s="4">
        <f>IF(ISNUMBER(Kreditvækst[[#This Row],[Udlaan_FK_til_BNP]]),IFERROR((Kreditvækst[[#This Row],[Udlaan_FK_til_BNP]]/VLOOKUP(DATE(YEAR(Kreditvækst[[#This Row],[Dato]])-1,MONTH(Kreditvækst[[#This Row],[Dato]]),DAY(Kreditvækst[[#This Row],[Dato]])),Kreditvækst[[#All],[Dato]:[Udlaan_FK_til_BNP]],2,FALSE)-1)*100,NA()),NA())</f>
        <v>-6.8440329938919353</v>
      </c>
      <c r="F188" s="4">
        <f>IFERROR((Kreditvækst[[#This Row],[Udlaan_MFI_IFS_UE]]/VLOOKUP(DATE(YEAR(Kreditvækst[[#This Row],[Dato]])-1,MONTH(Kreditvækst[[#This Row],[Dato]])+1,1)-1,Kreditvækst[[Dato]:[Udlaan_MFI_IFS_UE]],3,FALSE)-1)*100,NA())</f>
        <v>-4.2697672262117408</v>
      </c>
      <c r="G188" s="4">
        <f>IFERROR((Kreditvækst[[#This Row],[Udlaan_MFI_HH_NP_UE]]/VLOOKUP(DATE(YEAR(Kreditvækst[[#This Row],[Dato]])-1,MONTH(Kreditvækst[[#This Row],[Dato]])+1,1)-1,Kreditvækst[[Dato]:[Udlaan_MFI_HH_NP_UE]],4,FALSE)-1)*100,NA())</f>
        <v>2.0324005979480031</v>
      </c>
    </row>
    <row r="189" spans="1:7" hidden="1" x14ac:dyDescent="0.25">
      <c r="A189" s="3">
        <v>34911</v>
      </c>
      <c r="B189" s="4"/>
      <c r="C189" s="4">
        <v>382.13077972461099</v>
      </c>
      <c r="D189" s="4">
        <v>691.79041383758954</v>
      </c>
      <c r="E189" s="4" t="e">
        <f>IF(ISNUMBER(Kreditvækst[[#This Row],[Udlaan_FK_til_BNP]]),IFERROR((Kreditvækst[[#This Row],[Udlaan_FK_til_BNP]]/VLOOKUP(DATE(YEAR(Kreditvækst[[#This Row],[Dato]])-1,MONTH(Kreditvækst[[#This Row],[Dato]]),DAY(Kreditvækst[[#This Row],[Dato]])),Kreditvækst[[#All],[Dato]:[Udlaan_FK_til_BNP]],2,FALSE)-1)*100,NA()),NA())</f>
        <v>#N/A</v>
      </c>
      <c r="F189" s="4">
        <f>IFERROR((Kreditvækst[[#This Row],[Udlaan_MFI_IFS_UE]]/VLOOKUP(DATE(YEAR(Kreditvækst[[#This Row],[Dato]])-1,MONTH(Kreditvækst[[#This Row],[Dato]])+1,1)-1,Kreditvækst[[Dato]:[Udlaan_MFI_IFS_UE]],3,FALSE)-1)*100,NA())</f>
        <v>-3.2635506008070858</v>
      </c>
      <c r="G189" s="4">
        <f>IFERROR((Kreditvækst[[#This Row],[Udlaan_MFI_HH_NP_UE]]/VLOOKUP(DATE(YEAR(Kreditvækst[[#This Row],[Dato]])-1,MONTH(Kreditvækst[[#This Row],[Dato]])+1,1)-1,Kreditvækst[[Dato]:[Udlaan_MFI_HH_NP_UE]],4,FALSE)-1)*100,NA())</f>
        <v>2.8708585790272245</v>
      </c>
    </row>
    <row r="190" spans="1:7" hidden="1" x14ac:dyDescent="0.25">
      <c r="A190" s="3">
        <v>34942</v>
      </c>
      <c r="B190" s="4"/>
      <c r="C190" s="4">
        <v>386.55664406846086</v>
      </c>
      <c r="D190" s="4">
        <v>694.71465020754817</v>
      </c>
      <c r="E190" s="4" t="e">
        <f>IF(ISNUMBER(Kreditvækst[[#This Row],[Udlaan_FK_til_BNP]]),IFERROR((Kreditvækst[[#This Row],[Udlaan_FK_til_BNP]]/VLOOKUP(DATE(YEAR(Kreditvækst[[#This Row],[Dato]])-1,MONTH(Kreditvækst[[#This Row],[Dato]]),DAY(Kreditvækst[[#This Row],[Dato]])),Kreditvækst[[#All],[Dato]:[Udlaan_FK_til_BNP]],2,FALSE)-1)*100,NA()),NA())</f>
        <v>#N/A</v>
      </c>
      <c r="F190" s="4">
        <f>IFERROR((Kreditvækst[[#This Row],[Udlaan_MFI_IFS_UE]]/VLOOKUP(DATE(YEAR(Kreditvækst[[#This Row],[Dato]])-1,MONTH(Kreditvækst[[#This Row],[Dato]])+1,1)-1,Kreditvækst[[Dato]:[Udlaan_MFI_IFS_UE]],3,FALSE)-1)*100,NA())</f>
        <v>-2.7532490685699518</v>
      </c>
      <c r="G190" s="4">
        <f>IFERROR((Kreditvækst[[#This Row],[Udlaan_MFI_HH_NP_UE]]/VLOOKUP(DATE(YEAR(Kreditvækst[[#This Row],[Dato]])-1,MONTH(Kreditvækst[[#This Row],[Dato]])+1,1)-1,Kreditvækst[[Dato]:[Udlaan_MFI_HH_NP_UE]],4,FALSE)-1)*100,NA())</f>
        <v>2.8869384443268586</v>
      </c>
    </row>
    <row r="191" spans="1:7" x14ac:dyDescent="0.25">
      <c r="A191" s="3">
        <v>34972</v>
      </c>
      <c r="B191" s="4">
        <v>135.1545494473832</v>
      </c>
      <c r="C191" s="4">
        <v>390.59242733009955</v>
      </c>
      <c r="D191" s="4">
        <v>704.24327337101465</v>
      </c>
      <c r="E191" s="4">
        <f>IF(ISNUMBER(Kreditvækst[[#This Row],[Udlaan_FK_til_BNP]]),IFERROR((Kreditvækst[[#This Row],[Udlaan_FK_til_BNP]]/VLOOKUP(DATE(YEAR(Kreditvækst[[#This Row],[Dato]])-1,MONTH(Kreditvækst[[#This Row],[Dato]]),DAY(Kreditvækst[[#This Row],[Dato]])),Kreditvækst[[#All],[Dato]:[Udlaan_FK_til_BNP]],2,FALSE)-1)*100,NA()),NA())</f>
        <v>-4.4605609382621259</v>
      </c>
      <c r="F191" s="4">
        <f>IFERROR((Kreditvækst[[#This Row],[Udlaan_MFI_IFS_UE]]/VLOOKUP(DATE(YEAR(Kreditvækst[[#This Row],[Dato]])-1,MONTH(Kreditvækst[[#This Row],[Dato]])+1,1)-1,Kreditvækst[[Dato]:[Udlaan_MFI_IFS_UE]],3,FALSE)-1)*100,NA())</f>
        <v>-0.8892434828577378</v>
      </c>
      <c r="G191" s="4">
        <f>IFERROR((Kreditvækst[[#This Row],[Udlaan_MFI_HH_NP_UE]]/VLOOKUP(DATE(YEAR(Kreditvækst[[#This Row],[Dato]])-1,MONTH(Kreditvækst[[#This Row],[Dato]])+1,1)-1,Kreditvækst[[Dato]:[Udlaan_MFI_HH_NP_UE]],4,FALSE)-1)*100,NA())</f>
        <v>2.5627350223141665</v>
      </c>
    </row>
    <row r="192" spans="1:7" hidden="1" x14ac:dyDescent="0.25">
      <c r="A192" s="3">
        <v>35003</v>
      </c>
      <c r="B192" s="4"/>
      <c r="C192" s="4">
        <v>383.76492935048816</v>
      </c>
      <c r="D192" s="4">
        <v>699.87995325746806</v>
      </c>
      <c r="E192" s="4" t="e">
        <f>IF(ISNUMBER(Kreditvækst[[#This Row],[Udlaan_FK_til_BNP]]),IFERROR((Kreditvækst[[#This Row],[Udlaan_FK_til_BNP]]/VLOOKUP(DATE(YEAR(Kreditvækst[[#This Row],[Dato]])-1,MONTH(Kreditvækst[[#This Row],[Dato]]),DAY(Kreditvækst[[#This Row],[Dato]])),Kreditvækst[[#All],[Dato]:[Udlaan_FK_til_BNP]],2,FALSE)-1)*100,NA()),NA())</f>
        <v>#N/A</v>
      </c>
      <c r="F192" s="4">
        <f>IFERROR((Kreditvækst[[#This Row],[Udlaan_MFI_IFS_UE]]/VLOOKUP(DATE(YEAR(Kreditvækst[[#This Row],[Dato]])-1,MONTH(Kreditvækst[[#This Row],[Dato]])+1,1)-1,Kreditvækst[[Dato]:[Udlaan_MFI_IFS_UE]],3,FALSE)-1)*100,NA())</f>
        <v>-1.0990829907150612</v>
      </c>
      <c r="G192" s="4">
        <f>IFERROR((Kreditvækst[[#This Row],[Udlaan_MFI_HH_NP_UE]]/VLOOKUP(DATE(YEAR(Kreditvækst[[#This Row],[Dato]])-1,MONTH(Kreditvækst[[#This Row],[Dato]])+1,1)-1,Kreditvækst[[Dato]:[Udlaan_MFI_HH_NP_UE]],4,FALSE)-1)*100,NA())</f>
        <v>3.2417518305378534</v>
      </c>
    </row>
    <row r="193" spans="1:7" hidden="1" x14ac:dyDescent="0.25">
      <c r="A193" s="3">
        <v>35033</v>
      </c>
      <c r="B193" s="4"/>
      <c r="C193" s="4">
        <v>389.36274747528671</v>
      </c>
      <c r="D193" s="4">
        <v>707.45214851482979</v>
      </c>
      <c r="E193" s="4" t="e">
        <f>IF(ISNUMBER(Kreditvækst[[#This Row],[Udlaan_FK_til_BNP]]),IFERROR((Kreditvækst[[#This Row],[Udlaan_FK_til_BNP]]/VLOOKUP(DATE(YEAR(Kreditvækst[[#This Row],[Dato]])-1,MONTH(Kreditvækst[[#This Row],[Dato]]),DAY(Kreditvækst[[#This Row],[Dato]])),Kreditvækst[[#All],[Dato]:[Udlaan_FK_til_BNP]],2,FALSE)-1)*100,NA()),NA())</f>
        <v>#N/A</v>
      </c>
      <c r="F193" s="4">
        <f>IFERROR((Kreditvækst[[#This Row],[Udlaan_MFI_IFS_UE]]/VLOOKUP(DATE(YEAR(Kreditvækst[[#This Row],[Dato]])-1,MONTH(Kreditvækst[[#This Row],[Dato]])+1,1)-1,Kreditvækst[[Dato]:[Udlaan_MFI_IFS_UE]],3,FALSE)-1)*100,NA())</f>
        <v>3.2707664988795848E-2</v>
      </c>
      <c r="G193" s="4">
        <f>IFERROR((Kreditvækst[[#This Row],[Udlaan_MFI_HH_NP_UE]]/VLOOKUP(DATE(YEAR(Kreditvækst[[#This Row],[Dato]])-1,MONTH(Kreditvækst[[#This Row],[Dato]])+1,1)-1,Kreditvækst[[Dato]:[Udlaan_MFI_HH_NP_UE]],4,FALSE)-1)*100,NA())</f>
        <v>4.2033214479698211</v>
      </c>
    </row>
    <row r="194" spans="1:7" x14ac:dyDescent="0.25">
      <c r="A194" s="3">
        <v>35064</v>
      </c>
      <c r="B194" s="4">
        <v>136.58931267210414</v>
      </c>
      <c r="C194" s="4">
        <v>395.56782905448938</v>
      </c>
      <c r="D194" s="4">
        <v>721.02104644986343</v>
      </c>
      <c r="E194" s="4">
        <f>IF(ISNUMBER(Kreditvækst[[#This Row],[Udlaan_FK_til_BNP]]),IFERROR((Kreditvækst[[#This Row],[Udlaan_FK_til_BNP]]/VLOOKUP(DATE(YEAR(Kreditvækst[[#This Row],[Dato]])-1,MONTH(Kreditvækst[[#This Row],[Dato]]),DAY(Kreditvækst[[#This Row],[Dato]])),Kreditvækst[[#All],[Dato]:[Udlaan_FK_til_BNP]],2,FALSE)-1)*100,NA()),NA())</f>
        <v>-1.1267501670187197</v>
      </c>
      <c r="F194" s="4">
        <f>IFERROR((Kreditvækst[[#This Row],[Udlaan_MFI_IFS_UE]]/VLOOKUP(DATE(YEAR(Kreditvækst[[#This Row],[Dato]])-1,MONTH(Kreditvækst[[#This Row],[Dato]])+1,1)-1,Kreditvækst[[Dato]:[Udlaan_MFI_IFS_UE]],3,FALSE)-1)*100,NA())</f>
        <v>1.5024099087467269</v>
      </c>
      <c r="G194" s="4">
        <f>IFERROR((Kreditvækst[[#This Row],[Udlaan_MFI_HH_NP_UE]]/VLOOKUP(DATE(YEAR(Kreditvækst[[#This Row],[Dato]])-1,MONTH(Kreditvækst[[#This Row],[Dato]])+1,1)-1,Kreditvækst[[Dato]:[Udlaan_MFI_HH_NP_UE]],4,FALSE)-1)*100,NA())</f>
        <v>4.7099525298258893</v>
      </c>
    </row>
    <row r="195" spans="1:7" hidden="1" x14ac:dyDescent="0.25">
      <c r="A195" s="3">
        <v>35095</v>
      </c>
      <c r="B195" s="4"/>
      <c r="C195" s="4">
        <v>392.0210114080233</v>
      </c>
      <c r="D195" s="4">
        <v>716.53921355747923</v>
      </c>
      <c r="E195" s="4" t="e">
        <f>IF(ISNUMBER(Kreditvækst[[#This Row],[Udlaan_FK_til_BNP]]),IFERROR((Kreditvækst[[#This Row],[Udlaan_FK_til_BNP]]/VLOOKUP(DATE(YEAR(Kreditvækst[[#This Row],[Dato]])-1,MONTH(Kreditvækst[[#This Row],[Dato]]),DAY(Kreditvækst[[#This Row],[Dato]])),Kreditvækst[[#All],[Dato]:[Udlaan_FK_til_BNP]],2,FALSE)-1)*100,NA()),NA())</f>
        <v>#N/A</v>
      </c>
      <c r="F195" s="4">
        <f>IFERROR((Kreditvækst[[#This Row],[Udlaan_MFI_IFS_UE]]/VLOOKUP(DATE(YEAR(Kreditvækst[[#This Row],[Dato]])-1,MONTH(Kreditvækst[[#This Row],[Dato]])+1,1)-1,Kreditvækst[[Dato]:[Udlaan_MFI_IFS_UE]],3,FALSE)-1)*100,NA())</f>
        <v>2.0613627009302693</v>
      </c>
      <c r="G195" s="4">
        <f>IFERROR((Kreditvækst[[#This Row],[Udlaan_MFI_HH_NP_UE]]/VLOOKUP(DATE(YEAR(Kreditvækst[[#This Row],[Dato]])-1,MONTH(Kreditvækst[[#This Row],[Dato]])+1,1)-1,Kreditvækst[[Dato]:[Udlaan_MFI_HH_NP_UE]],4,FALSE)-1)*100,NA())</f>
        <v>5.3114043134301125</v>
      </c>
    </row>
    <row r="196" spans="1:7" hidden="1" x14ac:dyDescent="0.25">
      <c r="A196" s="3">
        <v>35124</v>
      </c>
      <c r="B196" s="4"/>
      <c r="C196" s="4">
        <v>398.13509488842448</v>
      </c>
      <c r="D196" s="4">
        <v>721.9686561391004</v>
      </c>
      <c r="E196" s="4" t="e">
        <f>IF(ISNUMBER(Kreditvækst[[#This Row],[Udlaan_FK_til_BNP]]),IFERROR((Kreditvækst[[#This Row],[Udlaan_FK_til_BNP]]/VLOOKUP(DATE(YEAR(Kreditvækst[[#This Row],[Dato]])-1,MONTH(Kreditvækst[[#This Row],[Dato]]),DAY(Kreditvækst[[#This Row],[Dato]])),Kreditvækst[[#All],[Dato]:[Udlaan_FK_til_BNP]],2,FALSE)-1)*100,NA()),NA())</f>
        <v>#N/A</v>
      </c>
      <c r="F196" s="4">
        <f>IFERROR((Kreditvækst[[#This Row],[Udlaan_MFI_IFS_UE]]/VLOOKUP(DATE(YEAR(Kreditvækst[[#This Row],[Dato]])-1,MONTH(Kreditvækst[[#This Row],[Dato]])+1,1)-1,Kreditvækst[[Dato]:[Udlaan_MFI_IFS_UE]],3,FALSE)-1)*100,NA())</f>
        <v>2.9260400300672895</v>
      </c>
      <c r="G196" s="4">
        <f>IFERROR((Kreditvækst[[#This Row],[Udlaan_MFI_HH_NP_UE]]/VLOOKUP(DATE(YEAR(Kreditvækst[[#This Row],[Dato]])-1,MONTH(Kreditvækst[[#This Row],[Dato]])+1,1)-1,Kreditvækst[[Dato]:[Udlaan_MFI_HH_NP_UE]],4,FALSE)-1)*100,NA())</f>
        <v>5.5247877652649713</v>
      </c>
    </row>
    <row r="197" spans="1:7" x14ac:dyDescent="0.25">
      <c r="A197" s="3">
        <v>35155</v>
      </c>
      <c r="B197" s="4">
        <v>138.12112863070419</v>
      </c>
      <c r="C197" s="4">
        <v>402.83955163150472</v>
      </c>
      <c r="D197" s="4">
        <v>733.15810989466956</v>
      </c>
      <c r="E197" s="4">
        <f>IF(ISNUMBER(Kreditvækst[[#This Row],[Udlaan_FK_til_BNP]]),IFERROR((Kreditvækst[[#This Row],[Udlaan_FK_til_BNP]]/VLOOKUP(DATE(YEAR(Kreditvækst[[#This Row],[Dato]])-1,MONTH(Kreditvækst[[#This Row],[Dato]]),DAY(Kreditvækst[[#This Row],[Dato]])),Kreditvækst[[#All],[Dato]:[Udlaan_FK_til_BNP]],2,FALSE)-1)*100,NA()),NA())</f>
        <v>1.2977863850742954</v>
      </c>
      <c r="F197" s="4">
        <f>IFERROR((Kreditvækst[[#This Row],[Udlaan_MFI_IFS_UE]]/VLOOKUP(DATE(YEAR(Kreditvækst[[#This Row],[Dato]])-1,MONTH(Kreditvækst[[#This Row],[Dato]])+1,1)-1,Kreditvækst[[Dato]:[Udlaan_MFI_IFS_UE]],3,FALSE)-1)*100,NA())</f>
        <v>3.3292248986558581</v>
      </c>
      <c r="G197" s="4">
        <f>IFERROR((Kreditvækst[[#This Row],[Udlaan_MFI_HH_NP_UE]]/VLOOKUP(DATE(YEAR(Kreditvækst[[#This Row],[Dato]])-1,MONTH(Kreditvækst[[#This Row],[Dato]])+1,1)-1,Kreditvækst[[Dato]:[Udlaan_MFI_HH_NP_UE]],4,FALSE)-1)*100,NA())</f>
        <v>5.9159846602118149</v>
      </c>
    </row>
    <row r="198" spans="1:7" hidden="1" x14ac:dyDescent="0.25">
      <c r="A198" s="3">
        <v>35185</v>
      </c>
      <c r="B198" s="4"/>
      <c r="C198" s="4">
        <v>397.37099545189756</v>
      </c>
      <c r="D198" s="4">
        <v>727.21559849817686</v>
      </c>
      <c r="E198" s="4" t="e">
        <f>IF(ISNUMBER(Kreditvækst[[#This Row],[Udlaan_FK_til_BNP]]),IFERROR((Kreditvækst[[#This Row],[Udlaan_FK_til_BNP]]/VLOOKUP(DATE(YEAR(Kreditvækst[[#This Row],[Dato]])-1,MONTH(Kreditvækst[[#This Row],[Dato]]),DAY(Kreditvækst[[#This Row],[Dato]])),Kreditvækst[[#All],[Dato]:[Udlaan_FK_til_BNP]],2,FALSE)-1)*100,NA()),NA())</f>
        <v>#N/A</v>
      </c>
      <c r="F198" s="4">
        <f>IFERROR((Kreditvækst[[#This Row],[Udlaan_MFI_IFS_UE]]/VLOOKUP(DATE(YEAR(Kreditvækst[[#This Row],[Dato]])-1,MONTH(Kreditvækst[[#This Row],[Dato]])+1,1)-1,Kreditvækst[[Dato]:[Udlaan_MFI_IFS_UE]],3,FALSE)-1)*100,NA())</f>
        <v>3.2900206322409309</v>
      </c>
      <c r="G198" s="4">
        <f>IFERROR((Kreditvækst[[#This Row],[Udlaan_MFI_HH_NP_UE]]/VLOOKUP(DATE(YEAR(Kreditvækst[[#This Row],[Dato]])-1,MONTH(Kreditvækst[[#This Row],[Dato]])+1,1)-1,Kreditvækst[[Dato]:[Udlaan_MFI_HH_NP_UE]],4,FALSE)-1)*100,NA())</f>
        <v>6.2468277667242278</v>
      </c>
    </row>
    <row r="199" spans="1:7" hidden="1" x14ac:dyDescent="0.25">
      <c r="A199" s="3">
        <v>35216</v>
      </c>
      <c r="B199" s="4"/>
      <c r="C199" s="4">
        <v>398.25622027174586</v>
      </c>
      <c r="D199" s="4">
        <v>732.26718276755355</v>
      </c>
      <c r="E199" s="4" t="e">
        <f>IF(ISNUMBER(Kreditvækst[[#This Row],[Udlaan_FK_til_BNP]]),IFERROR((Kreditvækst[[#This Row],[Udlaan_FK_til_BNP]]/VLOOKUP(DATE(YEAR(Kreditvækst[[#This Row],[Dato]])-1,MONTH(Kreditvækst[[#This Row],[Dato]]),DAY(Kreditvækst[[#This Row],[Dato]])),Kreditvækst[[#All],[Dato]:[Udlaan_FK_til_BNP]],2,FALSE)-1)*100,NA()),NA())</f>
        <v>#N/A</v>
      </c>
      <c r="F199" s="4">
        <f>IFERROR((Kreditvækst[[#This Row],[Udlaan_MFI_IFS_UE]]/VLOOKUP(DATE(YEAR(Kreditvækst[[#This Row],[Dato]])-1,MONTH(Kreditvækst[[#This Row],[Dato]])+1,1)-1,Kreditvækst[[Dato]:[Udlaan_MFI_IFS_UE]],3,FALSE)-1)*100,NA())</f>
        <v>2.7636897189890597</v>
      </c>
      <c r="G199" s="4">
        <f>IFERROR((Kreditvækst[[#This Row],[Udlaan_MFI_HH_NP_UE]]/VLOOKUP(DATE(YEAR(Kreditvækst[[#This Row],[Dato]])-1,MONTH(Kreditvækst[[#This Row],[Dato]])+1,1)-1,Kreditvækst[[Dato]:[Udlaan_MFI_HH_NP_UE]],4,FALSE)-1)*100,NA())</f>
        <v>6.2433664476856388</v>
      </c>
    </row>
    <row r="200" spans="1:7" x14ac:dyDescent="0.25">
      <c r="A200" s="3">
        <v>35246</v>
      </c>
      <c r="B200" s="4">
        <v>137.21657767136583</v>
      </c>
      <c r="C200" s="4">
        <v>400.60646079912988</v>
      </c>
      <c r="D200" s="4">
        <v>745.78394049190274</v>
      </c>
      <c r="E200" s="4">
        <f>IF(ISNUMBER(Kreditvækst[[#This Row],[Udlaan_FK_til_BNP]]),IFERROR((Kreditvækst[[#This Row],[Udlaan_FK_til_BNP]]/VLOOKUP(DATE(YEAR(Kreditvækst[[#This Row],[Dato]])-1,MONTH(Kreditvækst[[#This Row],[Dato]]),DAY(Kreditvækst[[#This Row],[Dato]])),Kreditvækst[[#All],[Dato]:[Udlaan_FK_til_BNP]],2,FALSE)-1)*100,NA()),NA())</f>
        <v>0.94670738374771357</v>
      </c>
      <c r="F200" s="4">
        <f>IFERROR((Kreditvækst[[#This Row],[Udlaan_MFI_IFS_UE]]/VLOOKUP(DATE(YEAR(Kreditvækst[[#This Row],[Dato]])-1,MONTH(Kreditvækst[[#This Row],[Dato]])+1,1)-1,Kreditvækst[[Dato]:[Udlaan_MFI_IFS_UE]],3,FALSE)-1)*100,NA())</f>
        <v>2.9661365643833815</v>
      </c>
      <c r="G200" s="4">
        <f>IFERROR((Kreditvækst[[#This Row],[Udlaan_MFI_HH_NP_UE]]/VLOOKUP(DATE(YEAR(Kreditvækst[[#This Row],[Dato]])-1,MONTH(Kreditvækst[[#This Row],[Dato]])+1,1)-1,Kreditvækst[[Dato]:[Udlaan_MFI_HH_NP_UE]],4,FALSE)-1)*100,NA())</f>
        <v>6.3434660516893837</v>
      </c>
    </row>
    <row r="201" spans="1:7" hidden="1" x14ac:dyDescent="0.25">
      <c r="A201" s="3">
        <v>35277</v>
      </c>
      <c r="B201" s="4"/>
      <c r="C201" s="4">
        <v>392.52348821975585</v>
      </c>
      <c r="D201" s="4">
        <v>738.75117408791061</v>
      </c>
      <c r="E201" s="4" t="e">
        <f>IF(ISNUMBER(Kreditvækst[[#This Row],[Udlaan_FK_til_BNP]]),IFERROR((Kreditvækst[[#This Row],[Udlaan_FK_til_BNP]]/VLOOKUP(DATE(YEAR(Kreditvækst[[#This Row],[Dato]])-1,MONTH(Kreditvækst[[#This Row],[Dato]]),DAY(Kreditvækst[[#This Row],[Dato]])),Kreditvækst[[#All],[Dato]:[Udlaan_FK_til_BNP]],2,FALSE)-1)*100,NA()),NA())</f>
        <v>#N/A</v>
      </c>
      <c r="F201" s="4">
        <f>IFERROR((Kreditvækst[[#This Row],[Udlaan_MFI_IFS_UE]]/VLOOKUP(DATE(YEAR(Kreditvækst[[#This Row],[Dato]])-1,MONTH(Kreditvækst[[#This Row],[Dato]])+1,1)-1,Kreditvækst[[Dato]:[Udlaan_MFI_IFS_UE]],3,FALSE)-1)*100,NA())</f>
        <v>2.7196732235583276</v>
      </c>
      <c r="G201" s="4">
        <f>IFERROR((Kreditvækst[[#This Row],[Udlaan_MFI_HH_NP_UE]]/VLOOKUP(DATE(YEAR(Kreditvækst[[#This Row],[Dato]])-1,MONTH(Kreditvækst[[#This Row],[Dato]])+1,1)-1,Kreditvækst[[Dato]:[Udlaan_MFI_HH_NP_UE]],4,FALSE)-1)*100,NA())</f>
        <v>6.7882930018955179</v>
      </c>
    </row>
    <row r="202" spans="1:7" hidden="1" x14ac:dyDescent="0.25">
      <c r="A202" s="3">
        <v>35308</v>
      </c>
      <c r="B202" s="4"/>
      <c r="C202" s="4">
        <v>400.7008866433024</v>
      </c>
      <c r="D202" s="4">
        <v>753.6483117863994</v>
      </c>
      <c r="E202" s="4" t="e">
        <f>IF(ISNUMBER(Kreditvækst[[#This Row],[Udlaan_FK_til_BNP]]),IFERROR((Kreditvækst[[#This Row],[Udlaan_FK_til_BNP]]/VLOOKUP(DATE(YEAR(Kreditvækst[[#This Row],[Dato]])-1,MONTH(Kreditvækst[[#This Row],[Dato]]),DAY(Kreditvækst[[#This Row],[Dato]])),Kreditvækst[[#All],[Dato]:[Udlaan_FK_til_BNP]],2,FALSE)-1)*100,NA()),NA())</f>
        <v>#N/A</v>
      </c>
      <c r="F202" s="4">
        <f>IFERROR((Kreditvækst[[#This Row],[Udlaan_MFI_IFS_UE]]/VLOOKUP(DATE(YEAR(Kreditvækst[[#This Row],[Dato]])-1,MONTH(Kreditvækst[[#This Row],[Dato]])+1,1)-1,Kreditvækst[[Dato]:[Udlaan_MFI_IFS_UE]],3,FALSE)-1)*100,NA())</f>
        <v>3.6590349155495305</v>
      </c>
      <c r="G202" s="4">
        <f>IFERROR((Kreditvækst[[#This Row],[Udlaan_MFI_HH_NP_UE]]/VLOOKUP(DATE(YEAR(Kreditvækst[[#This Row],[Dato]])-1,MONTH(Kreditvækst[[#This Row],[Dato]])+1,1)-1,Kreditvækst[[Dato]:[Udlaan_MFI_HH_NP_UE]],4,FALSE)-1)*100,NA())</f>
        <v>8.4831465064461486</v>
      </c>
    </row>
    <row r="203" spans="1:7" x14ac:dyDescent="0.25">
      <c r="A203" s="3">
        <v>35338</v>
      </c>
      <c r="B203" s="4">
        <v>136.75496864299592</v>
      </c>
      <c r="C203" s="4">
        <v>404.16825333879456</v>
      </c>
      <c r="D203" s="4">
        <v>757.43623619497055</v>
      </c>
      <c r="E203" s="4">
        <f>IF(ISNUMBER(Kreditvækst[[#This Row],[Udlaan_FK_til_BNP]]),IFERROR((Kreditvækst[[#This Row],[Udlaan_FK_til_BNP]]/VLOOKUP(DATE(YEAR(Kreditvækst[[#This Row],[Dato]])-1,MONTH(Kreditvækst[[#This Row],[Dato]]),DAY(Kreditvækst[[#This Row],[Dato]])),Kreditvækst[[#All],[Dato]:[Udlaan_FK_til_BNP]],2,FALSE)-1)*100,NA()),NA())</f>
        <v>1.1841400841898997</v>
      </c>
      <c r="F203" s="4">
        <f>IFERROR((Kreditvækst[[#This Row],[Udlaan_MFI_IFS_UE]]/VLOOKUP(DATE(YEAR(Kreditvækst[[#This Row],[Dato]])-1,MONTH(Kreditvækst[[#This Row],[Dato]])+1,1)-1,Kreditvækst[[Dato]:[Udlaan_MFI_IFS_UE]],3,FALSE)-1)*100,NA())</f>
        <v>3.4757012831745815</v>
      </c>
      <c r="G203" s="4">
        <f>IFERROR((Kreditvækst[[#This Row],[Udlaan_MFI_HH_NP_UE]]/VLOOKUP(DATE(YEAR(Kreditvækst[[#This Row],[Dato]])-1,MONTH(Kreditvækst[[#This Row],[Dato]])+1,1)-1,Kreditvækst[[Dato]:[Udlaan_MFI_HH_NP_UE]],4,FALSE)-1)*100,NA())</f>
        <v>7.553208505540443</v>
      </c>
    </row>
    <row r="204" spans="1:7" hidden="1" x14ac:dyDescent="0.25">
      <c r="A204" s="3">
        <v>35369</v>
      </c>
      <c r="B204" s="4"/>
      <c r="C204" s="4">
        <v>395.89410057368571</v>
      </c>
      <c r="D204" s="4">
        <v>750.7413510997718</v>
      </c>
      <c r="E204" s="4" t="e">
        <f>IF(ISNUMBER(Kreditvækst[[#This Row],[Udlaan_FK_til_BNP]]),IFERROR((Kreditvækst[[#This Row],[Udlaan_FK_til_BNP]]/VLOOKUP(DATE(YEAR(Kreditvækst[[#This Row],[Dato]])-1,MONTH(Kreditvækst[[#This Row],[Dato]]),DAY(Kreditvækst[[#This Row],[Dato]])),Kreditvækst[[#All],[Dato]:[Udlaan_FK_til_BNP]],2,FALSE)-1)*100,NA()),NA())</f>
        <v>#N/A</v>
      </c>
      <c r="F204" s="4">
        <f>IFERROR((Kreditvækst[[#This Row],[Udlaan_MFI_IFS_UE]]/VLOOKUP(DATE(YEAR(Kreditvækst[[#This Row],[Dato]])-1,MONTH(Kreditvækst[[#This Row],[Dato]])+1,1)-1,Kreditvækst[[Dato]:[Udlaan_MFI_IFS_UE]],3,FALSE)-1)*100,NA())</f>
        <v>3.1605731257741132</v>
      </c>
      <c r="G204" s="4">
        <f>IFERROR((Kreditvækst[[#This Row],[Udlaan_MFI_HH_NP_UE]]/VLOOKUP(DATE(YEAR(Kreditvækst[[#This Row],[Dato]])-1,MONTH(Kreditvækst[[#This Row],[Dato]])+1,1)-1,Kreditvækst[[Dato]:[Udlaan_MFI_HH_NP_UE]],4,FALSE)-1)*100,NA())</f>
        <v>7.2671602616389164</v>
      </c>
    </row>
    <row r="205" spans="1:7" hidden="1" x14ac:dyDescent="0.25">
      <c r="A205" s="3">
        <v>35399</v>
      </c>
      <c r="B205" s="4"/>
      <c r="C205" s="4">
        <v>398.56587036328199</v>
      </c>
      <c r="D205" s="4">
        <v>755.33378441098137</v>
      </c>
      <c r="E205" s="4" t="e">
        <f>IF(ISNUMBER(Kreditvækst[[#This Row],[Udlaan_FK_til_BNP]]),IFERROR((Kreditvækst[[#This Row],[Udlaan_FK_til_BNP]]/VLOOKUP(DATE(YEAR(Kreditvækst[[#This Row],[Dato]])-1,MONTH(Kreditvækst[[#This Row],[Dato]]),DAY(Kreditvækst[[#This Row],[Dato]])),Kreditvækst[[#All],[Dato]:[Udlaan_FK_til_BNP]],2,FALSE)-1)*100,NA()),NA())</f>
        <v>#N/A</v>
      </c>
      <c r="F205" s="4">
        <f>IFERROR((Kreditvækst[[#This Row],[Udlaan_MFI_IFS_UE]]/VLOOKUP(DATE(YEAR(Kreditvækst[[#This Row],[Dato]])-1,MONTH(Kreditvækst[[#This Row],[Dato]])+1,1)-1,Kreditvækst[[Dato]:[Udlaan_MFI_IFS_UE]],3,FALSE)-1)*100,NA())</f>
        <v>2.3636372374271408</v>
      </c>
      <c r="G205" s="4">
        <f>IFERROR((Kreditvækst[[#This Row],[Udlaan_MFI_HH_NP_UE]]/VLOOKUP(DATE(YEAR(Kreditvækst[[#This Row],[Dato]])-1,MONTH(Kreditvækst[[#This Row],[Dato]])+1,1)-1,Kreditvækst[[Dato]:[Udlaan_MFI_HH_NP_UE]],4,FALSE)-1)*100,NA())</f>
        <v>6.768180151360137</v>
      </c>
    </row>
    <row r="206" spans="1:7" x14ac:dyDescent="0.25">
      <c r="A206" s="3">
        <v>35430</v>
      </c>
      <c r="B206" s="4">
        <v>135.88115295153955</v>
      </c>
      <c r="C206" s="4">
        <v>402.1249405615938</v>
      </c>
      <c r="D206" s="4">
        <v>770.67658597075501</v>
      </c>
      <c r="E206" s="4">
        <f>IF(ISNUMBER(Kreditvækst[[#This Row],[Udlaan_FK_til_BNP]]),IFERROR((Kreditvækst[[#This Row],[Udlaan_FK_til_BNP]]/VLOOKUP(DATE(YEAR(Kreditvækst[[#This Row],[Dato]])-1,MONTH(Kreditvækst[[#This Row],[Dato]]),DAY(Kreditvækst[[#This Row],[Dato]])),Kreditvækst[[#All],[Dato]:[Udlaan_FK_til_BNP]],2,FALSE)-1)*100,NA()),NA())</f>
        <v>-0.518459099552393</v>
      </c>
      <c r="F206" s="4">
        <f>IFERROR((Kreditvækst[[#This Row],[Udlaan_MFI_IFS_UE]]/VLOOKUP(DATE(YEAR(Kreditvækst[[#This Row],[Dato]])-1,MONTH(Kreditvækst[[#This Row],[Dato]])+1,1)-1,Kreditvækst[[Dato]:[Udlaan_MFI_IFS_UE]],3,FALSE)-1)*100,NA())</f>
        <v>1.6576452950629594</v>
      </c>
      <c r="G206" s="4">
        <f>IFERROR((Kreditvækst[[#This Row],[Udlaan_MFI_HH_NP_UE]]/VLOOKUP(DATE(YEAR(Kreditvækst[[#This Row],[Dato]])-1,MONTH(Kreditvækst[[#This Row],[Dato]])+1,1)-1,Kreditvækst[[Dato]:[Udlaan_MFI_HH_NP_UE]],4,FALSE)-1)*100,NA())</f>
        <v>6.8868363503927776</v>
      </c>
    </row>
    <row r="207" spans="1:7" hidden="1" x14ac:dyDescent="0.25">
      <c r="A207" s="3">
        <v>35461</v>
      </c>
      <c r="B207" s="4"/>
      <c r="C207" s="4">
        <v>397.06500598006585</v>
      </c>
      <c r="D207" s="4">
        <v>763.23890372942662</v>
      </c>
      <c r="E207" s="4" t="e">
        <f>IF(ISNUMBER(Kreditvækst[[#This Row],[Udlaan_FK_til_BNP]]),IFERROR((Kreditvækst[[#This Row],[Udlaan_FK_til_BNP]]/VLOOKUP(DATE(YEAR(Kreditvækst[[#This Row],[Dato]])-1,MONTH(Kreditvækst[[#This Row],[Dato]]),DAY(Kreditvækst[[#This Row],[Dato]])),Kreditvækst[[#All],[Dato]:[Udlaan_FK_til_BNP]],2,FALSE)-1)*100,NA()),NA())</f>
        <v>#N/A</v>
      </c>
      <c r="F207" s="4">
        <f>IFERROR((Kreditvækst[[#This Row],[Udlaan_MFI_IFS_UE]]/VLOOKUP(DATE(YEAR(Kreditvækst[[#This Row],[Dato]])-1,MONTH(Kreditvækst[[#This Row],[Dato]])+1,1)-1,Kreditvækst[[Dato]:[Udlaan_MFI_IFS_UE]],3,FALSE)-1)*100,NA())</f>
        <v>1.2866643433029346</v>
      </c>
      <c r="G207" s="4">
        <f>IFERROR((Kreditvækst[[#This Row],[Udlaan_MFI_HH_NP_UE]]/VLOOKUP(DATE(YEAR(Kreditvækst[[#This Row],[Dato]])-1,MONTH(Kreditvækst[[#This Row],[Dato]])+1,1)-1,Kreditvækst[[Dato]:[Udlaan_MFI_HH_NP_UE]],4,FALSE)-1)*100,NA())</f>
        <v>6.5173949015424393</v>
      </c>
    </row>
    <row r="208" spans="1:7" hidden="1" x14ac:dyDescent="0.25">
      <c r="A208" s="3">
        <v>35489</v>
      </c>
      <c r="B208" s="4"/>
      <c r="C208" s="4">
        <v>406.5258166035261</v>
      </c>
      <c r="D208" s="4">
        <v>771.55913022462505</v>
      </c>
      <c r="E208" s="4" t="e">
        <f>IF(ISNUMBER(Kreditvækst[[#This Row],[Udlaan_FK_til_BNP]]),IFERROR((Kreditvækst[[#This Row],[Udlaan_FK_til_BNP]]/VLOOKUP(DATE(YEAR(Kreditvækst[[#This Row],[Dato]])-1,MONTH(Kreditvækst[[#This Row],[Dato]]),DAY(Kreditvækst[[#This Row],[Dato]])),Kreditvækst[[#All],[Dato]:[Udlaan_FK_til_BNP]],2,FALSE)-1)*100,NA()),NA())</f>
        <v>#N/A</v>
      </c>
      <c r="F208" s="4">
        <f>IFERROR((Kreditvækst[[#This Row],[Udlaan_MFI_IFS_UE]]/VLOOKUP(DATE(YEAR(Kreditvækst[[#This Row],[Dato]])-1,MONTH(Kreditvækst[[#This Row],[Dato]])+1,1)-1,Kreditvækst[[Dato]:[Udlaan_MFI_IFS_UE]],3,FALSE)-1)*100,NA())</f>
        <v>2.1075061763779157</v>
      </c>
      <c r="G208" s="4">
        <f>IFERROR((Kreditvækst[[#This Row],[Udlaan_MFI_HH_NP_UE]]/VLOOKUP(DATE(YEAR(Kreditvækst[[#This Row],[Dato]])-1,MONTH(Kreditvækst[[#This Row],[Dato]])+1,1)-1,Kreditvækst[[Dato]:[Udlaan_MFI_HH_NP_UE]],4,FALSE)-1)*100,NA())</f>
        <v>6.8687849069129392</v>
      </c>
    </row>
    <row r="209" spans="1:7" x14ac:dyDescent="0.25">
      <c r="A209" s="3">
        <v>35520</v>
      </c>
      <c r="B209" s="4">
        <v>136.82684231686588</v>
      </c>
      <c r="C209" s="4">
        <v>411.20198346973882</v>
      </c>
      <c r="D209" s="4">
        <v>782.86677790014357</v>
      </c>
      <c r="E209" s="4">
        <f>IF(ISNUMBER(Kreditvækst[[#This Row],[Udlaan_FK_til_BNP]]),IFERROR((Kreditvækst[[#This Row],[Udlaan_FK_til_BNP]]/VLOOKUP(DATE(YEAR(Kreditvækst[[#This Row],[Dato]])-1,MONTH(Kreditvækst[[#This Row],[Dato]]),DAY(Kreditvækst[[#This Row],[Dato]])),Kreditvækst[[#All],[Dato]:[Udlaan_FK_til_BNP]],2,FALSE)-1)*100,NA()),NA())</f>
        <v>-0.93706612932396016</v>
      </c>
      <c r="F209" s="4">
        <f>IFERROR((Kreditvækst[[#This Row],[Udlaan_MFI_IFS_UE]]/VLOOKUP(DATE(YEAR(Kreditvækst[[#This Row],[Dato]])-1,MONTH(Kreditvækst[[#This Row],[Dato]])+1,1)-1,Kreditvækst[[Dato]:[Udlaan_MFI_IFS_UE]],3,FALSE)-1)*100,NA())</f>
        <v>2.0758715981005649</v>
      </c>
      <c r="G209" s="4">
        <f>IFERROR((Kreditvækst[[#This Row],[Udlaan_MFI_HH_NP_UE]]/VLOOKUP(DATE(YEAR(Kreditvækst[[#This Row],[Dato]])-1,MONTH(Kreditvækst[[#This Row],[Dato]])+1,1)-1,Kreditvækst[[Dato]:[Udlaan_MFI_HH_NP_UE]],4,FALSE)-1)*100,NA())</f>
        <v>6.7800747662213778</v>
      </c>
    </row>
    <row r="210" spans="1:7" hidden="1" x14ac:dyDescent="0.25">
      <c r="A210" s="3">
        <v>35550</v>
      </c>
      <c r="B210" s="4"/>
      <c r="C210" s="4">
        <v>406.31700991276159</v>
      </c>
      <c r="D210" s="4">
        <v>777.35040841591513</v>
      </c>
      <c r="E210" s="4" t="e">
        <f>IF(ISNUMBER(Kreditvækst[[#This Row],[Udlaan_FK_til_BNP]]),IFERROR((Kreditvækst[[#This Row],[Udlaan_FK_til_BNP]]/VLOOKUP(DATE(YEAR(Kreditvækst[[#This Row],[Dato]])-1,MONTH(Kreditvækst[[#This Row],[Dato]]),DAY(Kreditvækst[[#This Row],[Dato]])),Kreditvækst[[#All],[Dato]:[Udlaan_FK_til_BNP]],2,FALSE)-1)*100,NA()),NA())</f>
        <v>#N/A</v>
      </c>
      <c r="F210" s="4">
        <f>IFERROR((Kreditvækst[[#This Row],[Udlaan_MFI_IFS_UE]]/VLOOKUP(DATE(YEAR(Kreditvækst[[#This Row],[Dato]])-1,MONTH(Kreditvækst[[#This Row],[Dato]])+1,1)-1,Kreditvækst[[Dato]:[Udlaan_MFI_IFS_UE]],3,FALSE)-1)*100,NA())</f>
        <v>2.2513003121152453</v>
      </c>
      <c r="G210" s="4">
        <f>IFERROR((Kreditvækst[[#This Row],[Udlaan_MFI_HH_NP_UE]]/VLOOKUP(DATE(YEAR(Kreditvækst[[#This Row],[Dato]])-1,MONTH(Kreditvækst[[#This Row],[Dato]])+1,1)-1,Kreditvækst[[Dato]:[Udlaan_MFI_HH_NP_UE]],4,FALSE)-1)*100,NA())</f>
        <v>6.8940779077449887</v>
      </c>
    </row>
    <row r="211" spans="1:7" hidden="1" x14ac:dyDescent="0.25">
      <c r="A211" s="3">
        <v>35581</v>
      </c>
      <c r="B211" s="4"/>
      <c r="C211" s="4">
        <v>412.20516425116659</v>
      </c>
      <c r="D211" s="4">
        <v>785.17403155406873</v>
      </c>
      <c r="E211" s="4" t="e">
        <f>IF(ISNUMBER(Kreditvækst[[#This Row],[Udlaan_FK_til_BNP]]),IFERROR((Kreditvækst[[#This Row],[Udlaan_FK_til_BNP]]/VLOOKUP(DATE(YEAR(Kreditvækst[[#This Row],[Dato]])-1,MONTH(Kreditvækst[[#This Row],[Dato]]),DAY(Kreditvækst[[#This Row],[Dato]])),Kreditvækst[[#All],[Dato]:[Udlaan_FK_til_BNP]],2,FALSE)-1)*100,NA()),NA())</f>
        <v>#N/A</v>
      </c>
      <c r="F211" s="4">
        <f>IFERROR((Kreditvækst[[#This Row],[Udlaan_MFI_IFS_UE]]/VLOOKUP(DATE(YEAR(Kreditvækst[[#This Row],[Dato]])-1,MONTH(Kreditvækst[[#This Row],[Dato]])+1,1)-1,Kreditvækst[[Dato]:[Udlaan_MFI_IFS_UE]],3,FALSE)-1)*100,NA())</f>
        <v>3.5025049878449677</v>
      </c>
      <c r="G211" s="4">
        <f>IFERROR((Kreditvækst[[#This Row],[Udlaan_MFI_HH_NP_UE]]/VLOOKUP(DATE(YEAR(Kreditvækst[[#This Row],[Dato]])-1,MONTH(Kreditvækst[[#This Row],[Dato]])+1,1)-1,Kreditvækst[[Dato]:[Udlaan_MFI_HH_NP_UE]],4,FALSE)-1)*100,NA())</f>
        <v>7.2250744033833803</v>
      </c>
    </row>
    <row r="212" spans="1:7" x14ac:dyDescent="0.25">
      <c r="A212" s="3">
        <v>35611</v>
      </c>
      <c r="B212" s="4">
        <v>137.26202028559274</v>
      </c>
      <c r="C212" s="4">
        <v>415.71741287782925</v>
      </c>
      <c r="D212" s="4">
        <v>801.69138762007071</v>
      </c>
      <c r="E212" s="4">
        <f>IF(ISNUMBER(Kreditvækst[[#This Row],[Udlaan_FK_til_BNP]]),IFERROR((Kreditvækst[[#This Row],[Udlaan_FK_til_BNP]]/VLOOKUP(DATE(YEAR(Kreditvækst[[#This Row],[Dato]])-1,MONTH(Kreditvækst[[#This Row],[Dato]]),DAY(Kreditvækst[[#This Row],[Dato]])),Kreditvækst[[#All],[Dato]:[Udlaan_FK_til_BNP]],2,FALSE)-1)*100,NA()),NA())</f>
        <v>3.3117437410323802E-2</v>
      </c>
      <c r="F212" s="4">
        <f>IFERROR((Kreditvækst[[#This Row],[Udlaan_MFI_IFS_UE]]/VLOOKUP(DATE(YEAR(Kreditvækst[[#This Row],[Dato]])-1,MONTH(Kreditvækst[[#This Row],[Dato]])+1,1)-1,Kreditvækst[[Dato]:[Udlaan_MFI_IFS_UE]],3,FALSE)-1)*100,NA())</f>
        <v>3.7720190654329633</v>
      </c>
      <c r="G212" s="4">
        <f>IFERROR((Kreditvækst[[#This Row],[Udlaan_MFI_HH_NP_UE]]/VLOOKUP(DATE(YEAR(Kreditvækst[[#This Row],[Dato]])-1,MONTH(Kreditvækst[[#This Row],[Dato]])+1,1)-1,Kreditvækst[[Dato]:[Udlaan_MFI_HH_NP_UE]],4,FALSE)-1)*100,NA())</f>
        <v>7.4964670184896498</v>
      </c>
    </row>
    <row r="213" spans="1:7" hidden="1" x14ac:dyDescent="0.25">
      <c r="A213" s="3">
        <v>35642</v>
      </c>
      <c r="B213" s="4"/>
      <c r="C213" s="4">
        <v>415.19730140306945</v>
      </c>
      <c r="D213" s="4">
        <v>801.29113054388381</v>
      </c>
      <c r="E213" s="4" t="e">
        <f>IF(ISNUMBER(Kreditvækst[[#This Row],[Udlaan_FK_til_BNP]]),IFERROR((Kreditvækst[[#This Row],[Udlaan_FK_til_BNP]]/VLOOKUP(DATE(YEAR(Kreditvækst[[#This Row],[Dato]])-1,MONTH(Kreditvækst[[#This Row],[Dato]]),DAY(Kreditvækst[[#This Row],[Dato]])),Kreditvækst[[#All],[Dato]:[Udlaan_FK_til_BNP]],2,FALSE)-1)*100,NA()),NA())</f>
        <v>#N/A</v>
      </c>
      <c r="F213" s="4">
        <f>IFERROR((Kreditvækst[[#This Row],[Udlaan_MFI_IFS_UE]]/VLOOKUP(DATE(YEAR(Kreditvækst[[#This Row],[Dato]])-1,MONTH(Kreditvækst[[#This Row],[Dato]])+1,1)-1,Kreditvækst[[Dato]:[Udlaan_MFI_IFS_UE]],3,FALSE)-1)*100,NA())</f>
        <v>5.7764220139151501</v>
      </c>
      <c r="G213" s="4">
        <f>IFERROR((Kreditvækst[[#This Row],[Udlaan_MFI_HH_NP_UE]]/VLOOKUP(DATE(YEAR(Kreditvækst[[#This Row],[Dato]])-1,MONTH(Kreditvækst[[#This Row],[Dato]])+1,1)-1,Kreditvækst[[Dato]:[Udlaan_MFI_HH_NP_UE]],4,FALSE)-1)*100,NA())</f>
        <v>8.4656320896122175</v>
      </c>
    </row>
    <row r="214" spans="1:7" hidden="1" x14ac:dyDescent="0.25">
      <c r="A214" s="3">
        <v>35673</v>
      </c>
      <c r="B214" s="4"/>
      <c r="C214" s="4">
        <v>417.08734780431939</v>
      </c>
      <c r="D214" s="4">
        <v>808.43722719834511</v>
      </c>
      <c r="E214" s="4" t="e">
        <f>IF(ISNUMBER(Kreditvækst[[#This Row],[Udlaan_FK_til_BNP]]),IFERROR((Kreditvækst[[#This Row],[Udlaan_FK_til_BNP]]/VLOOKUP(DATE(YEAR(Kreditvækst[[#This Row],[Dato]])-1,MONTH(Kreditvækst[[#This Row],[Dato]]),DAY(Kreditvækst[[#This Row],[Dato]])),Kreditvækst[[#All],[Dato]:[Udlaan_FK_til_BNP]],2,FALSE)-1)*100,NA()),NA())</f>
        <v>#N/A</v>
      </c>
      <c r="F214" s="4">
        <f>IFERROR((Kreditvækst[[#This Row],[Udlaan_MFI_IFS_UE]]/VLOOKUP(DATE(YEAR(Kreditvækst[[#This Row],[Dato]])-1,MONTH(Kreditvækst[[#This Row],[Dato]])+1,1)-1,Kreditvækst[[Dato]:[Udlaan_MFI_IFS_UE]],3,FALSE)-1)*100,NA())</f>
        <v>4.0894496885912623</v>
      </c>
      <c r="G214" s="4">
        <f>IFERROR((Kreditvækst[[#This Row],[Udlaan_MFI_HH_NP_UE]]/VLOOKUP(DATE(YEAR(Kreditvækst[[#This Row],[Dato]])-1,MONTH(Kreditvækst[[#This Row],[Dato]])+1,1)-1,Kreditvækst[[Dato]:[Udlaan_MFI_HH_NP_UE]],4,FALSE)-1)*100,NA())</f>
        <v>7.2698252693059962</v>
      </c>
    </row>
    <row r="215" spans="1:7" x14ac:dyDescent="0.25">
      <c r="A215" s="3">
        <v>35703</v>
      </c>
      <c r="B215" s="4">
        <v>138.5311377246079</v>
      </c>
      <c r="C215" s="4">
        <v>421.04566715812479</v>
      </c>
      <c r="D215" s="4">
        <v>822.56037487396316</v>
      </c>
      <c r="E215" s="4">
        <f>IF(ISNUMBER(Kreditvækst[[#This Row],[Udlaan_FK_til_BNP]]),IFERROR((Kreditvækst[[#This Row],[Udlaan_FK_til_BNP]]/VLOOKUP(DATE(YEAR(Kreditvækst[[#This Row],[Dato]])-1,MONTH(Kreditvækst[[#This Row],[Dato]]),DAY(Kreditvækst[[#This Row],[Dato]])),Kreditvækst[[#All],[Dato]:[Udlaan_FK_til_BNP]],2,FALSE)-1)*100,NA()),NA())</f>
        <v>1.298796745183517</v>
      </c>
      <c r="F215" s="4">
        <f>IFERROR((Kreditvækst[[#This Row],[Udlaan_MFI_IFS_UE]]/VLOOKUP(DATE(YEAR(Kreditvækst[[#This Row],[Dato]])-1,MONTH(Kreditvækst[[#This Row],[Dato]])+1,1)-1,Kreditvækst[[Dato]:[Udlaan_MFI_IFS_UE]],3,FALSE)-1)*100,NA())</f>
        <v>4.1758385721559099</v>
      </c>
      <c r="G215" s="4">
        <f>IFERROR((Kreditvækst[[#This Row],[Udlaan_MFI_HH_NP_UE]]/VLOOKUP(DATE(YEAR(Kreditvækst[[#This Row],[Dato]])-1,MONTH(Kreditvækst[[#This Row],[Dato]])+1,1)-1,Kreditvækst[[Dato]:[Udlaan_MFI_HH_NP_UE]],4,FALSE)-1)*100,NA())</f>
        <v>8.5979697784394293</v>
      </c>
    </row>
    <row r="216" spans="1:7" hidden="1" x14ac:dyDescent="0.25">
      <c r="A216" s="3">
        <v>35734</v>
      </c>
      <c r="B216" s="4"/>
      <c r="C216" s="4">
        <v>414.39157423783047</v>
      </c>
      <c r="D216" s="4">
        <v>817.42700706783887</v>
      </c>
      <c r="E216" s="4" t="e">
        <f>IF(ISNUMBER(Kreditvækst[[#This Row],[Udlaan_FK_til_BNP]]),IFERROR((Kreditvækst[[#This Row],[Udlaan_FK_til_BNP]]/VLOOKUP(DATE(YEAR(Kreditvækst[[#This Row],[Dato]])-1,MONTH(Kreditvækst[[#This Row],[Dato]]),DAY(Kreditvækst[[#This Row],[Dato]])),Kreditvækst[[#All],[Dato]:[Udlaan_FK_til_BNP]],2,FALSE)-1)*100,NA()),NA())</f>
        <v>#N/A</v>
      </c>
      <c r="F216" s="4">
        <f>IFERROR((Kreditvækst[[#This Row],[Udlaan_MFI_IFS_UE]]/VLOOKUP(DATE(YEAR(Kreditvækst[[#This Row],[Dato]])-1,MONTH(Kreditvækst[[#This Row],[Dato]])+1,1)-1,Kreditvækst[[Dato]:[Udlaan_MFI_IFS_UE]],3,FALSE)-1)*100,NA())</f>
        <v>4.6723286953102461</v>
      </c>
      <c r="G216" s="4">
        <f>IFERROR((Kreditvækst[[#This Row],[Udlaan_MFI_HH_NP_UE]]/VLOOKUP(DATE(YEAR(Kreditvækst[[#This Row],[Dato]])-1,MONTH(Kreditvækst[[#This Row],[Dato]])+1,1)-1,Kreditvækst[[Dato]:[Udlaan_MFI_HH_NP_UE]],4,FALSE)-1)*100,NA())</f>
        <v>8.8826405885833015</v>
      </c>
    </row>
    <row r="217" spans="1:7" hidden="1" x14ac:dyDescent="0.25">
      <c r="A217" s="3">
        <v>35764</v>
      </c>
      <c r="B217" s="4"/>
      <c r="C217" s="4">
        <v>419.87866734789543</v>
      </c>
      <c r="D217" s="4">
        <v>825.01566942792351</v>
      </c>
      <c r="E217" s="4" t="e">
        <f>IF(ISNUMBER(Kreditvækst[[#This Row],[Udlaan_FK_til_BNP]]),IFERROR((Kreditvækst[[#This Row],[Udlaan_FK_til_BNP]]/VLOOKUP(DATE(YEAR(Kreditvækst[[#This Row],[Dato]])-1,MONTH(Kreditvækst[[#This Row],[Dato]]),DAY(Kreditvækst[[#This Row],[Dato]])),Kreditvækst[[#All],[Dato]:[Udlaan_FK_til_BNP]],2,FALSE)-1)*100,NA()),NA())</f>
        <v>#N/A</v>
      </c>
      <c r="F217" s="4">
        <f>IFERROR((Kreditvækst[[#This Row],[Udlaan_MFI_IFS_UE]]/VLOOKUP(DATE(YEAR(Kreditvækst[[#This Row],[Dato]])-1,MONTH(Kreditvækst[[#This Row],[Dato]])+1,1)-1,Kreditvækst[[Dato]:[Udlaan_MFI_IFS_UE]],3,FALSE)-1)*100,NA())</f>
        <v>5.3473713053221017</v>
      </c>
      <c r="G217" s="4">
        <f>IFERROR((Kreditvækst[[#This Row],[Udlaan_MFI_HH_NP_UE]]/VLOOKUP(DATE(YEAR(Kreditvækst[[#This Row],[Dato]])-1,MONTH(Kreditvækst[[#This Row],[Dato]])+1,1)-1,Kreditvækst[[Dato]:[Udlaan_MFI_HH_NP_UE]],4,FALSE)-1)*100,NA())</f>
        <v>9.2253102476120397</v>
      </c>
    </row>
    <row r="218" spans="1:7" x14ac:dyDescent="0.25">
      <c r="A218" s="3">
        <v>35795</v>
      </c>
      <c r="B218" s="4">
        <v>138.7852973577323</v>
      </c>
      <c r="C218" s="4">
        <v>424.39818657136681</v>
      </c>
      <c r="D218" s="4">
        <v>841.25725216471358</v>
      </c>
      <c r="E218" s="4">
        <f>IF(ISNUMBER(Kreditvækst[[#This Row],[Udlaan_FK_til_BNP]]),IFERROR((Kreditvækst[[#This Row],[Udlaan_FK_til_BNP]]/VLOOKUP(DATE(YEAR(Kreditvækst[[#This Row],[Dato]])-1,MONTH(Kreditvækst[[#This Row],[Dato]]),DAY(Kreditvækst[[#This Row],[Dato]])),Kreditvækst[[#All],[Dato]:[Udlaan_FK_til_BNP]],2,FALSE)-1)*100,NA()),NA())</f>
        <v>2.1372680045101511</v>
      </c>
      <c r="F218" s="4">
        <f>IFERROR((Kreditvækst[[#This Row],[Udlaan_MFI_IFS_UE]]/VLOOKUP(DATE(YEAR(Kreditvækst[[#This Row],[Dato]])-1,MONTH(Kreditvækst[[#This Row],[Dato]])+1,1)-1,Kreditvækst[[Dato]:[Udlaan_MFI_IFS_UE]],3,FALSE)-1)*100,NA())</f>
        <v>5.5388869883740588</v>
      </c>
      <c r="G218" s="4">
        <f>IFERROR((Kreditvækst[[#This Row],[Udlaan_MFI_HH_NP_UE]]/VLOOKUP(DATE(YEAR(Kreditvækst[[#This Row],[Dato]])-1,MONTH(Kreditvækst[[#This Row],[Dato]])+1,1)-1,Kreditvækst[[Dato]:[Udlaan_MFI_HH_NP_UE]],4,FALSE)-1)*100,NA())</f>
        <v>9.1582730653551927</v>
      </c>
    </row>
    <row r="219" spans="1:7" hidden="1" x14ac:dyDescent="0.25">
      <c r="A219" s="3">
        <v>35826</v>
      </c>
      <c r="B219" s="4"/>
      <c r="C219" s="4">
        <v>421.89411929605257</v>
      </c>
      <c r="D219" s="4">
        <v>841.43264264164134</v>
      </c>
      <c r="E219" s="4" t="e">
        <f>IF(ISNUMBER(Kreditvækst[[#This Row],[Udlaan_FK_til_BNP]]),IFERROR((Kreditvækst[[#This Row],[Udlaan_FK_til_BNP]]/VLOOKUP(DATE(YEAR(Kreditvækst[[#This Row],[Dato]])-1,MONTH(Kreditvækst[[#This Row],[Dato]]),DAY(Kreditvækst[[#This Row],[Dato]])),Kreditvækst[[#All],[Dato]:[Udlaan_FK_til_BNP]],2,FALSE)-1)*100,NA()),NA())</f>
        <v>#N/A</v>
      </c>
      <c r="F219" s="4">
        <f>IFERROR((Kreditvækst[[#This Row],[Udlaan_MFI_IFS_UE]]/VLOOKUP(DATE(YEAR(Kreditvækst[[#This Row],[Dato]])-1,MONTH(Kreditvækst[[#This Row],[Dato]])+1,1)-1,Kreditvækst[[Dato]:[Udlaan_MFI_IFS_UE]],3,FALSE)-1)*100,NA())</f>
        <v>6.2531608029021912</v>
      </c>
      <c r="G219" s="4">
        <f>IFERROR((Kreditvækst[[#This Row],[Udlaan_MFI_HH_NP_UE]]/VLOOKUP(DATE(YEAR(Kreditvækst[[#This Row],[Dato]])-1,MONTH(Kreditvækst[[#This Row],[Dato]])+1,1)-1,Kreditvækst[[Dato]:[Udlaan_MFI_HH_NP_UE]],4,FALSE)-1)*100,NA())</f>
        <v>10.244988630707287</v>
      </c>
    </row>
    <row r="220" spans="1:7" hidden="1" x14ac:dyDescent="0.25">
      <c r="A220" s="3">
        <v>35854</v>
      </c>
      <c r="B220" s="4"/>
      <c r="C220" s="4">
        <v>431.04498618687427</v>
      </c>
      <c r="D220" s="4">
        <v>851.85186423864445</v>
      </c>
      <c r="E220" s="4" t="e">
        <f>IF(ISNUMBER(Kreditvækst[[#This Row],[Udlaan_FK_til_BNP]]),IFERROR((Kreditvækst[[#This Row],[Udlaan_FK_til_BNP]]/VLOOKUP(DATE(YEAR(Kreditvækst[[#This Row],[Dato]])-1,MONTH(Kreditvækst[[#This Row],[Dato]]),DAY(Kreditvækst[[#This Row],[Dato]])),Kreditvækst[[#All],[Dato]:[Udlaan_FK_til_BNP]],2,FALSE)-1)*100,NA()),NA())</f>
        <v>#N/A</v>
      </c>
      <c r="F220" s="4">
        <f>IFERROR((Kreditvækst[[#This Row],[Udlaan_MFI_IFS_UE]]/VLOOKUP(DATE(YEAR(Kreditvækst[[#This Row],[Dato]])-1,MONTH(Kreditvækst[[#This Row],[Dato]])+1,1)-1,Kreditvækst[[Dato]:[Udlaan_MFI_IFS_UE]],3,FALSE)-1)*100,NA())</f>
        <v>6.0313929846332659</v>
      </c>
      <c r="G220" s="4">
        <f>IFERROR((Kreditvækst[[#This Row],[Udlaan_MFI_HH_NP_UE]]/VLOOKUP(DATE(YEAR(Kreditvækst[[#This Row],[Dato]])-1,MONTH(Kreditvækst[[#This Row],[Dato]])+1,1)-1,Kreditvækst[[Dato]:[Udlaan_MFI_HH_NP_UE]],4,FALSE)-1)*100,NA())</f>
        <v>10.406556136616985</v>
      </c>
    </row>
    <row r="221" spans="1:7" x14ac:dyDescent="0.25">
      <c r="A221" s="3">
        <v>35885</v>
      </c>
      <c r="B221" s="4">
        <v>140.76614017265928</v>
      </c>
      <c r="C221" s="4">
        <v>435.33183698488506</v>
      </c>
      <c r="D221" s="4">
        <v>865.01298848359193</v>
      </c>
      <c r="E221" s="4">
        <f>IF(ISNUMBER(Kreditvækst[[#This Row],[Udlaan_FK_til_BNP]]),IFERROR((Kreditvækst[[#This Row],[Udlaan_FK_til_BNP]]/VLOOKUP(DATE(YEAR(Kreditvækst[[#This Row],[Dato]])-1,MONTH(Kreditvækst[[#This Row],[Dato]]),DAY(Kreditvækst[[#This Row],[Dato]])),Kreditvækst[[#All],[Dato]:[Udlaan_FK_til_BNP]],2,FALSE)-1)*100,NA()),NA())</f>
        <v>2.8790387829536357</v>
      </c>
      <c r="F221" s="4">
        <f>IFERROR((Kreditvækst[[#This Row],[Udlaan_MFI_IFS_UE]]/VLOOKUP(DATE(YEAR(Kreditvækst[[#This Row],[Dato]])-1,MONTH(Kreditvækst[[#This Row],[Dato]])+1,1)-1,Kreditvækst[[Dato]:[Udlaan_MFI_IFS_UE]],3,FALSE)-1)*100,NA())</f>
        <v>5.8681267321566866</v>
      </c>
      <c r="G221" s="4">
        <f>IFERROR((Kreditvækst[[#This Row],[Udlaan_MFI_HH_NP_UE]]/VLOOKUP(DATE(YEAR(Kreditvækst[[#This Row],[Dato]])-1,MONTH(Kreditvækst[[#This Row],[Dato]])+1,1)-1,Kreditvækst[[Dato]:[Udlaan_MFI_HH_NP_UE]],4,FALSE)-1)*100,NA())</f>
        <v>10.492999946144899</v>
      </c>
    </row>
    <row r="222" spans="1:7" hidden="1" x14ac:dyDescent="0.25">
      <c r="A222" s="3">
        <v>35915</v>
      </c>
      <c r="B222" s="4"/>
      <c r="C222" s="4">
        <v>437.40896031649675</v>
      </c>
      <c r="D222" s="4">
        <v>865.90629838906273</v>
      </c>
      <c r="E222" s="4" t="e">
        <f>IF(ISNUMBER(Kreditvækst[[#This Row],[Udlaan_FK_til_BNP]]),IFERROR((Kreditvækst[[#This Row],[Udlaan_FK_til_BNP]]/VLOOKUP(DATE(YEAR(Kreditvækst[[#This Row],[Dato]])-1,MONTH(Kreditvækst[[#This Row],[Dato]]),DAY(Kreditvækst[[#This Row],[Dato]])),Kreditvækst[[#All],[Dato]:[Udlaan_FK_til_BNP]],2,FALSE)-1)*100,NA()),NA())</f>
        <v>#N/A</v>
      </c>
      <c r="F222" s="4">
        <f>IFERROR((Kreditvækst[[#This Row],[Udlaan_MFI_IFS_UE]]/VLOOKUP(DATE(YEAR(Kreditvækst[[#This Row],[Dato]])-1,MONTH(Kreditvækst[[#This Row],[Dato]])+1,1)-1,Kreditvækst[[Dato]:[Udlaan_MFI_IFS_UE]],3,FALSE)-1)*100,NA())</f>
        <v>7.6521409749522373</v>
      </c>
      <c r="G222" s="4">
        <f>IFERROR((Kreditvækst[[#This Row],[Udlaan_MFI_HH_NP_UE]]/VLOOKUP(DATE(YEAR(Kreditvækst[[#This Row],[Dato]])-1,MONTH(Kreditvækst[[#This Row],[Dato]])+1,1)-1,Kreditvækst[[Dato]:[Udlaan_MFI_HH_NP_UE]],4,FALSE)-1)*100,NA())</f>
        <v>11.392016909543635</v>
      </c>
    </row>
    <row r="223" spans="1:7" hidden="1" x14ac:dyDescent="0.25">
      <c r="A223" s="3">
        <v>35946</v>
      </c>
      <c r="B223" s="4"/>
      <c r="C223" s="4">
        <v>441.35421591651004</v>
      </c>
      <c r="D223" s="4">
        <v>874.39469217687588</v>
      </c>
      <c r="E223" s="4" t="e">
        <f>IF(ISNUMBER(Kreditvækst[[#This Row],[Udlaan_FK_til_BNP]]),IFERROR((Kreditvækst[[#This Row],[Udlaan_FK_til_BNP]]/VLOOKUP(DATE(YEAR(Kreditvækst[[#This Row],[Dato]])-1,MONTH(Kreditvækst[[#This Row],[Dato]]),DAY(Kreditvækst[[#This Row],[Dato]])),Kreditvækst[[#All],[Dato]:[Udlaan_FK_til_BNP]],2,FALSE)-1)*100,NA()),NA())</f>
        <v>#N/A</v>
      </c>
      <c r="F223" s="4">
        <f>IFERROR((Kreditvækst[[#This Row],[Udlaan_MFI_IFS_UE]]/VLOOKUP(DATE(YEAR(Kreditvækst[[#This Row],[Dato]])-1,MONTH(Kreditvækst[[#This Row],[Dato]])+1,1)-1,Kreditvækst[[Dato]:[Udlaan_MFI_IFS_UE]],3,FALSE)-1)*100,NA())</f>
        <v>7.0714911391993596</v>
      </c>
      <c r="G223" s="4">
        <f>IFERROR((Kreditvækst[[#This Row],[Udlaan_MFI_HH_NP_UE]]/VLOOKUP(DATE(YEAR(Kreditvækst[[#This Row],[Dato]])-1,MONTH(Kreditvækst[[#This Row],[Dato]])+1,1)-1,Kreditvækst[[Dato]:[Udlaan_MFI_HH_NP_UE]],4,FALSE)-1)*100,NA())</f>
        <v>11.363170079149931</v>
      </c>
    </row>
    <row r="224" spans="1:7" x14ac:dyDescent="0.25">
      <c r="A224" s="3">
        <v>35976</v>
      </c>
      <c r="B224" s="4">
        <v>144.1084465581969</v>
      </c>
      <c r="C224" s="4">
        <v>444.01322608847209</v>
      </c>
      <c r="D224" s="4">
        <v>892.10878399346052</v>
      </c>
      <c r="E224" s="4">
        <f>IF(ISNUMBER(Kreditvækst[[#This Row],[Udlaan_FK_til_BNP]]),IFERROR((Kreditvækst[[#This Row],[Udlaan_FK_til_BNP]]/VLOOKUP(DATE(YEAR(Kreditvækst[[#This Row],[Dato]])-1,MONTH(Kreditvækst[[#This Row],[Dato]]),DAY(Kreditvækst[[#This Row],[Dato]])),Kreditvækst[[#All],[Dato]:[Udlaan_FK_til_BNP]],2,FALSE)-1)*100,NA()),NA())</f>
        <v>4.9878518896627089</v>
      </c>
      <c r="F224" s="4">
        <f>IFERROR((Kreditvækst[[#This Row],[Udlaan_MFI_IFS_UE]]/VLOOKUP(DATE(YEAR(Kreditvækst[[#This Row],[Dato]])-1,MONTH(Kreditvækst[[#This Row],[Dato]])+1,1)-1,Kreditvækst[[Dato]:[Udlaan_MFI_IFS_UE]],3,FALSE)-1)*100,NA())</f>
        <v>6.8065018048590664</v>
      </c>
      <c r="G224" s="4">
        <f>IFERROR((Kreditvækst[[#This Row],[Udlaan_MFI_HH_NP_UE]]/VLOOKUP(DATE(YEAR(Kreditvækst[[#This Row],[Dato]])-1,MONTH(Kreditvækst[[#This Row],[Dato]])+1,1)-1,Kreditvækst[[Dato]:[Udlaan_MFI_HH_NP_UE]],4,FALSE)-1)*100,NA())</f>
        <v>11.278329513031959</v>
      </c>
    </row>
    <row r="225" spans="1:7" hidden="1" x14ac:dyDescent="0.25">
      <c r="A225" s="3">
        <v>36007</v>
      </c>
      <c r="B225" s="4"/>
      <c r="C225" s="4">
        <v>437.60159037582696</v>
      </c>
      <c r="D225" s="4">
        <v>889.16206696656241</v>
      </c>
      <c r="E225" s="4" t="e">
        <f>IF(ISNUMBER(Kreditvækst[[#This Row],[Udlaan_FK_til_BNP]]),IFERROR((Kreditvækst[[#This Row],[Udlaan_FK_til_BNP]]/VLOOKUP(DATE(YEAR(Kreditvækst[[#This Row],[Dato]])-1,MONTH(Kreditvækst[[#This Row],[Dato]]),DAY(Kreditvækst[[#This Row],[Dato]])),Kreditvækst[[#All],[Dato]:[Udlaan_FK_til_BNP]],2,FALSE)-1)*100,NA()),NA())</f>
        <v>#N/A</v>
      </c>
      <c r="F225" s="4">
        <f>IFERROR((Kreditvækst[[#This Row],[Udlaan_MFI_IFS_UE]]/VLOOKUP(DATE(YEAR(Kreditvækst[[#This Row],[Dato]])-1,MONTH(Kreditvækst[[#This Row],[Dato]])+1,1)-1,Kreditvækst[[Dato]:[Udlaan_MFI_IFS_UE]],3,FALSE)-1)*100,NA())</f>
        <v>5.3960584274143963</v>
      </c>
      <c r="G225" s="4">
        <f>IFERROR((Kreditvækst[[#This Row],[Udlaan_MFI_HH_NP_UE]]/VLOOKUP(DATE(YEAR(Kreditvækst[[#This Row],[Dato]])-1,MONTH(Kreditvækst[[#This Row],[Dato]])+1,1)-1,Kreditvækst[[Dato]:[Udlaan_MFI_HH_NP_UE]],4,FALSE)-1)*100,NA())</f>
        <v>10.966168608784589</v>
      </c>
    </row>
    <row r="226" spans="1:7" hidden="1" x14ac:dyDescent="0.25">
      <c r="A226" s="3">
        <v>36038</v>
      </c>
      <c r="B226" s="4"/>
      <c r="C226" s="4">
        <v>446.12048620925157</v>
      </c>
      <c r="D226" s="4">
        <v>899.56535521352998</v>
      </c>
      <c r="E226" s="4" t="e">
        <f>IF(ISNUMBER(Kreditvækst[[#This Row],[Udlaan_FK_til_BNP]]),IFERROR((Kreditvækst[[#This Row],[Udlaan_FK_til_BNP]]/VLOOKUP(DATE(YEAR(Kreditvækst[[#This Row],[Dato]])-1,MONTH(Kreditvækst[[#This Row],[Dato]]),DAY(Kreditvækst[[#This Row],[Dato]])),Kreditvækst[[#All],[Dato]:[Udlaan_FK_til_BNP]],2,FALSE)-1)*100,NA()),NA())</f>
        <v>#N/A</v>
      </c>
      <c r="F226" s="4">
        <f>IFERROR((Kreditvækst[[#This Row],[Udlaan_MFI_IFS_UE]]/VLOOKUP(DATE(YEAR(Kreditvækst[[#This Row],[Dato]])-1,MONTH(Kreditvækst[[#This Row],[Dato]])+1,1)-1,Kreditvækst[[Dato]:[Udlaan_MFI_IFS_UE]],3,FALSE)-1)*100,NA())</f>
        <v>6.9609252253207465</v>
      </c>
      <c r="G226" s="4">
        <f>IFERROR((Kreditvækst[[#This Row],[Udlaan_MFI_HH_NP_UE]]/VLOOKUP(DATE(YEAR(Kreditvækst[[#This Row],[Dato]])-1,MONTH(Kreditvækst[[#This Row],[Dato]])+1,1)-1,Kreditvækst[[Dato]:[Udlaan_MFI_HH_NP_UE]],4,FALSE)-1)*100,NA())</f>
        <v>11.272134056838423</v>
      </c>
    </row>
    <row r="227" spans="1:7" x14ac:dyDescent="0.25">
      <c r="A227" s="3">
        <v>36068</v>
      </c>
      <c r="B227" s="4">
        <v>145.92968546886789</v>
      </c>
      <c r="C227" s="4">
        <v>453.63609360927302</v>
      </c>
      <c r="D227" s="4">
        <v>914.3028360753068</v>
      </c>
      <c r="E227" s="4">
        <f>IF(ISNUMBER(Kreditvækst[[#This Row],[Udlaan_FK_til_BNP]]),IFERROR((Kreditvækst[[#This Row],[Udlaan_FK_til_BNP]]/VLOOKUP(DATE(YEAR(Kreditvækst[[#This Row],[Dato]])-1,MONTH(Kreditvækst[[#This Row],[Dato]]),DAY(Kreditvækst[[#This Row],[Dato]])),Kreditvækst[[#All],[Dato]:[Udlaan_FK_til_BNP]],2,FALSE)-1)*100,NA()),NA())</f>
        <v>5.3407110240932809</v>
      </c>
      <c r="F227" s="4">
        <f>IFERROR((Kreditvækst[[#This Row],[Udlaan_MFI_IFS_UE]]/VLOOKUP(DATE(YEAR(Kreditvækst[[#This Row],[Dato]])-1,MONTH(Kreditvækst[[#This Row],[Dato]])+1,1)-1,Kreditvækst[[Dato]:[Udlaan_MFI_IFS_UE]],3,FALSE)-1)*100,NA())</f>
        <v>7.7403543114739737</v>
      </c>
      <c r="G227" s="4">
        <f>IFERROR((Kreditvækst[[#This Row],[Udlaan_MFI_HH_NP_UE]]/VLOOKUP(DATE(YEAR(Kreditvækst[[#This Row],[Dato]])-1,MONTH(Kreditvækst[[#This Row],[Dato]])+1,1)-1,Kreditvækst[[Dato]:[Udlaan_MFI_HH_NP_UE]],4,FALSE)-1)*100,NA())</f>
        <v>11.153279929804661</v>
      </c>
    </row>
    <row r="228" spans="1:7" hidden="1" x14ac:dyDescent="0.25">
      <c r="A228" s="3">
        <v>36099</v>
      </c>
      <c r="B228" s="4"/>
      <c r="C228" s="4">
        <v>447.39581136580864</v>
      </c>
      <c r="D228" s="4">
        <v>906.97701863280327</v>
      </c>
      <c r="E228" s="4" t="e">
        <f>IF(ISNUMBER(Kreditvækst[[#This Row],[Udlaan_FK_til_BNP]]),IFERROR((Kreditvækst[[#This Row],[Udlaan_FK_til_BNP]]/VLOOKUP(DATE(YEAR(Kreditvækst[[#This Row],[Dato]])-1,MONTH(Kreditvækst[[#This Row],[Dato]]),DAY(Kreditvækst[[#This Row],[Dato]])),Kreditvækst[[#All],[Dato]:[Udlaan_FK_til_BNP]],2,FALSE)-1)*100,NA()),NA())</f>
        <v>#N/A</v>
      </c>
      <c r="F228" s="4">
        <f>IFERROR((Kreditvækst[[#This Row],[Udlaan_MFI_IFS_UE]]/VLOOKUP(DATE(YEAR(Kreditvækst[[#This Row],[Dato]])-1,MONTH(Kreditvækst[[#This Row],[Dato]])+1,1)-1,Kreditvækst[[Dato]:[Udlaan_MFI_IFS_UE]],3,FALSE)-1)*100,NA())</f>
        <v>7.9645048740870861</v>
      </c>
      <c r="G228" s="4">
        <f>IFERROR((Kreditvækst[[#This Row],[Udlaan_MFI_HH_NP_UE]]/VLOOKUP(DATE(YEAR(Kreditvækst[[#This Row],[Dato]])-1,MONTH(Kreditvækst[[#This Row],[Dato]])+1,1)-1,Kreditvækst[[Dato]:[Udlaan_MFI_HH_NP_UE]],4,FALSE)-1)*100,NA())</f>
        <v>10.955108014620873</v>
      </c>
    </row>
    <row r="229" spans="1:7" hidden="1" x14ac:dyDescent="0.25">
      <c r="A229" s="3">
        <v>36129</v>
      </c>
      <c r="B229" s="4"/>
      <c r="C229" s="4">
        <v>454.25814839760756</v>
      </c>
      <c r="D229" s="4">
        <v>915.32010239444014</v>
      </c>
      <c r="E229" s="4" t="e">
        <f>IF(ISNUMBER(Kreditvækst[[#This Row],[Udlaan_FK_til_BNP]]),IFERROR((Kreditvækst[[#This Row],[Udlaan_FK_til_BNP]]/VLOOKUP(DATE(YEAR(Kreditvækst[[#This Row],[Dato]])-1,MONTH(Kreditvækst[[#This Row],[Dato]]),DAY(Kreditvækst[[#This Row],[Dato]])),Kreditvækst[[#All],[Dato]:[Udlaan_FK_til_BNP]],2,FALSE)-1)*100,NA()),NA())</f>
        <v>#N/A</v>
      </c>
      <c r="F229" s="4">
        <f>IFERROR((Kreditvækst[[#This Row],[Udlaan_MFI_IFS_UE]]/VLOOKUP(DATE(YEAR(Kreditvækst[[#This Row],[Dato]])-1,MONTH(Kreditvækst[[#This Row],[Dato]])+1,1)-1,Kreditvækst[[Dato]:[Udlaan_MFI_IFS_UE]],3,FALSE)-1)*100,NA())</f>
        <v>8.1879561223877637</v>
      </c>
      <c r="G229" s="4">
        <f>IFERROR((Kreditvækst[[#This Row],[Udlaan_MFI_HH_NP_UE]]/VLOOKUP(DATE(YEAR(Kreditvækst[[#This Row],[Dato]])-1,MONTH(Kreditvækst[[#This Row],[Dato]])+1,1)-1,Kreditvækst[[Dato]:[Udlaan_MFI_HH_NP_UE]],4,FALSE)-1)*100,NA())</f>
        <v>10.94578397876187</v>
      </c>
    </row>
    <row r="230" spans="1:7" x14ac:dyDescent="0.25">
      <c r="A230" s="3">
        <v>36160</v>
      </c>
      <c r="B230" s="4">
        <v>146.69435086497114</v>
      </c>
      <c r="C230" s="4">
        <v>460.28882494557979</v>
      </c>
      <c r="D230" s="4">
        <v>928.1251349811555</v>
      </c>
      <c r="E230" s="4">
        <f>IF(ISNUMBER(Kreditvækst[[#This Row],[Udlaan_FK_til_BNP]]),IFERROR((Kreditvækst[[#This Row],[Udlaan_FK_til_BNP]]/VLOOKUP(DATE(YEAR(Kreditvækst[[#This Row],[Dato]])-1,MONTH(Kreditvækst[[#This Row],[Dato]]),DAY(Kreditvækst[[#This Row],[Dato]])),Kreditvækst[[#All],[Dato]:[Udlaan_FK_til_BNP]],2,FALSE)-1)*100,NA()),NA())</f>
        <v>5.6987690035007921</v>
      </c>
      <c r="F230" s="4">
        <f>IFERROR((Kreditvækst[[#This Row],[Udlaan_MFI_IFS_UE]]/VLOOKUP(DATE(YEAR(Kreditvækst[[#This Row],[Dato]])-1,MONTH(Kreditvækst[[#This Row],[Dato]])+1,1)-1,Kreditvækst[[Dato]:[Udlaan_MFI_IFS_UE]],3,FALSE)-1)*100,NA())</f>
        <v>8.4568312282780269</v>
      </c>
      <c r="G230" s="4">
        <f>IFERROR((Kreditvækst[[#This Row],[Udlaan_MFI_HH_NP_UE]]/VLOOKUP(DATE(YEAR(Kreditvækst[[#This Row],[Dato]])-1,MONTH(Kreditvækst[[#This Row],[Dato]])+1,1)-1,Kreditvækst[[Dato]:[Udlaan_MFI_HH_NP_UE]],4,FALSE)-1)*100,NA())</f>
        <v>10.325959460428358</v>
      </c>
    </row>
    <row r="231" spans="1:7" hidden="1" x14ac:dyDescent="0.25">
      <c r="A231" s="3">
        <v>36191</v>
      </c>
      <c r="B231" s="4"/>
      <c r="C231" s="4">
        <v>459.99623347508316</v>
      </c>
      <c r="D231" s="4">
        <v>928.23537207293691</v>
      </c>
      <c r="E231" s="4" t="e">
        <f>IF(ISNUMBER(Kreditvækst[[#This Row],[Udlaan_FK_til_BNP]]),IFERROR((Kreditvækst[[#This Row],[Udlaan_FK_til_BNP]]/VLOOKUP(DATE(YEAR(Kreditvækst[[#This Row],[Dato]])-1,MONTH(Kreditvækst[[#This Row],[Dato]]),DAY(Kreditvækst[[#This Row],[Dato]])),Kreditvækst[[#All],[Dato]:[Udlaan_FK_til_BNP]],2,FALSE)-1)*100,NA()),NA())</f>
        <v>#N/A</v>
      </c>
      <c r="F231" s="4">
        <f>IFERROR((Kreditvækst[[#This Row],[Udlaan_MFI_IFS_UE]]/VLOOKUP(DATE(YEAR(Kreditvækst[[#This Row],[Dato]])-1,MONTH(Kreditvækst[[#This Row],[Dato]])+1,1)-1,Kreditvækst[[Dato]:[Udlaan_MFI_IFS_UE]],3,FALSE)-1)*100,NA())</f>
        <v>9.0312029574163066</v>
      </c>
      <c r="G231" s="4">
        <f>IFERROR((Kreditvækst[[#This Row],[Udlaan_MFI_HH_NP_UE]]/VLOOKUP(DATE(YEAR(Kreditvækst[[#This Row],[Dato]])-1,MONTH(Kreditvækst[[#This Row],[Dato]])+1,1)-1,Kreditvækst[[Dato]:[Udlaan_MFI_HH_NP_UE]],4,FALSE)-1)*100,NA())</f>
        <v>10.316063940517228</v>
      </c>
    </row>
    <row r="232" spans="1:7" hidden="1" x14ac:dyDescent="0.25">
      <c r="A232" s="3">
        <v>36219</v>
      </c>
      <c r="B232" s="4"/>
      <c r="C232" s="4">
        <v>465.61496803302401</v>
      </c>
      <c r="D232" s="4">
        <v>939.00914288158174</v>
      </c>
      <c r="E232" s="4" t="e">
        <f>IF(ISNUMBER(Kreditvækst[[#This Row],[Udlaan_FK_til_BNP]]),IFERROR((Kreditvækst[[#This Row],[Udlaan_FK_til_BNP]]/VLOOKUP(DATE(YEAR(Kreditvækst[[#This Row],[Dato]])-1,MONTH(Kreditvækst[[#This Row],[Dato]]),DAY(Kreditvækst[[#This Row],[Dato]])),Kreditvækst[[#All],[Dato]:[Udlaan_FK_til_BNP]],2,FALSE)-1)*100,NA()),NA())</f>
        <v>#N/A</v>
      </c>
      <c r="F232" s="4">
        <f>IFERROR((Kreditvækst[[#This Row],[Udlaan_MFI_IFS_UE]]/VLOOKUP(DATE(YEAR(Kreditvækst[[#This Row],[Dato]])-1,MONTH(Kreditvækst[[#This Row],[Dato]])+1,1)-1,Kreditvækst[[Dato]:[Udlaan_MFI_IFS_UE]],3,FALSE)-1)*100,NA())</f>
        <v>8.020040356335878</v>
      </c>
      <c r="G232" s="4">
        <f>IFERROR((Kreditvækst[[#This Row],[Udlaan_MFI_HH_NP_UE]]/VLOOKUP(DATE(YEAR(Kreditvækst[[#This Row],[Dato]])-1,MONTH(Kreditvækst[[#This Row],[Dato]])+1,1)-1,Kreditvækst[[Dato]:[Udlaan_MFI_HH_NP_UE]],4,FALSE)-1)*100,NA())</f>
        <v>10.231506474524821</v>
      </c>
    </row>
    <row r="233" spans="1:7" x14ac:dyDescent="0.25">
      <c r="A233" s="3">
        <v>36250</v>
      </c>
      <c r="B233" s="4">
        <v>150.53190306511095</v>
      </c>
      <c r="C233" s="4">
        <v>470.85306979047175</v>
      </c>
      <c r="D233" s="4">
        <v>952.48877974402626</v>
      </c>
      <c r="E233" s="4">
        <f>IF(ISNUMBER(Kreditvækst[[#This Row],[Udlaan_FK_til_BNP]]),IFERROR((Kreditvækst[[#This Row],[Udlaan_FK_til_BNP]]/VLOOKUP(DATE(YEAR(Kreditvækst[[#This Row],[Dato]])-1,MONTH(Kreditvækst[[#This Row],[Dato]]),DAY(Kreditvækst[[#This Row],[Dato]])),Kreditvækst[[#All],[Dato]:[Udlaan_FK_til_BNP]],2,FALSE)-1)*100,NA()),NA())</f>
        <v>6.9375795063168599</v>
      </c>
      <c r="F233" s="4">
        <f>IFERROR((Kreditvækst[[#This Row],[Udlaan_MFI_IFS_UE]]/VLOOKUP(DATE(YEAR(Kreditvækst[[#This Row],[Dato]])-1,MONTH(Kreditvækst[[#This Row],[Dato]])+1,1)-1,Kreditvækst[[Dato]:[Udlaan_MFI_IFS_UE]],3,FALSE)-1)*100,NA())</f>
        <v>8.1595761641526821</v>
      </c>
      <c r="G233" s="4">
        <f>IFERROR((Kreditvækst[[#This Row],[Udlaan_MFI_HH_NP_UE]]/VLOOKUP(DATE(YEAR(Kreditvækst[[#This Row],[Dato]])-1,MONTH(Kreditvækst[[#This Row],[Dato]])+1,1)-1,Kreditvækst[[Dato]:[Udlaan_MFI_HH_NP_UE]],4,FALSE)-1)*100,NA())</f>
        <v>10.112656390718877</v>
      </c>
    </row>
    <row r="234" spans="1:7" hidden="1" x14ac:dyDescent="0.25">
      <c r="A234" s="3">
        <v>36280</v>
      </c>
      <c r="B234" s="4"/>
      <c r="C234" s="4">
        <v>474.34308186764406</v>
      </c>
      <c r="D234" s="4">
        <v>951.37849652513648</v>
      </c>
      <c r="E234" s="4" t="e">
        <f>IF(ISNUMBER(Kreditvækst[[#This Row],[Udlaan_FK_til_BNP]]),IFERROR((Kreditvækst[[#This Row],[Udlaan_FK_til_BNP]]/VLOOKUP(DATE(YEAR(Kreditvækst[[#This Row],[Dato]])-1,MONTH(Kreditvækst[[#This Row],[Dato]]),DAY(Kreditvækst[[#This Row],[Dato]])),Kreditvækst[[#All],[Dato]:[Udlaan_FK_til_BNP]],2,FALSE)-1)*100,NA()),NA())</f>
        <v>#N/A</v>
      </c>
      <c r="F234" s="4">
        <f>IFERROR((Kreditvækst[[#This Row],[Udlaan_MFI_IFS_UE]]/VLOOKUP(DATE(YEAR(Kreditvækst[[#This Row],[Dato]])-1,MONTH(Kreditvækst[[#This Row],[Dato]])+1,1)-1,Kreditvækst[[Dato]:[Udlaan_MFI_IFS_UE]],3,FALSE)-1)*100,NA())</f>
        <v>8.4438420110147803</v>
      </c>
      <c r="G234" s="4">
        <f>IFERROR((Kreditvækst[[#This Row],[Udlaan_MFI_HH_NP_UE]]/VLOOKUP(DATE(YEAR(Kreditvækst[[#This Row],[Dato]])-1,MONTH(Kreditvækst[[#This Row],[Dato]])+1,1)-1,Kreditvækst[[Dato]:[Udlaan_MFI_HH_NP_UE]],4,FALSE)-1)*100,NA())</f>
        <v>9.8708368671167612</v>
      </c>
    </row>
    <row r="235" spans="1:7" hidden="1" x14ac:dyDescent="0.25">
      <c r="A235" s="3">
        <v>36311</v>
      </c>
      <c r="B235" s="4"/>
      <c r="C235" s="4">
        <v>484.16392500195991</v>
      </c>
      <c r="D235" s="4">
        <v>956.42489207304038</v>
      </c>
      <c r="E235" s="4" t="e">
        <f>IF(ISNUMBER(Kreditvækst[[#This Row],[Udlaan_FK_til_BNP]]),IFERROR((Kreditvækst[[#This Row],[Udlaan_FK_til_BNP]]/VLOOKUP(DATE(YEAR(Kreditvækst[[#This Row],[Dato]])-1,MONTH(Kreditvækst[[#This Row],[Dato]]),DAY(Kreditvækst[[#This Row],[Dato]])),Kreditvækst[[#All],[Dato]:[Udlaan_FK_til_BNP]],2,FALSE)-1)*100,NA()),NA())</f>
        <v>#N/A</v>
      </c>
      <c r="F235" s="4">
        <f>IFERROR((Kreditvækst[[#This Row],[Udlaan_MFI_IFS_UE]]/VLOOKUP(DATE(YEAR(Kreditvækst[[#This Row],[Dato]])-1,MONTH(Kreditvækst[[#This Row],[Dato]])+1,1)-1,Kreditvækst[[Dato]:[Udlaan_MFI_IFS_UE]],3,FALSE)-1)*100,NA())</f>
        <v>9.6996261826913344</v>
      </c>
      <c r="G235" s="4">
        <f>IFERROR((Kreditvækst[[#This Row],[Udlaan_MFI_HH_NP_UE]]/VLOOKUP(DATE(YEAR(Kreditvækst[[#This Row],[Dato]])-1,MONTH(Kreditvækst[[#This Row],[Dato]])+1,1)-1,Kreditvækst[[Dato]:[Udlaan_MFI_HH_NP_UE]],4,FALSE)-1)*100,NA())</f>
        <v>9.3813698356223654</v>
      </c>
    </row>
    <row r="236" spans="1:7" x14ac:dyDescent="0.25">
      <c r="A236" s="3">
        <v>36341</v>
      </c>
      <c r="B236" s="4">
        <v>151.88638802515055</v>
      </c>
      <c r="C236" s="4">
        <v>491.43440975894953</v>
      </c>
      <c r="D236" s="4">
        <v>969.10903106930164</v>
      </c>
      <c r="E236" s="4">
        <f>IF(ISNUMBER(Kreditvækst[[#This Row],[Udlaan_FK_til_BNP]]),IFERROR((Kreditvækst[[#This Row],[Udlaan_FK_til_BNP]]/VLOOKUP(DATE(YEAR(Kreditvækst[[#This Row],[Dato]])-1,MONTH(Kreditvækst[[#This Row],[Dato]]),DAY(Kreditvækst[[#This Row],[Dato]])),Kreditvækst[[#All],[Dato]:[Udlaan_FK_til_BNP]],2,FALSE)-1)*100,NA()),NA())</f>
        <v>5.3972835407760655</v>
      </c>
      <c r="F236" s="4">
        <f>IFERROR((Kreditvækst[[#This Row],[Udlaan_MFI_IFS_UE]]/VLOOKUP(DATE(YEAR(Kreditvækst[[#This Row],[Dato]])-1,MONTH(Kreditvækst[[#This Row],[Dato]])+1,1)-1,Kreditvækst[[Dato]:[Udlaan_MFI_IFS_UE]],3,FALSE)-1)*100,NA())</f>
        <v>10.680128627751383</v>
      </c>
      <c r="G236" s="4">
        <f>IFERROR((Kreditvækst[[#This Row],[Udlaan_MFI_HH_NP_UE]]/VLOOKUP(DATE(YEAR(Kreditvækst[[#This Row],[Dato]])-1,MONTH(Kreditvækst[[#This Row],[Dato]])+1,1)-1,Kreditvækst[[Dato]:[Udlaan_MFI_HH_NP_UE]],4,FALSE)-1)*100,NA())</f>
        <v>8.6312620677441387</v>
      </c>
    </row>
    <row r="237" spans="1:7" hidden="1" x14ac:dyDescent="0.25">
      <c r="A237" s="3">
        <v>36372</v>
      </c>
      <c r="B237" s="4"/>
      <c r="C237" s="4">
        <v>486.46289586715437</v>
      </c>
      <c r="D237" s="4">
        <v>963.93488107214534</v>
      </c>
      <c r="E237" s="4" t="e">
        <f>IF(ISNUMBER(Kreditvækst[[#This Row],[Udlaan_FK_til_BNP]]),IFERROR((Kreditvækst[[#This Row],[Udlaan_FK_til_BNP]]/VLOOKUP(DATE(YEAR(Kreditvækst[[#This Row],[Dato]])-1,MONTH(Kreditvækst[[#This Row],[Dato]]),DAY(Kreditvækst[[#This Row],[Dato]])),Kreditvækst[[#All],[Dato]:[Udlaan_FK_til_BNP]],2,FALSE)-1)*100,NA()),NA())</f>
        <v>#N/A</v>
      </c>
      <c r="F237" s="4">
        <f>IFERROR((Kreditvækst[[#This Row],[Udlaan_MFI_IFS_UE]]/VLOOKUP(DATE(YEAR(Kreditvækst[[#This Row],[Dato]])-1,MONTH(Kreditvækst[[#This Row],[Dato]])+1,1)-1,Kreditvækst[[Dato]:[Udlaan_MFI_IFS_UE]],3,FALSE)-1)*100,NA())</f>
        <v>11.16570564777053</v>
      </c>
      <c r="G237" s="4">
        <f>IFERROR((Kreditvækst[[#This Row],[Udlaan_MFI_HH_NP_UE]]/VLOOKUP(DATE(YEAR(Kreditvækst[[#This Row],[Dato]])-1,MONTH(Kreditvækst[[#This Row],[Dato]])+1,1)-1,Kreditvækst[[Dato]:[Udlaan_MFI_HH_NP_UE]],4,FALSE)-1)*100,NA())</f>
        <v>8.4093571783460774</v>
      </c>
    </row>
    <row r="238" spans="1:7" hidden="1" x14ac:dyDescent="0.25">
      <c r="A238" s="3">
        <v>36403</v>
      </c>
      <c r="B238" s="4"/>
      <c r="C238" s="4">
        <v>488.2760361223751</v>
      </c>
      <c r="D238" s="4">
        <v>975.62510616244936</v>
      </c>
      <c r="E238" s="4" t="e">
        <f>IF(ISNUMBER(Kreditvækst[[#This Row],[Udlaan_FK_til_BNP]]),IFERROR((Kreditvækst[[#This Row],[Udlaan_FK_til_BNP]]/VLOOKUP(DATE(YEAR(Kreditvækst[[#This Row],[Dato]])-1,MONTH(Kreditvækst[[#This Row],[Dato]]),DAY(Kreditvækst[[#This Row],[Dato]])),Kreditvækst[[#All],[Dato]:[Udlaan_FK_til_BNP]],2,FALSE)-1)*100,NA()),NA())</f>
        <v>#N/A</v>
      </c>
      <c r="F238" s="4">
        <f>IFERROR((Kreditvækst[[#This Row],[Udlaan_MFI_IFS_UE]]/VLOOKUP(DATE(YEAR(Kreditvækst[[#This Row],[Dato]])-1,MONTH(Kreditvækst[[#This Row],[Dato]])+1,1)-1,Kreditvækst[[Dato]:[Udlaan_MFI_IFS_UE]],3,FALSE)-1)*100,NA())</f>
        <v>9.4493642897516708</v>
      </c>
      <c r="G238" s="4">
        <f>IFERROR((Kreditvækst[[#This Row],[Udlaan_MFI_HH_NP_UE]]/VLOOKUP(DATE(YEAR(Kreditvækst[[#This Row],[Dato]])-1,MONTH(Kreditvækst[[#This Row],[Dato]])+1,1)-1,Kreditvækst[[Dato]:[Udlaan_MFI_HH_NP_UE]],4,FALSE)-1)*100,NA())</f>
        <v>8.4551667656059379</v>
      </c>
    </row>
    <row r="239" spans="1:7" x14ac:dyDescent="0.25">
      <c r="A239" s="3">
        <v>36433</v>
      </c>
      <c r="B239" s="4">
        <v>150.9014495490724</v>
      </c>
      <c r="C239" s="4">
        <v>493.51670129490469</v>
      </c>
      <c r="D239" s="4">
        <v>983.14740657953587</v>
      </c>
      <c r="E239" s="4">
        <f>IF(ISNUMBER(Kreditvækst[[#This Row],[Udlaan_FK_til_BNP]]),IFERROR((Kreditvækst[[#This Row],[Udlaan_FK_til_BNP]]/VLOOKUP(DATE(YEAR(Kreditvækst[[#This Row],[Dato]])-1,MONTH(Kreditvækst[[#This Row],[Dato]]),DAY(Kreditvækst[[#This Row],[Dato]])),Kreditvækst[[#All],[Dato]:[Udlaan_FK_til_BNP]],2,FALSE)-1)*100,NA()),NA())</f>
        <v>3.4069586761805049</v>
      </c>
      <c r="F239" s="4">
        <f>IFERROR((Kreditvækst[[#This Row],[Udlaan_MFI_IFS_UE]]/VLOOKUP(DATE(YEAR(Kreditvækst[[#This Row],[Dato]])-1,MONTH(Kreditvækst[[#This Row],[Dato]])+1,1)-1,Kreditvækst[[Dato]:[Udlaan_MFI_IFS_UE]],3,FALSE)-1)*100,NA())</f>
        <v>8.7913215565209804</v>
      </c>
      <c r="G239" s="4">
        <f>IFERROR((Kreditvækst[[#This Row],[Udlaan_MFI_HH_NP_UE]]/VLOOKUP(DATE(YEAR(Kreditvækst[[#This Row],[Dato]])-1,MONTH(Kreditvækst[[#This Row],[Dato]])+1,1)-1,Kreditvækst[[Dato]:[Udlaan_MFI_HH_NP_UE]],4,FALSE)-1)*100,NA())</f>
        <v>7.5297338898945076</v>
      </c>
    </row>
    <row r="240" spans="1:7" hidden="1" x14ac:dyDescent="0.25">
      <c r="A240" s="3">
        <v>36464</v>
      </c>
      <c r="B240" s="4"/>
      <c r="C240" s="4">
        <v>492.20381135632886</v>
      </c>
      <c r="D240" s="4">
        <v>974.57139363180079</v>
      </c>
      <c r="E240" s="4" t="e">
        <f>IF(ISNUMBER(Kreditvækst[[#This Row],[Udlaan_FK_til_BNP]]),IFERROR((Kreditvækst[[#This Row],[Udlaan_FK_til_BNP]]/VLOOKUP(DATE(YEAR(Kreditvækst[[#This Row],[Dato]])-1,MONTH(Kreditvækst[[#This Row],[Dato]]),DAY(Kreditvækst[[#This Row],[Dato]])),Kreditvækst[[#All],[Dato]:[Udlaan_FK_til_BNP]],2,FALSE)-1)*100,NA()),NA())</f>
        <v>#N/A</v>
      </c>
      <c r="F240" s="4">
        <f>IFERROR((Kreditvækst[[#This Row],[Udlaan_MFI_IFS_UE]]/VLOOKUP(DATE(YEAR(Kreditvækst[[#This Row],[Dato]])-1,MONTH(Kreditvækst[[#This Row],[Dato]])+1,1)-1,Kreditvækst[[Dato]:[Udlaan_MFI_IFS_UE]],3,FALSE)-1)*100,NA())</f>
        <v>10.015292689873533</v>
      </c>
      <c r="G240" s="4">
        <f>IFERROR((Kreditvækst[[#This Row],[Udlaan_MFI_HH_NP_UE]]/VLOOKUP(DATE(YEAR(Kreditvækst[[#This Row],[Dato]])-1,MONTH(Kreditvækst[[#This Row],[Dato]])+1,1)-1,Kreditvækst[[Dato]:[Udlaan_MFI_HH_NP_UE]],4,FALSE)-1)*100,NA())</f>
        <v>7.4527108857610047</v>
      </c>
    </row>
    <row r="241" spans="1:7" hidden="1" x14ac:dyDescent="0.25">
      <c r="A241" s="3">
        <v>36494</v>
      </c>
      <c r="B241" s="4"/>
      <c r="C241" s="4">
        <v>499.88020801850735</v>
      </c>
      <c r="D241" s="4">
        <v>978.75712202776117</v>
      </c>
      <c r="E241" s="4" t="e">
        <f>IF(ISNUMBER(Kreditvækst[[#This Row],[Udlaan_FK_til_BNP]]),IFERROR((Kreditvækst[[#This Row],[Udlaan_FK_til_BNP]]/VLOOKUP(DATE(YEAR(Kreditvækst[[#This Row],[Dato]])-1,MONTH(Kreditvækst[[#This Row],[Dato]]),DAY(Kreditvækst[[#This Row],[Dato]])),Kreditvækst[[#All],[Dato]:[Udlaan_FK_til_BNP]],2,FALSE)-1)*100,NA()),NA())</f>
        <v>#N/A</v>
      </c>
      <c r="F241" s="4">
        <f>IFERROR((Kreditvækst[[#This Row],[Udlaan_MFI_IFS_UE]]/VLOOKUP(DATE(YEAR(Kreditvækst[[#This Row],[Dato]])-1,MONTH(Kreditvækst[[#This Row],[Dato]])+1,1)-1,Kreditvækst[[Dato]:[Udlaan_MFI_IFS_UE]],3,FALSE)-1)*100,NA())</f>
        <v>10.04320115815891</v>
      </c>
      <c r="G241" s="4">
        <f>IFERROR((Kreditvækst[[#This Row],[Udlaan_MFI_HH_NP_UE]]/VLOOKUP(DATE(YEAR(Kreditvækst[[#This Row],[Dato]])-1,MONTH(Kreditvækst[[#This Row],[Dato]])+1,1)-1,Kreditvækst[[Dato]:[Udlaan_MFI_HH_NP_UE]],4,FALSE)-1)*100,NA())</f>
        <v>6.9305830241652489</v>
      </c>
    </row>
    <row r="242" spans="1:7" x14ac:dyDescent="0.25">
      <c r="A242" s="3">
        <v>36525</v>
      </c>
      <c r="B242" s="4">
        <v>152.52350094840506</v>
      </c>
      <c r="C242" s="4">
        <v>502.41335333874486</v>
      </c>
      <c r="D242" s="4">
        <v>990.95722832540605</v>
      </c>
      <c r="E242" s="4">
        <f>IF(ISNUMBER(Kreditvækst[[#This Row],[Udlaan_FK_til_BNP]]),IFERROR((Kreditvækst[[#This Row],[Udlaan_FK_til_BNP]]/VLOOKUP(DATE(YEAR(Kreditvækst[[#This Row],[Dato]])-1,MONTH(Kreditvækst[[#This Row],[Dato]]),DAY(Kreditvækst[[#This Row],[Dato]])),Kreditvækst[[#All],[Dato]:[Udlaan_FK_til_BNP]],2,FALSE)-1)*100,NA()),NA())</f>
        <v>3.9736704576984749</v>
      </c>
      <c r="F242" s="4">
        <f>IFERROR((Kreditvækst[[#This Row],[Udlaan_MFI_IFS_UE]]/VLOOKUP(DATE(YEAR(Kreditvækst[[#This Row],[Dato]])-1,MONTH(Kreditvækst[[#This Row],[Dato]])+1,1)-1,Kreditvækst[[Dato]:[Udlaan_MFI_IFS_UE]],3,FALSE)-1)*100,NA())</f>
        <v>9.1517599624856061</v>
      </c>
      <c r="G242" s="4">
        <f>IFERROR((Kreditvækst[[#This Row],[Udlaan_MFI_HH_NP_UE]]/VLOOKUP(DATE(YEAR(Kreditvækst[[#This Row],[Dato]])-1,MONTH(Kreditvækst[[#This Row],[Dato]])+1,1)-1,Kreditvækst[[Dato]:[Udlaan_MFI_HH_NP_UE]],4,FALSE)-1)*100,NA())</f>
        <v>6.7697868505119496</v>
      </c>
    </row>
    <row r="243" spans="1:7" hidden="1" x14ac:dyDescent="0.25">
      <c r="A243" s="3">
        <v>36556</v>
      </c>
      <c r="B243" s="4"/>
      <c r="C243" s="4">
        <v>493.47129701307063</v>
      </c>
      <c r="D243" s="4">
        <v>996.02940858527609</v>
      </c>
      <c r="E243" s="4" t="e">
        <f>IF(ISNUMBER(Kreditvækst[[#This Row],[Udlaan_FK_til_BNP]]),IFERROR((Kreditvækst[[#This Row],[Udlaan_FK_til_BNP]]/VLOOKUP(DATE(YEAR(Kreditvækst[[#This Row],[Dato]])-1,MONTH(Kreditvækst[[#This Row],[Dato]]),DAY(Kreditvækst[[#This Row],[Dato]])),Kreditvækst[[#All],[Dato]:[Udlaan_FK_til_BNP]],2,FALSE)-1)*100,NA()),NA())</f>
        <v>#N/A</v>
      </c>
      <c r="F243" s="4">
        <f>IFERROR((Kreditvækst[[#This Row],[Udlaan_MFI_IFS_UE]]/VLOOKUP(DATE(YEAR(Kreditvækst[[#This Row],[Dato]])-1,MONTH(Kreditvækst[[#This Row],[Dato]])+1,1)-1,Kreditvækst[[Dato]:[Udlaan_MFI_IFS_UE]],3,FALSE)-1)*100,NA())</f>
        <v>7.2772473124610437</v>
      </c>
      <c r="G243" s="4">
        <f>IFERROR((Kreditvækst[[#This Row],[Udlaan_MFI_HH_NP_UE]]/VLOOKUP(DATE(YEAR(Kreditvækst[[#This Row],[Dato]])-1,MONTH(Kreditvækst[[#This Row],[Dato]])+1,1)-1,Kreditvækst[[Dato]:[Udlaan_MFI_HH_NP_UE]],4,FALSE)-1)*100,NA())</f>
        <v>7.3035394418272892</v>
      </c>
    </row>
    <row r="244" spans="1:7" hidden="1" x14ac:dyDescent="0.25">
      <c r="A244" s="3">
        <v>36585</v>
      </c>
      <c r="B244" s="4"/>
      <c r="C244" s="4">
        <v>494.35905414192473</v>
      </c>
      <c r="D244" s="4">
        <v>1000.6857657174737</v>
      </c>
      <c r="E244" s="4" t="e">
        <f>IF(ISNUMBER(Kreditvækst[[#This Row],[Udlaan_FK_til_BNP]]),IFERROR((Kreditvækst[[#This Row],[Udlaan_FK_til_BNP]]/VLOOKUP(DATE(YEAR(Kreditvækst[[#This Row],[Dato]])-1,MONTH(Kreditvækst[[#This Row],[Dato]]),DAY(Kreditvækst[[#This Row],[Dato]])),Kreditvækst[[#All],[Dato]:[Udlaan_FK_til_BNP]],2,FALSE)-1)*100,NA()),NA())</f>
        <v>#N/A</v>
      </c>
      <c r="F244" s="4">
        <f>IFERROR((Kreditvækst[[#This Row],[Udlaan_MFI_IFS_UE]]/VLOOKUP(DATE(YEAR(Kreditvækst[[#This Row],[Dato]])-1,MONTH(Kreditvækst[[#This Row],[Dato]])+1,1)-1,Kreditvækst[[Dato]:[Udlaan_MFI_IFS_UE]],3,FALSE)-1)*100,NA())</f>
        <v>6.1733595529218421</v>
      </c>
      <c r="G244" s="4">
        <f>IFERROR((Kreditvækst[[#This Row],[Udlaan_MFI_HH_NP_UE]]/VLOOKUP(DATE(YEAR(Kreditvækst[[#This Row],[Dato]])-1,MONTH(Kreditvækst[[#This Row],[Dato]])+1,1)-1,Kreditvækst[[Dato]:[Udlaan_MFI_HH_NP_UE]],4,FALSE)-1)*100,NA())</f>
        <v>6.568266486375407</v>
      </c>
    </row>
    <row r="245" spans="1:7" x14ac:dyDescent="0.25">
      <c r="A245" s="3">
        <v>36616</v>
      </c>
      <c r="B245" s="4">
        <v>158.72686800712901</v>
      </c>
      <c r="C245" s="4">
        <v>501.70522358461017</v>
      </c>
      <c r="D245" s="4">
        <v>1016.4150211449962</v>
      </c>
      <c r="E245" s="4">
        <f>IF(ISNUMBER(Kreditvækst[[#This Row],[Udlaan_FK_til_BNP]]),IFERROR((Kreditvækst[[#This Row],[Udlaan_FK_til_BNP]]/VLOOKUP(DATE(YEAR(Kreditvækst[[#This Row],[Dato]])-1,MONTH(Kreditvækst[[#This Row],[Dato]]),DAY(Kreditvækst[[#This Row],[Dato]])),Kreditvækst[[#All],[Dato]:[Udlaan_FK_til_BNP]],2,FALSE)-1)*100,NA()),NA())</f>
        <v>5.4440054069291977</v>
      </c>
      <c r="F245" s="4">
        <f>IFERROR((Kreditvækst[[#This Row],[Udlaan_MFI_IFS_UE]]/VLOOKUP(DATE(YEAR(Kreditvækst[[#This Row],[Dato]])-1,MONTH(Kreditvækst[[#This Row],[Dato]])+1,1)-1,Kreditvækst[[Dato]:[Udlaan_MFI_IFS_UE]],3,FALSE)-1)*100,NA())</f>
        <v>6.5523951681715875</v>
      </c>
      <c r="G245" s="4">
        <f>IFERROR((Kreditvækst[[#This Row],[Udlaan_MFI_HH_NP_UE]]/VLOOKUP(DATE(YEAR(Kreditvækst[[#This Row],[Dato]])-1,MONTH(Kreditvækst[[#This Row],[Dato]])+1,1)-1,Kreditvækst[[Dato]:[Udlaan_MFI_HH_NP_UE]],4,FALSE)-1)*100,NA())</f>
        <v>6.7114954800989501</v>
      </c>
    </row>
    <row r="246" spans="1:7" hidden="1" x14ac:dyDescent="0.25">
      <c r="A246" s="3">
        <v>36646</v>
      </c>
      <c r="B246" s="4"/>
      <c r="C246" s="4">
        <v>503.1936206131893</v>
      </c>
      <c r="D246" s="4">
        <v>1013.6764657193044</v>
      </c>
      <c r="E246" s="4" t="e">
        <f>IF(ISNUMBER(Kreditvækst[[#This Row],[Udlaan_FK_til_BNP]]),IFERROR((Kreditvækst[[#This Row],[Udlaan_FK_til_BNP]]/VLOOKUP(DATE(YEAR(Kreditvækst[[#This Row],[Dato]])-1,MONTH(Kreditvækst[[#This Row],[Dato]]),DAY(Kreditvækst[[#This Row],[Dato]])),Kreditvækst[[#All],[Dato]:[Udlaan_FK_til_BNP]],2,FALSE)-1)*100,NA()),NA())</f>
        <v>#N/A</v>
      </c>
      <c r="F246" s="4">
        <f>IFERROR((Kreditvækst[[#This Row],[Udlaan_MFI_IFS_UE]]/VLOOKUP(DATE(YEAR(Kreditvækst[[#This Row],[Dato]])-1,MONTH(Kreditvækst[[#This Row],[Dato]])+1,1)-1,Kreditvækst[[Dato]:[Udlaan_MFI_IFS_UE]],3,FALSE)-1)*100,NA())</f>
        <v>6.0822092380795834</v>
      </c>
      <c r="G246" s="4">
        <f>IFERROR((Kreditvækst[[#This Row],[Udlaan_MFI_HH_NP_UE]]/VLOOKUP(DATE(YEAR(Kreditvækst[[#This Row],[Dato]])-1,MONTH(Kreditvækst[[#This Row],[Dato]])+1,1)-1,Kreditvækst[[Dato]:[Udlaan_MFI_HH_NP_UE]],4,FALSE)-1)*100,NA())</f>
        <v>6.5481792390418958</v>
      </c>
    </row>
    <row r="247" spans="1:7" hidden="1" x14ac:dyDescent="0.25">
      <c r="A247" s="3">
        <v>36677</v>
      </c>
      <c r="B247" s="4"/>
      <c r="C247" s="4">
        <v>502.71625622336273</v>
      </c>
      <c r="D247" s="4">
        <v>1016.0333092475119</v>
      </c>
      <c r="E247" s="4" t="e">
        <f>IF(ISNUMBER(Kreditvækst[[#This Row],[Udlaan_FK_til_BNP]]),IFERROR((Kreditvækst[[#This Row],[Udlaan_FK_til_BNP]]/VLOOKUP(DATE(YEAR(Kreditvækst[[#This Row],[Dato]])-1,MONTH(Kreditvækst[[#This Row],[Dato]]),DAY(Kreditvækst[[#This Row],[Dato]])),Kreditvækst[[#All],[Dato]:[Udlaan_FK_til_BNP]],2,FALSE)-1)*100,NA()),NA())</f>
        <v>#N/A</v>
      </c>
      <c r="F247" s="4">
        <f>IFERROR((Kreditvækst[[#This Row],[Udlaan_MFI_IFS_UE]]/VLOOKUP(DATE(YEAR(Kreditvækst[[#This Row],[Dato]])-1,MONTH(Kreditvækst[[#This Row],[Dato]])+1,1)-1,Kreditvækst[[Dato]:[Udlaan_MFI_IFS_UE]],3,FALSE)-1)*100,NA())</f>
        <v>3.8318284910069833</v>
      </c>
      <c r="G247" s="4">
        <f>IFERROR((Kreditvækst[[#This Row],[Udlaan_MFI_HH_NP_UE]]/VLOOKUP(DATE(YEAR(Kreditvækst[[#This Row],[Dato]])-1,MONTH(Kreditvækst[[#This Row],[Dato]])+1,1)-1,Kreditvækst[[Dato]:[Udlaan_MFI_HH_NP_UE]],4,FALSE)-1)*100,NA())</f>
        <v>6.2324200957663223</v>
      </c>
    </row>
    <row r="248" spans="1:7" x14ac:dyDescent="0.25">
      <c r="A248" s="3">
        <v>36707</v>
      </c>
      <c r="B248" s="4">
        <v>156.50368441051262</v>
      </c>
      <c r="C248" s="4">
        <v>506.61688233573545</v>
      </c>
      <c r="D248" s="4">
        <v>1031.7461159258251</v>
      </c>
      <c r="E248" s="4">
        <f>IF(ISNUMBER(Kreditvækst[[#This Row],[Udlaan_FK_til_BNP]]),IFERROR((Kreditvækst[[#This Row],[Udlaan_FK_til_BNP]]/VLOOKUP(DATE(YEAR(Kreditvækst[[#This Row],[Dato]])-1,MONTH(Kreditvækst[[#This Row],[Dato]]),DAY(Kreditvækst[[#This Row],[Dato]])),Kreditvækst[[#All],[Dato]:[Udlaan_FK_til_BNP]],2,FALSE)-1)*100,NA()),NA())</f>
        <v>3.0399672053545101</v>
      </c>
      <c r="F248" s="4">
        <f>IFERROR((Kreditvækst[[#This Row],[Udlaan_MFI_IFS_UE]]/VLOOKUP(DATE(YEAR(Kreditvækst[[#This Row],[Dato]])-1,MONTH(Kreditvækst[[#This Row],[Dato]])+1,1)-1,Kreditvækst[[Dato]:[Udlaan_MFI_IFS_UE]],3,FALSE)-1)*100,NA())</f>
        <v>3.089419925689163</v>
      </c>
      <c r="G248" s="4">
        <f>IFERROR((Kreditvækst[[#This Row],[Udlaan_MFI_HH_NP_UE]]/VLOOKUP(DATE(YEAR(Kreditvækst[[#This Row],[Dato]])-1,MONTH(Kreditvækst[[#This Row],[Dato]])+1,1)-1,Kreditvækst[[Dato]:[Udlaan_MFI_HH_NP_UE]],4,FALSE)-1)*100,NA())</f>
        <v>6.4633681916482111</v>
      </c>
    </row>
    <row r="249" spans="1:7" hidden="1" x14ac:dyDescent="0.25">
      <c r="A249" s="3">
        <v>36738</v>
      </c>
      <c r="B249" s="4"/>
      <c r="C249" s="4">
        <v>532.85719383462083</v>
      </c>
      <c r="D249" s="4">
        <v>1027.2315192209685</v>
      </c>
      <c r="E249" s="4" t="e">
        <f>IF(ISNUMBER(Kreditvækst[[#This Row],[Udlaan_FK_til_BNP]]),IFERROR((Kreditvækst[[#This Row],[Udlaan_FK_til_BNP]]/VLOOKUP(DATE(YEAR(Kreditvækst[[#This Row],[Dato]])-1,MONTH(Kreditvækst[[#This Row],[Dato]]),DAY(Kreditvækst[[#This Row],[Dato]])),Kreditvækst[[#All],[Dato]:[Udlaan_FK_til_BNP]],2,FALSE)-1)*100,NA()),NA())</f>
        <v>#N/A</v>
      </c>
      <c r="F249" s="4">
        <f>IFERROR((Kreditvækst[[#This Row],[Udlaan_MFI_IFS_UE]]/VLOOKUP(DATE(YEAR(Kreditvækst[[#This Row],[Dato]])-1,MONTH(Kreditvækst[[#This Row],[Dato]])+1,1)-1,Kreditvækst[[Dato]:[Udlaan_MFI_IFS_UE]],3,FALSE)-1)*100,NA())</f>
        <v>9.5370681631875343</v>
      </c>
      <c r="G249" s="4">
        <f>IFERROR((Kreditvækst[[#This Row],[Udlaan_MFI_HH_NP_UE]]/VLOOKUP(DATE(YEAR(Kreditvækst[[#This Row],[Dato]])-1,MONTH(Kreditvækst[[#This Row],[Dato]])+1,1)-1,Kreditvækst[[Dato]:[Udlaan_MFI_HH_NP_UE]],4,FALSE)-1)*100,NA())</f>
        <v>6.5664848727562175</v>
      </c>
    </row>
    <row r="250" spans="1:7" hidden="1" x14ac:dyDescent="0.25">
      <c r="A250" s="3">
        <v>36769</v>
      </c>
      <c r="B250" s="4"/>
      <c r="C250" s="4">
        <v>530.29908179058179</v>
      </c>
      <c r="D250" s="4">
        <v>1028.8669792380574</v>
      </c>
      <c r="E250" s="4" t="e">
        <f>IF(ISNUMBER(Kreditvækst[[#This Row],[Udlaan_FK_til_BNP]]),IFERROR((Kreditvækst[[#This Row],[Udlaan_FK_til_BNP]]/VLOOKUP(DATE(YEAR(Kreditvækst[[#This Row],[Dato]])-1,MONTH(Kreditvækst[[#This Row],[Dato]]),DAY(Kreditvækst[[#This Row],[Dato]])),Kreditvækst[[#All],[Dato]:[Udlaan_FK_til_BNP]],2,FALSE)-1)*100,NA()),NA())</f>
        <v>#N/A</v>
      </c>
      <c r="F250" s="4">
        <f>IFERROR((Kreditvækst[[#This Row],[Udlaan_MFI_IFS_UE]]/VLOOKUP(DATE(YEAR(Kreditvækst[[#This Row],[Dato]])-1,MONTH(Kreditvækst[[#This Row],[Dato]])+1,1)-1,Kreditvækst[[Dato]:[Udlaan_MFI_IFS_UE]],3,FALSE)-1)*100,NA())</f>
        <v>8.6064116522963197</v>
      </c>
      <c r="G250" s="4">
        <f>IFERROR((Kreditvækst[[#This Row],[Udlaan_MFI_HH_NP_UE]]/VLOOKUP(DATE(YEAR(Kreditvækst[[#This Row],[Dato]])-1,MONTH(Kreditvækst[[#This Row],[Dato]])+1,1)-1,Kreditvækst[[Dato]:[Udlaan_MFI_HH_NP_UE]],4,FALSE)-1)*100,NA())</f>
        <v>5.4572061275699468</v>
      </c>
    </row>
    <row r="251" spans="1:7" x14ac:dyDescent="0.25">
      <c r="A251" s="3">
        <v>36799</v>
      </c>
      <c r="B251" s="4">
        <v>161.48116249250438</v>
      </c>
      <c r="C251" s="4">
        <v>526.76653781534014</v>
      </c>
      <c r="D251" s="4">
        <v>1044.0151731217595</v>
      </c>
      <c r="E251" s="4">
        <f>IF(ISNUMBER(Kreditvækst[[#This Row],[Udlaan_FK_til_BNP]]),IFERROR((Kreditvækst[[#This Row],[Udlaan_FK_til_BNP]]/VLOOKUP(DATE(YEAR(Kreditvækst[[#This Row],[Dato]])-1,MONTH(Kreditvækst[[#This Row],[Dato]]),DAY(Kreditvækst[[#This Row],[Dato]])),Kreditvækst[[#All],[Dato]:[Udlaan_FK_til_BNP]],2,FALSE)-1)*100,NA()),NA())</f>
        <v>7.0110081613175668</v>
      </c>
      <c r="F251" s="4">
        <f>IFERROR((Kreditvækst[[#This Row],[Udlaan_MFI_IFS_UE]]/VLOOKUP(DATE(YEAR(Kreditvækst[[#This Row],[Dato]])-1,MONTH(Kreditvækst[[#This Row],[Dato]])+1,1)-1,Kreditvækst[[Dato]:[Udlaan_MFI_IFS_UE]],3,FALSE)-1)*100,NA())</f>
        <v>6.7373275176287883</v>
      </c>
      <c r="G251" s="4">
        <f>IFERROR((Kreditvækst[[#This Row],[Udlaan_MFI_HH_NP_UE]]/VLOOKUP(DATE(YEAR(Kreditvækst[[#This Row],[Dato]])-1,MONTH(Kreditvækst[[#This Row],[Dato]])+1,1)-1,Kreditvækst[[Dato]:[Udlaan_MFI_HH_NP_UE]],4,FALSE)-1)*100,NA())</f>
        <v>6.191112963821821</v>
      </c>
    </row>
    <row r="252" spans="1:7" hidden="1" x14ac:dyDescent="0.25">
      <c r="A252" s="3">
        <v>36830</v>
      </c>
      <c r="B252" s="4"/>
      <c r="C252" s="4">
        <v>523.54574717468699</v>
      </c>
      <c r="D252" s="4">
        <v>1045.874173276532</v>
      </c>
      <c r="E252" s="4" t="e">
        <f>IF(ISNUMBER(Kreditvækst[[#This Row],[Udlaan_FK_til_BNP]]),IFERROR((Kreditvækst[[#This Row],[Udlaan_FK_til_BNP]]/VLOOKUP(DATE(YEAR(Kreditvækst[[#This Row],[Dato]])-1,MONTH(Kreditvækst[[#This Row],[Dato]]),DAY(Kreditvækst[[#This Row],[Dato]])),Kreditvækst[[#All],[Dato]:[Udlaan_FK_til_BNP]],2,FALSE)-1)*100,NA()),NA())</f>
        <v>#N/A</v>
      </c>
      <c r="F252" s="4">
        <f>IFERROR((Kreditvækst[[#This Row],[Udlaan_MFI_IFS_UE]]/VLOOKUP(DATE(YEAR(Kreditvækst[[#This Row],[Dato]])-1,MONTH(Kreditvækst[[#This Row],[Dato]])+1,1)-1,Kreditvækst[[Dato]:[Udlaan_MFI_IFS_UE]],3,FALSE)-1)*100,NA())</f>
        <v>6.367674344493901</v>
      </c>
      <c r="G252" s="4">
        <f>IFERROR((Kreditvækst[[#This Row],[Udlaan_MFI_HH_NP_UE]]/VLOOKUP(DATE(YEAR(Kreditvækst[[#This Row],[Dato]])-1,MONTH(Kreditvækst[[#This Row],[Dato]])+1,1)-1,Kreditvækst[[Dato]:[Udlaan_MFI_HH_NP_UE]],4,FALSE)-1)*100,NA())</f>
        <v>7.3163218324125978</v>
      </c>
    </row>
    <row r="253" spans="1:7" hidden="1" x14ac:dyDescent="0.25">
      <c r="A253" s="3">
        <v>36860</v>
      </c>
      <c r="B253" s="4"/>
      <c r="C253" s="4">
        <v>525.39343097422716</v>
      </c>
      <c r="D253" s="4">
        <v>1050.7647196329974</v>
      </c>
      <c r="E253" s="4" t="e">
        <f>IF(ISNUMBER(Kreditvækst[[#This Row],[Udlaan_FK_til_BNP]]),IFERROR((Kreditvækst[[#This Row],[Udlaan_FK_til_BNP]]/VLOOKUP(DATE(YEAR(Kreditvækst[[#This Row],[Dato]])-1,MONTH(Kreditvækst[[#This Row],[Dato]]),DAY(Kreditvækst[[#This Row],[Dato]])),Kreditvækst[[#All],[Dato]:[Udlaan_FK_til_BNP]],2,FALSE)-1)*100,NA()),NA())</f>
        <v>#N/A</v>
      </c>
      <c r="F253" s="4">
        <f>IFERROR((Kreditvækst[[#This Row],[Udlaan_MFI_IFS_UE]]/VLOOKUP(DATE(YEAR(Kreditvækst[[#This Row],[Dato]])-1,MONTH(Kreditvækst[[#This Row],[Dato]])+1,1)-1,Kreditvækst[[Dato]:[Udlaan_MFI_IFS_UE]],3,FALSE)-1)*100,NA())</f>
        <v>5.1038673959212355</v>
      </c>
      <c r="G253" s="4">
        <f>IFERROR((Kreditvækst[[#This Row],[Udlaan_MFI_HH_NP_UE]]/VLOOKUP(DATE(YEAR(Kreditvækst[[#This Row],[Dato]])-1,MONTH(Kreditvækst[[#This Row],[Dato]])+1,1)-1,Kreditvækst[[Dato]:[Udlaan_MFI_HH_NP_UE]],4,FALSE)-1)*100,NA())</f>
        <v>7.3570445603555745</v>
      </c>
    </row>
    <row r="254" spans="1:7" x14ac:dyDescent="0.25">
      <c r="A254" s="3">
        <v>36891</v>
      </c>
      <c r="B254" s="4">
        <v>160.0183361801468</v>
      </c>
      <c r="C254" s="4">
        <v>521.75244046705279</v>
      </c>
      <c r="D254" s="4">
        <v>1062.5165532347021</v>
      </c>
      <c r="E254" s="4">
        <f>IF(ISNUMBER(Kreditvækst[[#This Row],[Udlaan_FK_til_BNP]]),IFERROR((Kreditvækst[[#This Row],[Udlaan_FK_til_BNP]]/VLOOKUP(DATE(YEAR(Kreditvækst[[#This Row],[Dato]])-1,MONTH(Kreditvækst[[#This Row],[Dato]]),DAY(Kreditvækst[[#This Row],[Dato]])),Kreditvækst[[#All],[Dato]:[Udlaan_FK_til_BNP]],2,FALSE)-1)*100,NA()),NA())</f>
        <v>4.9138888008327664</v>
      </c>
      <c r="F254" s="4">
        <f>IFERROR((Kreditvækst[[#This Row],[Udlaan_MFI_IFS_UE]]/VLOOKUP(DATE(YEAR(Kreditvækst[[#This Row],[Dato]])-1,MONTH(Kreditvækst[[#This Row],[Dato]])+1,1)-1,Kreditvækst[[Dato]:[Udlaan_MFI_IFS_UE]],3,FALSE)-1)*100,NA())</f>
        <v>3.8492382815447979</v>
      </c>
      <c r="G254" s="4">
        <f>IFERROR((Kreditvækst[[#This Row],[Udlaan_MFI_HH_NP_UE]]/VLOOKUP(DATE(YEAR(Kreditvækst[[#This Row],[Dato]])-1,MONTH(Kreditvækst[[#This Row],[Dato]])+1,1)-1,Kreditvækst[[Dato]:[Udlaan_MFI_HH_NP_UE]],4,FALSE)-1)*100,NA())</f>
        <v>7.2212324471584211</v>
      </c>
    </row>
    <row r="255" spans="1:7" hidden="1" x14ac:dyDescent="0.25">
      <c r="A255" s="3">
        <v>36922</v>
      </c>
      <c r="B255" s="4"/>
      <c r="C255" s="4">
        <v>533.79392766413059</v>
      </c>
      <c r="D255" s="4">
        <v>1064.7889346658185</v>
      </c>
      <c r="E255" s="4" t="e">
        <f>IF(ISNUMBER(Kreditvækst[[#This Row],[Udlaan_FK_til_BNP]]),IFERROR((Kreditvækst[[#This Row],[Udlaan_FK_til_BNP]]/VLOOKUP(DATE(YEAR(Kreditvækst[[#This Row],[Dato]])-1,MONTH(Kreditvækst[[#This Row],[Dato]]),DAY(Kreditvækst[[#This Row],[Dato]])),Kreditvækst[[#All],[Dato]:[Udlaan_FK_til_BNP]],2,FALSE)-1)*100,NA()),NA())</f>
        <v>#N/A</v>
      </c>
      <c r="F255" s="4">
        <f>IFERROR((Kreditvækst[[#This Row],[Udlaan_MFI_IFS_UE]]/VLOOKUP(DATE(YEAR(Kreditvækst[[#This Row],[Dato]])-1,MONTH(Kreditvækst[[#This Row],[Dato]])+1,1)-1,Kreditvækst[[Dato]:[Udlaan_MFI_IFS_UE]],3,FALSE)-1)*100,NA())</f>
        <v>8.1712210811709873</v>
      </c>
      <c r="G255" s="4">
        <f>IFERROR((Kreditvækst[[#This Row],[Udlaan_MFI_HH_NP_UE]]/VLOOKUP(DATE(YEAR(Kreditvækst[[#This Row],[Dato]])-1,MONTH(Kreditvækst[[#This Row],[Dato]])+1,1)-1,Kreditvækst[[Dato]:[Udlaan_MFI_HH_NP_UE]],4,FALSE)-1)*100,NA())</f>
        <v>6.9033630420818559</v>
      </c>
    </row>
    <row r="256" spans="1:7" hidden="1" x14ac:dyDescent="0.25">
      <c r="A256" s="3">
        <v>36950</v>
      </c>
      <c r="B256" s="4"/>
      <c r="C256" s="4">
        <v>544.58382831188464</v>
      </c>
      <c r="D256" s="4">
        <v>1067.906255673081</v>
      </c>
      <c r="E256" s="4" t="e">
        <f>IF(ISNUMBER(Kreditvækst[[#This Row],[Udlaan_FK_til_BNP]]),IFERROR((Kreditvækst[[#This Row],[Udlaan_FK_til_BNP]]/VLOOKUP(DATE(YEAR(Kreditvækst[[#This Row],[Dato]])-1,MONTH(Kreditvækst[[#This Row],[Dato]]),DAY(Kreditvækst[[#This Row],[Dato]])),Kreditvækst[[#All],[Dato]:[Udlaan_FK_til_BNP]],2,FALSE)-1)*100,NA()),NA())</f>
        <v>#N/A</v>
      </c>
      <c r="F256" s="4">
        <f>IFERROR((Kreditvækst[[#This Row],[Udlaan_MFI_IFS_UE]]/VLOOKUP(DATE(YEAR(Kreditvækst[[#This Row],[Dato]])-1,MONTH(Kreditvækst[[#This Row],[Dato]])+1,1)-1,Kreditvækst[[Dato]:[Udlaan_MFI_IFS_UE]],3,FALSE)-1)*100,NA())</f>
        <v>10.159574048286979</v>
      </c>
      <c r="G256" s="4">
        <f>IFERROR((Kreditvækst[[#This Row],[Udlaan_MFI_HH_NP_UE]]/VLOOKUP(DATE(YEAR(Kreditvækst[[#This Row],[Dato]])-1,MONTH(Kreditvækst[[#This Row],[Dato]])+1,1)-1,Kreditvækst[[Dato]:[Udlaan_MFI_HH_NP_UE]],4,FALSE)-1)*100,NA())</f>
        <v>6.7174424038510594</v>
      </c>
    </row>
    <row r="257" spans="1:7" x14ac:dyDescent="0.25">
      <c r="A257" s="3">
        <v>36981</v>
      </c>
      <c r="B257" s="4">
        <v>161.10327749283255</v>
      </c>
      <c r="C257" s="4">
        <v>548.25605602885855</v>
      </c>
      <c r="D257" s="4">
        <v>1079.0138684855208</v>
      </c>
      <c r="E257" s="4">
        <f>IF(ISNUMBER(Kreditvækst[[#This Row],[Udlaan_FK_til_BNP]]),IFERROR((Kreditvækst[[#This Row],[Udlaan_FK_til_BNP]]/VLOOKUP(DATE(YEAR(Kreditvækst[[#This Row],[Dato]])-1,MONTH(Kreditvækst[[#This Row],[Dato]]),DAY(Kreditvækst[[#This Row],[Dato]])),Kreditvækst[[#All],[Dato]:[Udlaan_FK_til_BNP]],2,FALSE)-1)*100,NA()),NA())</f>
        <v>1.4971690146351246</v>
      </c>
      <c r="F257" s="4">
        <f>IFERROR((Kreditvækst[[#This Row],[Udlaan_MFI_IFS_UE]]/VLOOKUP(DATE(YEAR(Kreditvækst[[#This Row],[Dato]])-1,MONTH(Kreditvækst[[#This Row],[Dato]])+1,1)-1,Kreditvækst[[Dato]:[Udlaan_MFI_IFS_UE]],3,FALSE)-1)*100,NA())</f>
        <v>9.2785225777897153</v>
      </c>
      <c r="G257" s="4">
        <f>IFERROR((Kreditvækst[[#This Row],[Udlaan_MFI_HH_NP_UE]]/VLOOKUP(DATE(YEAR(Kreditvækst[[#This Row],[Dato]])-1,MONTH(Kreditvækst[[#This Row],[Dato]])+1,1)-1,Kreditvækst[[Dato]:[Udlaan_MFI_HH_NP_UE]],4,FALSE)-1)*100,NA())</f>
        <v>6.1587880972092224</v>
      </c>
    </row>
    <row r="258" spans="1:7" hidden="1" x14ac:dyDescent="0.25">
      <c r="A258" s="3">
        <v>37011</v>
      </c>
      <c r="B258" s="4"/>
      <c r="C258" s="4">
        <v>552.65225732079978</v>
      </c>
      <c r="D258" s="4">
        <v>1078.7222664179335</v>
      </c>
      <c r="E258" s="4" t="e">
        <f>IF(ISNUMBER(Kreditvækst[[#This Row],[Udlaan_FK_til_BNP]]),IFERROR((Kreditvækst[[#This Row],[Udlaan_FK_til_BNP]]/VLOOKUP(DATE(YEAR(Kreditvækst[[#This Row],[Dato]])-1,MONTH(Kreditvækst[[#This Row],[Dato]]),DAY(Kreditvækst[[#This Row],[Dato]])),Kreditvækst[[#All],[Dato]:[Udlaan_FK_til_BNP]],2,FALSE)-1)*100,NA()),NA())</f>
        <v>#N/A</v>
      </c>
      <c r="F258" s="4">
        <f>IFERROR((Kreditvækst[[#This Row],[Udlaan_MFI_IFS_UE]]/VLOOKUP(DATE(YEAR(Kreditvækst[[#This Row],[Dato]])-1,MONTH(Kreditvækst[[#This Row],[Dato]])+1,1)-1,Kreditvækst[[Dato]:[Udlaan_MFI_IFS_UE]],3,FALSE)-1)*100,NA())</f>
        <v>9.8289474829471146</v>
      </c>
      <c r="G258" s="4">
        <f>IFERROR((Kreditvækst[[#This Row],[Udlaan_MFI_HH_NP_UE]]/VLOOKUP(DATE(YEAR(Kreditvækst[[#This Row],[Dato]])-1,MONTH(Kreditvækst[[#This Row],[Dato]])+1,1)-1,Kreditvækst[[Dato]:[Udlaan_MFI_HH_NP_UE]],4,FALSE)-1)*100,NA())</f>
        <v>6.4168206423212748</v>
      </c>
    </row>
    <row r="259" spans="1:7" hidden="1" x14ac:dyDescent="0.25">
      <c r="A259" s="3">
        <v>37042</v>
      </c>
      <c r="B259" s="4"/>
      <c r="C259" s="4">
        <v>552.34792990128881</v>
      </c>
      <c r="D259" s="4">
        <v>1084.2785184647391</v>
      </c>
      <c r="E259" s="4" t="e">
        <f>IF(ISNUMBER(Kreditvækst[[#This Row],[Udlaan_FK_til_BNP]]),IFERROR((Kreditvækst[[#This Row],[Udlaan_FK_til_BNP]]/VLOOKUP(DATE(YEAR(Kreditvækst[[#This Row],[Dato]])-1,MONTH(Kreditvækst[[#This Row],[Dato]]),DAY(Kreditvækst[[#This Row],[Dato]])),Kreditvækst[[#All],[Dato]:[Udlaan_FK_til_BNP]],2,FALSE)-1)*100,NA()),NA())</f>
        <v>#N/A</v>
      </c>
      <c r="F259" s="4">
        <f>IFERROR((Kreditvækst[[#This Row],[Udlaan_MFI_IFS_UE]]/VLOOKUP(DATE(YEAR(Kreditvækst[[#This Row],[Dato]])-1,MONTH(Kreditvækst[[#This Row],[Dato]])+1,1)-1,Kreditvækst[[Dato]:[Udlaan_MFI_IFS_UE]],3,FALSE)-1)*100,NA())</f>
        <v>9.8727011636309925</v>
      </c>
      <c r="G259" s="4">
        <f>IFERROR((Kreditvækst[[#This Row],[Udlaan_MFI_HH_NP_UE]]/VLOOKUP(DATE(YEAR(Kreditvækst[[#This Row],[Dato]])-1,MONTH(Kreditvækst[[#This Row],[Dato]])+1,1)-1,Kreditvækst[[Dato]:[Udlaan_MFI_HH_NP_UE]],4,FALSE)-1)*100,NA())</f>
        <v>6.7168279421636834</v>
      </c>
    </row>
    <row r="260" spans="1:7" x14ac:dyDescent="0.25">
      <c r="A260" s="3">
        <v>37072</v>
      </c>
      <c r="B260" s="4">
        <v>163.54346007095012</v>
      </c>
      <c r="C260" s="4">
        <v>549.61725912474162</v>
      </c>
      <c r="D260" s="4">
        <v>1098.5048931416275</v>
      </c>
      <c r="E260" s="4">
        <f>IF(ISNUMBER(Kreditvækst[[#This Row],[Udlaan_FK_til_BNP]]),IFERROR((Kreditvækst[[#This Row],[Udlaan_FK_til_BNP]]/VLOOKUP(DATE(YEAR(Kreditvækst[[#This Row],[Dato]])-1,MONTH(Kreditvækst[[#This Row],[Dato]]),DAY(Kreditvækst[[#This Row],[Dato]])),Kreditvækst[[#All],[Dato]:[Udlaan_FK_til_BNP]],2,FALSE)-1)*100,NA()),NA())</f>
        <v>4.4981533099067494</v>
      </c>
      <c r="F260" s="4">
        <f>IFERROR((Kreditvækst[[#This Row],[Udlaan_MFI_IFS_UE]]/VLOOKUP(DATE(YEAR(Kreditvækst[[#This Row],[Dato]])-1,MONTH(Kreditvækst[[#This Row],[Dato]])+1,1)-1,Kreditvækst[[Dato]:[Udlaan_MFI_IFS_UE]],3,FALSE)-1)*100,NA())</f>
        <v>8.4877504655499703</v>
      </c>
      <c r="G260" s="4">
        <f>IFERROR((Kreditvækst[[#This Row],[Udlaan_MFI_HH_NP_UE]]/VLOOKUP(DATE(YEAR(Kreditvækst[[#This Row],[Dato]])-1,MONTH(Kreditvækst[[#This Row],[Dato]])+1,1)-1,Kreditvækst[[Dato]:[Udlaan_MFI_HH_NP_UE]],4,FALSE)-1)*100,NA())</f>
        <v>6.4704655714547865</v>
      </c>
    </row>
    <row r="261" spans="1:7" hidden="1" x14ac:dyDescent="0.25">
      <c r="A261" s="3">
        <v>37103</v>
      </c>
      <c r="B261" s="4"/>
      <c r="C261" s="4">
        <v>551.4268370104096</v>
      </c>
      <c r="D261" s="4">
        <v>1097.4491500020772</v>
      </c>
      <c r="E261" s="4" t="e">
        <f>IF(ISNUMBER(Kreditvækst[[#This Row],[Udlaan_FK_til_BNP]]),IFERROR((Kreditvækst[[#This Row],[Udlaan_FK_til_BNP]]/VLOOKUP(DATE(YEAR(Kreditvækst[[#This Row],[Dato]])-1,MONTH(Kreditvækst[[#This Row],[Dato]]),DAY(Kreditvækst[[#This Row],[Dato]])),Kreditvækst[[#All],[Dato]:[Udlaan_FK_til_BNP]],2,FALSE)-1)*100,NA()),NA())</f>
        <v>#N/A</v>
      </c>
      <c r="F261" s="4">
        <f>IFERROR((Kreditvækst[[#This Row],[Udlaan_MFI_IFS_UE]]/VLOOKUP(DATE(YEAR(Kreditvækst[[#This Row],[Dato]])-1,MONTH(Kreditvækst[[#This Row],[Dato]])+1,1)-1,Kreditvækst[[Dato]:[Udlaan_MFI_IFS_UE]],3,FALSE)-1)*100,NA())</f>
        <v>3.4849192974491627</v>
      </c>
      <c r="G261" s="4">
        <f>IFERROR((Kreditvækst[[#This Row],[Udlaan_MFI_HH_NP_UE]]/VLOOKUP(DATE(YEAR(Kreditvækst[[#This Row],[Dato]])-1,MONTH(Kreditvækst[[#This Row],[Dato]])+1,1)-1,Kreditvækst[[Dato]:[Udlaan_MFI_HH_NP_UE]],4,FALSE)-1)*100,NA())</f>
        <v>6.8356187935471713</v>
      </c>
    </row>
    <row r="262" spans="1:7" hidden="1" x14ac:dyDescent="0.25">
      <c r="A262" s="3">
        <v>37134</v>
      </c>
      <c r="B262" s="4"/>
      <c r="C262" s="4">
        <v>549.58465494589473</v>
      </c>
      <c r="D262" s="4">
        <v>1107.569055350918</v>
      </c>
      <c r="E262" s="4" t="e">
        <f>IF(ISNUMBER(Kreditvækst[[#This Row],[Udlaan_FK_til_BNP]]),IFERROR((Kreditvækst[[#This Row],[Udlaan_FK_til_BNP]]/VLOOKUP(DATE(YEAR(Kreditvækst[[#This Row],[Dato]])-1,MONTH(Kreditvækst[[#This Row],[Dato]]),DAY(Kreditvækst[[#This Row],[Dato]])),Kreditvækst[[#All],[Dato]:[Udlaan_FK_til_BNP]],2,FALSE)-1)*100,NA()),NA())</f>
        <v>#N/A</v>
      </c>
      <c r="F262" s="4">
        <f>IFERROR((Kreditvækst[[#This Row],[Udlaan_MFI_IFS_UE]]/VLOOKUP(DATE(YEAR(Kreditvækst[[#This Row],[Dato]])-1,MONTH(Kreditvækst[[#This Row],[Dato]])+1,1)-1,Kreditvækst[[Dato]:[Udlaan_MFI_IFS_UE]],3,FALSE)-1)*100,NA())</f>
        <v>3.6367351589963626</v>
      </c>
      <c r="G262" s="4">
        <f>IFERROR((Kreditvækst[[#This Row],[Udlaan_MFI_HH_NP_UE]]/VLOOKUP(DATE(YEAR(Kreditvækst[[#This Row],[Dato]])-1,MONTH(Kreditvækst[[#This Row],[Dato]])+1,1)-1,Kreditvækst[[Dato]:[Udlaan_MFI_HH_NP_UE]],4,FALSE)-1)*100,NA())</f>
        <v>7.649392749599615</v>
      </c>
    </row>
    <row r="263" spans="1:7" x14ac:dyDescent="0.25">
      <c r="A263" s="3">
        <v>37164</v>
      </c>
      <c r="B263" s="4">
        <v>166.08914967212428</v>
      </c>
      <c r="C263" s="4">
        <v>559.56281328399109</v>
      </c>
      <c r="D263" s="4">
        <v>1115.4409247277686</v>
      </c>
      <c r="E263" s="4">
        <f>IF(ISNUMBER(Kreditvækst[[#This Row],[Udlaan_FK_til_BNP]]),IFERROR((Kreditvækst[[#This Row],[Udlaan_FK_til_BNP]]/VLOOKUP(DATE(YEAR(Kreditvækst[[#This Row],[Dato]])-1,MONTH(Kreditvækst[[#This Row],[Dato]]),DAY(Kreditvækst[[#This Row],[Dato]])),Kreditvækst[[#All],[Dato]:[Udlaan_FK_til_BNP]],2,FALSE)-1)*100,NA()),NA())</f>
        <v>2.8535756793513167</v>
      </c>
      <c r="F263" s="4">
        <f>IFERROR((Kreditvækst[[#This Row],[Udlaan_MFI_IFS_UE]]/VLOOKUP(DATE(YEAR(Kreditvækst[[#This Row],[Dato]])-1,MONTH(Kreditvækst[[#This Row],[Dato]])+1,1)-1,Kreditvækst[[Dato]:[Udlaan_MFI_IFS_UE]],3,FALSE)-1)*100,NA())</f>
        <v>6.2259602906188816</v>
      </c>
      <c r="G263" s="4">
        <f>IFERROR((Kreditvækst[[#This Row],[Udlaan_MFI_HH_NP_UE]]/VLOOKUP(DATE(YEAR(Kreditvækst[[#This Row],[Dato]])-1,MONTH(Kreditvækst[[#This Row],[Dato]])+1,1)-1,Kreditvækst[[Dato]:[Udlaan_MFI_HH_NP_UE]],4,FALSE)-1)*100,NA())</f>
        <v>6.8414476575503702</v>
      </c>
    </row>
    <row r="264" spans="1:7" hidden="1" x14ac:dyDescent="0.25">
      <c r="A264" s="3">
        <v>37195</v>
      </c>
      <c r="B264" s="4"/>
      <c r="C264" s="4">
        <v>564.35674851312206</v>
      </c>
      <c r="D264" s="4">
        <v>1120.7998752315957</v>
      </c>
      <c r="E264" s="4" t="e">
        <f>IF(ISNUMBER(Kreditvækst[[#This Row],[Udlaan_FK_til_BNP]]),IFERROR((Kreditvækst[[#This Row],[Udlaan_FK_til_BNP]]/VLOOKUP(DATE(YEAR(Kreditvækst[[#This Row],[Dato]])-1,MONTH(Kreditvækst[[#This Row],[Dato]]),DAY(Kreditvækst[[#This Row],[Dato]])),Kreditvækst[[#All],[Dato]:[Udlaan_FK_til_BNP]],2,FALSE)-1)*100,NA()),NA())</f>
        <v>#N/A</v>
      </c>
      <c r="F264" s="4">
        <f>IFERROR((Kreditvækst[[#This Row],[Udlaan_MFI_IFS_UE]]/VLOOKUP(DATE(YEAR(Kreditvækst[[#This Row],[Dato]])-1,MONTH(Kreditvækst[[#This Row],[Dato]])+1,1)-1,Kreditvækst[[Dato]:[Udlaan_MFI_IFS_UE]],3,FALSE)-1)*100,NA())</f>
        <v>7.7951165793383792</v>
      </c>
      <c r="G264" s="4">
        <f>IFERROR((Kreditvækst[[#This Row],[Udlaan_MFI_HH_NP_UE]]/VLOOKUP(DATE(YEAR(Kreditvækst[[#This Row],[Dato]])-1,MONTH(Kreditvækst[[#This Row],[Dato]])+1,1)-1,Kreditvækst[[Dato]:[Udlaan_MFI_HH_NP_UE]],4,FALSE)-1)*100,NA())</f>
        <v>7.1639307929686424</v>
      </c>
    </row>
    <row r="265" spans="1:7" hidden="1" x14ac:dyDescent="0.25">
      <c r="A265" s="3">
        <v>37225</v>
      </c>
      <c r="B265" s="4"/>
      <c r="C265" s="4">
        <v>572.13259381088585</v>
      </c>
      <c r="D265" s="4">
        <v>1130.5839528627766</v>
      </c>
      <c r="E265" s="4" t="e">
        <f>IF(ISNUMBER(Kreditvækst[[#This Row],[Udlaan_FK_til_BNP]]),IFERROR((Kreditvækst[[#This Row],[Udlaan_FK_til_BNP]]/VLOOKUP(DATE(YEAR(Kreditvækst[[#This Row],[Dato]])-1,MONTH(Kreditvækst[[#This Row],[Dato]]),DAY(Kreditvækst[[#This Row],[Dato]])),Kreditvækst[[#All],[Dato]:[Udlaan_FK_til_BNP]],2,FALSE)-1)*100,NA()),NA())</f>
        <v>#N/A</v>
      </c>
      <c r="F265" s="4">
        <f>IFERROR((Kreditvækst[[#This Row],[Udlaan_MFI_IFS_UE]]/VLOOKUP(DATE(YEAR(Kreditvækst[[#This Row],[Dato]])-1,MONTH(Kreditvækst[[#This Row],[Dato]])+1,1)-1,Kreditvækst[[Dato]:[Udlaan_MFI_IFS_UE]],3,FALSE)-1)*100,NA())</f>
        <v>8.896031065708442</v>
      </c>
      <c r="G265" s="4">
        <f>IFERROR((Kreditvækst[[#This Row],[Udlaan_MFI_HH_NP_UE]]/VLOOKUP(DATE(YEAR(Kreditvækst[[#This Row],[Dato]])-1,MONTH(Kreditvækst[[#This Row],[Dato]])+1,1)-1,Kreditvækst[[Dato]:[Udlaan_MFI_HH_NP_UE]],4,FALSE)-1)*100,NA())</f>
        <v>7.5962993178585014</v>
      </c>
    </row>
    <row r="266" spans="1:7" x14ac:dyDescent="0.25">
      <c r="A266" s="3">
        <v>37256</v>
      </c>
      <c r="B266" s="4">
        <v>170.51814263397469</v>
      </c>
      <c r="C266" s="4">
        <v>563.1875135578066</v>
      </c>
      <c r="D266" s="4">
        <v>1151.993447212601</v>
      </c>
      <c r="E266" s="4">
        <f>IF(ISNUMBER(Kreditvækst[[#This Row],[Udlaan_FK_til_BNP]]),IFERROR((Kreditvækst[[#This Row],[Udlaan_FK_til_BNP]]/VLOOKUP(DATE(YEAR(Kreditvækst[[#This Row],[Dato]])-1,MONTH(Kreditvækst[[#This Row],[Dato]]),DAY(Kreditvækst[[#This Row],[Dato]])),Kreditvækst[[#All],[Dato]:[Udlaan_FK_til_BNP]],2,FALSE)-1)*100,NA()),NA())</f>
        <v>6.5616270637930629</v>
      </c>
      <c r="F266" s="4">
        <f>IFERROR((Kreditvækst[[#This Row],[Udlaan_MFI_IFS_UE]]/VLOOKUP(DATE(YEAR(Kreditvækst[[#This Row],[Dato]])-1,MONTH(Kreditvækst[[#This Row],[Dato]])+1,1)-1,Kreditvækst[[Dato]:[Udlaan_MFI_IFS_UE]],3,FALSE)-1)*100,NA())</f>
        <v>7.9415197471166099</v>
      </c>
      <c r="G266" s="4">
        <f>IFERROR((Kreditvækst[[#This Row],[Udlaan_MFI_HH_NP_UE]]/VLOOKUP(DATE(YEAR(Kreditvækst[[#This Row],[Dato]])-1,MONTH(Kreditvækst[[#This Row],[Dato]])+1,1)-1,Kreditvækst[[Dato]:[Udlaan_MFI_HH_NP_UE]],4,FALSE)-1)*100,NA())</f>
        <v>8.4212235287532735</v>
      </c>
    </row>
    <row r="267" spans="1:7" hidden="1" x14ac:dyDescent="0.25">
      <c r="A267" s="3">
        <v>37287</v>
      </c>
      <c r="B267" s="4"/>
      <c r="C267" s="4">
        <v>566.30951572599645</v>
      </c>
      <c r="D267" s="4">
        <v>1144.6384107124029</v>
      </c>
      <c r="E267" s="4" t="e">
        <f>IF(ISNUMBER(Kreditvækst[[#This Row],[Udlaan_FK_til_BNP]]),IFERROR((Kreditvækst[[#This Row],[Udlaan_FK_til_BNP]]/VLOOKUP(DATE(YEAR(Kreditvækst[[#This Row],[Dato]])-1,MONTH(Kreditvækst[[#This Row],[Dato]]),DAY(Kreditvækst[[#This Row],[Dato]])),Kreditvækst[[#All],[Dato]:[Udlaan_FK_til_BNP]],2,FALSE)-1)*100,NA()),NA())</f>
        <v>#N/A</v>
      </c>
      <c r="F267" s="4">
        <f>IFERROR((Kreditvækst[[#This Row],[Udlaan_MFI_IFS_UE]]/VLOOKUP(DATE(YEAR(Kreditvækst[[#This Row],[Dato]])-1,MONTH(Kreditvækst[[#This Row],[Dato]])+1,1)-1,Kreditvækst[[Dato]:[Udlaan_MFI_IFS_UE]],3,FALSE)-1)*100,NA())</f>
        <v>6.0914121305488234</v>
      </c>
      <c r="G267" s="4">
        <f>IFERROR((Kreditvækst[[#This Row],[Udlaan_MFI_HH_NP_UE]]/VLOOKUP(DATE(YEAR(Kreditvækst[[#This Row],[Dato]])-1,MONTH(Kreditvækst[[#This Row],[Dato]])+1,1)-1,Kreditvækst[[Dato]:[Udlaan_MFI_HH_NP_UE]],4,FALSE)-1)*100,NA())</f>
        <v>7.4990895798184631</v>
      </c>
    </row>
    <row r="268" spans="1:7" hidden="1" x14ac:dyDescent="0.25">
      <c r="A268" s="3">
        <v>37315</v>
      </c>
      <c r="B268" s="4"/>
      <c r="C268" s="4">
        <v>567.40700074212702</v>
      </c>
      <c r="D268" s="4">
        <v>1151.7208027137008</v>
      </c>
      <c r="E268" s="4" t="e">
        <f>IF(ISNUMBER(Kreditvækst[[#This Row],[Udlaan_FK_til_BNP]]),IFERROR((Kreditvækst[[#This Row],[Udlaan_FK_til_BNP]]/VLOOKUP(DATE(YEAR(Kreditvækst[[#This Row],[Dato]])-1,MONTH(Kreditvækst[[#This Row],[Dato]]),DAY(Kreditvækst[[#This Row],[Dato]])),Kreditvækst[[#All],[Dato]:[Udlaan_FK_til_BNP]],2,FALSE)-1)*100,NA()),NA())</f>
        <v>#N/A</v>
      </c>
      <c r="F268" s="4">
        <f>IFERROR((Kreditvækst[[#This Row],[Udlaan_MFI_IFS_UE]]/VLOOKUP(DATE(YEAR(Kreditvækst[[#This Row],[Dato]])-1,MONTH(Kreditvækst[[#This Row],[Dato]])+1,1)-1,Kreditvækst[[Dato]:[Udlaan_MFI_IFS_UE]],3,FALSE)-1)*100,NA())</f>
        <v>4.1909383356076191</v>
      </c>
      <c r="G268" s="4">
        <f>IFERROR((Kreditvækst[[#This Row],[Udlaan_MFI_HH_NP_UE]]/VLOOKUP(DATE(YEAR(Kreditvækst[[#This Row],[Dato]])-1,MONTH(Kreditvækst[[#This Row],[Dato]])+1,1)-1,Kreditvækst[[Dato]:[Udlaan_MFI_HH_NP_UE]],4,FALSE)-1)*100,NA())</f>
        <v>7.8484929360951305</v>
      </c>
    </row>
    <row r="269" spans="1:7" x14ac:dyDescent="0.25">
      <c r="A269" s="3">
        <v>37346</v>
      </c>
      <c r="B269" s="4">
        <v>169.94007757805403</v>
      </c>
      <c r="C269" s="4">
        <v>571.11483459860267</v>
      </c>
      <c r="D269" s="4">
        <v>1163.9651939122487</v>
      </c>
      <c r="E269" s="4">
        <f>IF(ISNUMBER(Kreditvækst[[#This Row],[Udlaan_FK_til_BNP]]),IFERROR((Kreditvækst[[#This Row],[Udlaan_FK_til_BNP]]/VLOOKUP(DATE(YEAR(Kreditvækst[[#This Row],[Dato]])-1,MONTH(Kreditvækst[[#This Row],[Dato]]),DAY(Kreditvækst[[#This Row],[Dato]])),Kreditvækst[[#All],[Dato]:[Udlaan_FK_til_BNP]],2,FALSE)-1)*100,NA()),NA())</f>
        <v>5.4851771005184125</v>
      </c>
      <c r="F269" s="4">
        <f>IFERROR((Kreditvækst[[#This Row],[Udlaan_MFI_IFS_UE]]/VLOOKUP(DATE(YEAR(Kreditvækst[[#This Row],[Dato]])-1,MONTH(Kreditvækst[[#This Row],[Dato]])+1,1)-1,Kreditvækst[[Dato]:[Udlaan_MFI_IFS_UE]],3,FALSE)-1)*100,NA())</f>
        <v>4.1693618006366062</v>
      </c>
      <c r="G269" s="4">
        <f>IFERROR((Kreditvækst[[#This Row],[Udlaan_MFI_HH_NP_UE]]/VLOOKUP(DATE(YEAR(Kreditvækst[[#This Row],[Dato]])-1,MONTH(Kreditvækst[[#This Row],[Dato]])+1,1)-1,Kreditvækst[[Dato]:[Udlaan_MFI_HH_NP_UE]],4,FALSE)-1)*100,NA())</f>
        <v>7.8730522292510985</v>
      </c>
    </row>
    <row r="270" spans="1:7" hidden="1" x14ac:dyDescent="0.25">
      <c r="A270" s="3">
        <v>37376</v>
      </c>
      <c r="B270" s="4"/>
      <c r="C270" s="4">
        <v>572.83629953089337</v>
      </c>
      <c r="D270" s="4">
        <v>1166.7893712952214</v>
      </c>
      <c r="E270" s="4" t="e">
        <f>IF(ISNUMBER(Kreditvækst[[#This Row],[Udlaan_FK_til_BNP]]),IFERROR((Kreditvækst[[#This Row],[Udlaan_FK_til_BNP]]/VLOOKUP(DATE(YEAR(Kreditvækst[[#This Row],[Dato]])-1,MONTH(Kreditvækst[[#This Row],[Dato]]),DAY(Kreditvækst[[#This Row],[Dato]])),Kreditvækst[[#All],[Dato]:[Udlaan_FK_til_BNP]],2,FALSE)-1)*100,NA()),NA())</f>
        <v>#N/A</v>
      </c>
      <c r="F270" s="4">
        <f>IFERROR((Kreditvækst[[#This Row],[Udlaan_MFI_IFS_UE]]/VLOOKUP(DATE(YEAR(Kreditvækst[[#This Row],[Dato]])-1,MONTH(Kreditvækst[[#This Row],[Dato]])+1,1)-1,Kreditvækst[[Dato]:[Udlaan_MFI_IFS_UE]],3,FALSE)-1)*100,NA())</f>
        <v>3.6522138365893353</v>
      </c>
      <c r="G270" s="4">
        <f>IFERROR((Kreditvækst[[#This Row],[Udlaan_MFI_HH_NP_UE]]/VLOOKUP(DATE(YEAR(Kreditvækst[[#This Row],[Dato]])-1,MONTH(Kreditvækst[[#This Row],[Dato]])+1,1)-1,Kreditvækst[[Dato]:[Udlaan_MFI_HH_NP_UE]],4,FALSE)-1)*100,NA())</f>
        <v>8.1640203061468686</v>
      </c>
    </row>
    <row r="271" spans="1:7" hidden="1" x14ac:dyDescent="0.25">
      <c r="A271" s="3">
        <v>37407</v>
      </c>
      <c r="B271" s="4"/>
      <c r="C271" s="4">
        <v>567.42143110833547</v>
      </c>
      <c r="D271" s="4">
        <v>1173.3800881700226</v>
      </c>
      <c r="E271" s="4" t="e">
        <f>IF(ISNUMBER(Kreditvækst[[#This Row],[Udlaan_FK_til_BNP]]),IFERROR((Kreditvækst[[#This Row],[Udlaan_FK_til_BNP]]/VLOOKUP(DATE(YEAR(Kreditvækst[[#This Row],[Dato]])-1,MONTH(Kreditvækst[[#This Row],[Dato]]),DAY(Kreditvækst[[#This Row],[Dato]])),Kreditvækst[[#All],[Dato]:[Udlaan_FK_til_BNP]],2,FALSE)-1)*100,NA()),NA())</f>
        <v>#N/A</v>
      </c>
      <c r="F271" s="4">
        <f>IFERROR((Kreditvækst[[#This Row],[Udlaan_MFI_IFS_UE]]/VLOOKUP(DATE(YEAR(Kreditvækst[[#This Row],[Dato]])-1,MONTH(Kreditvækst[[#This Row],[Dato]])+1,1)-1,Kreditvækst[[Dato]:[Udlaan_MFI_IFS_UE]],3,FALSE)-1)*100,NA())</f>
        <v>2.7289866388637396</v>
      </c>
      <c r="G271" s="4">
        <f>IFERROR((Kreditvækst[[#This Row],[Udlaan_MFI_HH_NP_UE]]/VLOOKUP(DATE(YEAR(Kreditvækst[[#This Row],[Dato]])-1,MONTH(Kreditvækst[[#This Row],[Dato]])+1,1)-1,Kreditvækst[[Dato]:[Udlaan_MFI_HH_NP_UE]],4,FALSE)-1)*100,NA())</f>
        <v>8.2175906086791262</v>
      </c>
    </row>
    <row r="272" spans="1:7" x14ac:dyDescent="0.25">
      <c r="A272" s="3">
        <v>37437</v>
      </c>
      <c r="B272" s="4">
        <v>169.0224948414857</v>
      </c>
      <c r="C272" s="4">
        <v>573.91613624029935</v>
      </c>
      <c r="D272" s="4">
        <v>1184.6150830936101</v>
      </c>
      <c r="E272" s="4">
        <f>IF(ISNUMBER(Kreditvækst[[#This Row],[Udlaan_FK_til_BNP]]),IFERROR((Kreditvækst[[#This Row],[Udlaan_FK_til_BNP]]/VLOOKUP(DATE(YEAR(Kreditvækst[[#This Row],[Dato]])-1,MONTH(Kreditvækst[[#This Row],[Dato]]),DAY(Kreditvækst[[#This Row],[Dato]])),Kreditvækst[[#All],[Dato]:[Udlaan_FK_til_BNP]],2,FALSE)-1)*100,NA()),NA())</f>
        <v>3.3502010830384732</v>
      </c>
      <c r="F272" s="4">
        <f>IFERROR((Kreditvækst[[#This Row],[Udlaan_MFI_IFS_UE]]/VLOOKUP(DATE(YEAR(Kreditvækst[[#This Row],[Dato]])-1,MONTH(Kreditvækst[[#This Row],[Dato]])+1,1)-1,Kreditvækst[[Dato]:[Udlaan_MFI_IFS_UE]],3,FALSE)-1)*100,NA())</f>
        <v>4.4210542358610327</v>
      </c>
      <c r="G272" s="4">
        <f>IFERROR((Kreditvækst[[#This Row],[Udlaan_MFI_HH_NP_UE]]/VLOOKUP(DATE(YEAR(Kreditvækst[[#This Row],[Dato]])-1,MONTH(Kreditvækst[[#This Row],[Dato]])+1,1)-1,Kreditvækst[[Dato]:[Udlaan_MFI_HH_NP_UE]],4,FALSE)-1)*100,NA())</f>
        <v>7.8388535626559674</v>
      </c>
    </row>
    <row r="273" spans="1:7" hidden="1" x14ac:dyDescent="0.25">
      <c r="A273" s="3">
        <v>37468</v>
      </c>
      <c r="B273" s="4"/>
      <c r="C273" s="4">
        <v>566.20437048149165</v>
      </c>
      <c r="D273" s="4">
        <v>1189.608113320648</v>
      </c>
      <c r="E273" s="4" t="e">
        <f>IF(ISNUMBER(Kreditvækst[[#This Row],[Udlaan_FK_til_BNP]]),IFERROR((Kreditvækst[[#This Row],[Udlaan_FK_til_BNP]]/VLOOKUP(DATE(YEAR(Kreditvækst[[#This Row],[Dato]])-1,MONTH(Kreditvækst[[#This Row],[Dato]]),DAY(Kreditvækst[[#This Row],[Dato]])),Kreditvækst[[#All],[Dato]:[Udlaan_FK_til_BNP]],2,FALSE)-1)*100,NA()),NA())</f>
        <v>#N/A</v>
      </c>
      <c r="F273" s="4">
        <f>IFERROR((Kreditvækst[[#This Row],[Udlaan_MFI_IFS_UE]]/VLOOKUP(DATE(YEAR(Kreditvækst[[#This Row],[Dato]])-1,MONTH(Kreditvækst[[#This Row],[Dato]])+1,1)-1,Kreditvækst[[Dato]:[Udlaan_MFI_IFS_UE]],3,FALSE)-1)*100,NA())</f>
        <v>2.6798720118881514</v>
      </c>
      <c r="G273" s="4">
        <f>IFERROR((Kreditvækst[[#This Row],[Udlaan_MFI_HH_NP_UE]]/VLOOKUP(DATE(YEAR(Kreditvækst[[#This Row],[Dato]])-1,MONTH(Kreditvækst[[#This Row],[Dato]])+1,1)-1,Kreditvækst[[Dato]:[Udlaan_MFI_HH_NP_UE]],4,FALSE)-1)*100,NA())</f>
        <v>8.3975611369689886</v>
      </c>
    </row>
    <row r="274" spans="1:7" hidden="1" x14ac:dyDescent="0.25">
      <c r="A274" s="3">
        <v>37499</v>
      </c>
      <c r="B274" s="4"/>
      <c r="C274" s="4">
        <v>568.50739252844403</v>
      </c>
      <c r="D274" s="4">
        <v>1210.7019672897407</v>
      </c>
      <c r="E274" s="4" t="e">
        <f>IF(ISNUMBER(Kreditvækst[[#This Row],[Udlaan_FK_til_BNP]]),IFERROR((Kreditvækst[[#This Row],[Udlaan_FK_til_BNP]]/VLOOKUP(DATE(YEAR(Kreditvækst[[#This Row],[Dato]])-1,MONTH(Kreditvækst[[#This Row],[Dato]]),DAY(Kreditvækst[[#This Row],[Dato]])),Kreditvækst[[#All],[Dato]:[Udlaan_FK_til_BNP]],2,FALSE)-1)*100,NA()),NA())</f>
        <v>#N/A</v>
      </c>
      <c r="F274" s="4">
        <f>IFERROR((Kreditvækst[[#This Row],[Udlaan_MFI_IFS_UE]]/VLOOKUP(DATE(YEAR(Kreditvækst[[#This Row],[Dato]])-1,MONTH(Kreditvækst[[#This Row],[Dato]])+1,1)-1,Kreditvækst[[Dato]:[Udlaan_MFI_IFS_UE]],3,FALSE)-1)*100,NA())</f>
        <v>3.4430978762338693</v>
      </c>
      <c r="G274" s="4">
        <f>IFERROR((Kreditvækst[[#This Row],[Udlaan_MFI_HH_NP_UE]]/VLOOKUP(DATE(YEAR(Kreditvækst[[#This Row],[Dato]])-1,MONTH(Kreditvækst[[#This Row],[Dato]])+1,1)-1,Kreditvækst[[Dato]:[Udlaan_MFI_HH_NP_UE]],4,FALSE)-1)*100,NA())</f>
        <v>9.3116462075718118</v>
      </c>
    </row>
    <row r="275" spans="1:7" x14ac:dyDescent="0.25">
      <c r="A275" s="3">
        <v>37529</v>
      </c>
      <c r="B275" s="4">
        <v>171.10930583245184</v>
      </c>
      <c r="C275" s="4">
        <v>573.35399416058362</v>
      </c>
      <c r="D275" s="4">
        <v>1217.01970265362</v>
      </c>
      <c r="E275" s="4">
        <f>IF(ISNUMBER(Kreditvækst[[#This Row],[Udlaan_FK_til_BNP]]),IFERROR((Kreditvækst[[#This Row],[Udlaan_FK_til_BNP]]/VLOOKUP(DATE(YEAR(Kreditvækst[[#This Row],[Dato]])-1,MONTH(Kreditvækst[[#This Row],[Dato]]),DAY(Kreditvækst[[#This Row],[Dato]])),Kreditvækst[[#All],[Dato]:[Udlaan_FK_til_BNP]],2,FALSE)-1)*100,NA()),NA())</f>
        <v>3.0225671997465398</v>
      </c>
      <c r="F275" s="4">
        <f>IFERROR((Kreditvækst[[#This Row],[Udlaan_MFI_IFS_UE]]/VLOOKUP(DATE(YEAR(Kreditvækst[[#This Row],[Dato]])-1,MONTH(Kreditvækst[[#This Row],[Dato]])+1,1)-1,Kreditvækst[[Dato]:[Udlaan_MFI_IFS_UE]],3,FALSE)-1)*100,NA())</f>
        <v>2.4646349880997453</v>
      </c>
      <c r="G275" s="4">
        <f>IFERROR((Kreditvækst[[#This Row],[Udlaan_MFI_HH_NP_UE]]/VLOOKUP(DATE(YEAR(Kreditvækst[[#This Row],[Dato]])-1,MONTH(Kreditvækst[[#This Row],[Dato]])+1,1)-1,Kreditvækst[[Dato]:[Udlaan_MFI_HH_NP_UE]],4,FALSE)-1)*100,NA())</f>
        <v>9.1066031085996322</v>
      </c>
    </row>
    <row r="276" spans="1:7" hidden="1" x14ac:dyDescent="0.25">
      <c r="A276" s="3">
        <v>37560</v>
      </c>
      <c r="B276" s="4"/>
      <c r="C276" s="4">
        <v>566.35138446453334</v>
      </c>
      <c r="D276" s="4">
        <v>1219.5091625145621</v>
      </c>
      <c r="E276" s="4" t="e">
        <f>IF(ISNUMBER(Kreditvækst[[#This Row],[Udlaan_FK_til_BNP]]),IFERROR((Kreditvækst[[#This Row],[Udlaan_FK_til_BNP]]/VLOOKUP(DATE(YEAR(Kreditvækst[[#This Row],[Dato]])-1,MONTH(Kreditvækst[[#This Row],[Dato]]),DAY(Kreditvækst[[#This Row],[Dato]])),Kreditvækst[[#All],[Dato]:[Udlaan_FK_til_BNP]],2,FALSE)-1)*100,NA()),NA())</f>
        <v>#N/A</v>
      </c>
      <c r="F276" s="4">
        <f>IFERROR((Kreditvækst[[#This Row],[Udlaan_MFI_IFS_UE]]/VLOOKUP(DATE(YEAR(Kreditvækst[[#This Row],[Dato]])-1,MONTH(Kreditvækst[[#This Row],[Dato]])+1,1)-1,Kreditvækst[[Dato]:[Udlaan_MFI_IFS_UE]],3,FALSE)-1)*100,NA())</f>
        <v>0.35343529720632816</v>
      </c>
      <c r="G276" s="4">
        <f>IFERROR((Kreditvækst[[#This Row],[Udlaan_MFI_HH_NP_UE]]/VLOOKUP(DATE(YEAR(Kreditvækst[[#This Row],[Dato]])-1,MONTH(Kreditvækst[[#This Row],[Dato]])+1,1)-1,Kreditvækst[[Dato]:[Udlaan_MFI_HH_NP_UE]],4,FALSE)-1)*100,NA())</f>
        <v>8.8070394603291469</v>
      </c>
    </row>
    <row r="277" spans="1:7" hidden="1" x14ac:dyDescent="0.25">
      <c r="A277" s="3">
        <v>37590</v>
      </c>
      <c r="B277" s="4"/>
      <c r="C277" s="4">
        <v>574.95142214949522</v>
      </c>
      <c r="D277" s="4">
        <v>1218.4565140719819</v>
      </c>
      <c r="E277" s="4" t="e">
        <f>IF(ISNUMBER(Kreditvækst[[#This Row],[Udlaan_FK_til_BNP]]),IFERROR((Kreditvækst[[#This Row],[Udlaan_FK_til_BNP]]/VLOOKUP(DATE(YEAR(Kreditvækst[[#This Row],[Dato]])-1,MONTH(Kreditvækst[[#This Row],[Dato]]),DAY(Kreditvækst[[#This Row],[Dato]])),Kreditvækst[[#All],[Dato]:[Udlaan_FK_til_BNP]],2,FALSE)-1)*100,NA()),NA())</f>
        <v>#N/A</v>
      </c>
      <c r="F277" s="4">
        <f>IFERROR((Kreditvækst[[#This Row],[Udlaan_MFI_IFS_UE]]/VLOOKUP(DATE(YEAR(Kreditvækst[[#This Row],[Dato]])-1,MONTH(Kreditvækst[[#This Row],[Dato]])+1,1)-1,Kreditvækst[[Dato]:[Udlaan_MFI_IFS_UE]],3,FALSE)-1)*100,NA())</f>
        <v>0.49268794840608976</v>
      </c>
      <c r="G277" s="4">
        <f>IFERROR((Kreditvækst[[#This Row],[Udlaan_MFI_HH_NP_UE]]/VLOOKUP(DATE(YEAR(Kreditvækst[[#This Row],[Dato]])-1,MONTH(Kreditvækst[[#This Row],[Dato]])+1,1)-1,Kreditvækst[[Dato]:[Udlaan_MFI_HH_NP_UE]],4,FALSE)-1)*100,NA())</f>
        <v>7.7723163314587396</v>
      </c>
    </row>
    <row r="278" spans="1:7" x14ac:dyDescent="0.25">
      <c r="A278" s="3">
        <v>37621</v>
      </c>
      <c r="B278" s="4">
        <v>170.0631523564706</v>
      </c>
      <c r="C278" s="4">
        <v>575.98887781212693</v>
      </c>
      <c r="D278" s="4">
        <v>1230.8114564601065</v>
      </c>
      <c r="E278" s="4">
        <f>IF(ISNUMBER(Kreditvækst[[#This Row],[Udlaan_FK_til_BNP]]),IFERROR((Kreditvækst[[#This Row],[Udlaan_FK_til_BNP]]/VLOOKUP(DATE(YEAR(Kreditvækst[[#This Row],[Dato]])-1,MONTH(Kreditvækst[[#This Row],[Dato]]),DAY(Kreditvækst[[#This Row],[Dato]])),Kreditvækst[[#All],[Dato]:[Udlaan_FK_til_BNP]],2,FALSE)-1)*100,NA()),NA())</f>
        <v>-0.26682807499301964</v>
      </c>
      <c r="F278" s="4">
        <f>IFERROR((Kreditvækst[[#This Row],[Udlaan_MFI_IFS_UE]]/VLOOKUP(DATE(YEAR(Kreditvækst[[#This Row],[Dato]])-1,MONTH(Kreditvækst[[#This Row],[Dato]])+1,1)-1,Kreditvækst[[Dato]:[Udlaan_MFI_IFS_UE]],3,FALSE)-1)*100,NA())</f>
        <v>2.2730198994382222</v>
      </c>
      <c r="G278" s="4">
        <f>IFERROR((Kreditvækst[[#This Row],[Udlaan_MFI_HH_NP_UE]]/VLOOKUP(DATE(YEAR(Kreditvækst[[#This Row],[Dato]])-1,MONTH(Kreditvækst[[#This Row],[Dato]])+1,1)-1,Kreditvækst[[Dato]:[Udlaan_MFI_HH_NP_UE]],4,FALSE)-1)*100,NA())</f>
        <v>6.8418799983815726</v>
      </c>
    </row>
    <row r="279" spans="1:7" hidden="1" x14ac:dyDescent="0.25">
      <c r="A279" s="3">
        <v>37652</v>
      </c>
      <c r="B279" s="4"/>
      <c r="C279" s="4">
        <v>582.93878257705398</v>
      </c>
      <c r="D279" s="4">
        <v>1230.4357503343617</v>
      </c>
      <c r="E279" s="4" t="e">
        <f>IF(ISNUMBER(Kreditvækst[[#This Row],[Udlaan_FK_til_BNP]]),IFERROR((Kreditvækst[[#This Row],[Udlaan_FK_til_BNP]]/VLOOKUP(DATE(YEAR(Kreditvækst[[#This Row],[Dato]])-1,MONTH(Kreditvækst[[#This Row],[Dato]]),DAY(Kreditvækst[[#This Row],[Dato]])),Kreditvækst[[#All],[Dato]:[Udlaan_FK_til_BNP]],2,FALSE)-1)*100,NA()),NA())</f>
        <v>#N/A</v>
      </c>
      <c r="F279" s="4">
        <f>IFERROR((Kreditvækst[[#This Row],[Udlaan_MFI_IFS_UE]]/VLOOKUP(DATE(YEAR(Kreditvækst[[#This Row],[Dato]])-1,MONTH(Kreditvækst[[#This Row],[Dato]])+1,1)-1,Kreditvækst[[Dato]:[Udlaan_MFI_IFS_UE]],3,FALSE)-1)*100,NA())</f>
        <v>2.9364272344495568</v>
      </c>
      <c r="G279" s="4">
        <f>IFERROR((Kreditvækst[[#This Row],[Udlaan_MFI_HH_NP_UE]]/VLOOKUP(DATE(YEAR(Kreditvækst[[#This Row],[Dato]])-1,MONTH(Kreditvækst[[#This Row],[Dato]])+1,1)-1,Kreditvækst[[Dato]:[Udlaan_MFI_HH_NP_UE]],4,FALSE)-1)*100,NA())</f>
        <v>7.4955845286163392</v>
      </c>
    </row>
    <row r="280" spans="1:7" hidden="1" x14ac:dyDescent="0.25">
      <c r="A280" s="3">
        <v>37680</v>
      </c>
      <c r="B280" s="4"/>
      <c r="C280" s="4">
        <v>586.80520840405404</v>
      </c>
      <c r="D280" s="4">
        <v>1238.7289385303616</v>
      </c>
      <c r="E280" s="4" t="e">
        <f>IF(ISNUMBER(Kreditvækst[[#This Row],[Udlaan_FK_til_BNP]]),IFERROR((Kreditvækst[[#This Row],[Udlaan_FK_til_BNP]]/VLOOKUP(DATE(YEAR(Kreditvækst[[#This Row],[Dato]])-1,MONTH(Kreditvækst[[#This Row],[Dato]]),DAY(Kreditvækst[[#This Row],[Dato]])),Kreditvækst[[#All],[Dato]:[Udlaan_FK_til_BNP]],2,FALSE)-1)*100,NA()),NA())</f>
        <v>#N/A</v>
      </c>
      <c r="F280" s="4">
        <f>IFERROR((Kreditvækst[[#This Row],[Udlaan_MFI_IFS_UE]]/VLOOKUP(DATE(YEAR(Kreditvækst[[#This Row],[Dato]])-1,MONTH(Kreditvækst[[#This Row],[Dato]])+1,1)-1,Kreditvækst[[Dato]:[Udlaan_MFI_IFS_UE]],3,FALSE)-1)*100,NA())</f>
        <v>3.4187466204251171</v>
      </c>
      <c r="G280" s="4">
        <f>IFERROR((Kreditvækst[[#This Row],[Udlaan_MFI_HH_NP_UE]]/VLOOKUP(DATE(YEAR(Kreditvækst[[#This Row],[Dato]])-1,MONTH(Kreditvækst[[#This Row],[Dato]])+1,1)-1,Kreditvækst[[Dato]:[Udlaan_MFI_HH_NP_UE]],4,FALSE)-1)*100,NA())</f>
        <v>7.554620495839881</v>
      </c>
    </row>
    <row r="281" spans="1:7" x14ac:dyDescent="0.25">
      <c r="A281" s="3">
        <v>37711</v>
      </c>
      <c r="B281" s="4">
        <v>174.77388453015496</v>
      </c>
      <c r="C281" s="4">
        <v>595.11526504599999</v>
      </c>
      <c r="D281" s="4">
        <v>1256.506711003</v>
      </c>
      <c r="E281" s="4">
        <f>IF(ISNUMBER(Kreditvækst[[#This Row],[Udlaan_FK_til_BNP]]),IFERROR((Kreditvækst[[#This Row],[Udlaan_FK_til_BNP]]/VLOOKUP(DATE(YEAR(Kreditvækst[[#This Row],[Dato]])-1,MONTH(Kreditvækst[[#This Row],[Dato]]),DAY(Kreditvækst[[#This Row],[Dato]])),Kreditvækst[[#All],[Dato]:[Udlaan_FK_til_BNP]],2,FALSE)-1)*100,NA()),NA())</f>
        <v>2.8444184685515017</v>
      </c>
      <c r="F281" s="4">
        <f>IFERROR((Kreditvækst[[#This Row],[Udlaan_MFI_IFS_UE]]/VLOOKUP(DATE(YEAR(Kreditvækst[[#This Row],[Dato]])-1,MONTH(Kreditvækst[[#This Row],[Dato]])+1,1)-1,Kreditvækst[[Dato]:[Udlaan_MFI_IFS_UE]],3,FALSE)-1)*100,NA())</f>
        <v>4.2023826021373667</v>
      </c>
      <c r="G281" s="4">
        <f>IFERROR((Kreditvækst[[#This Row],[Udlaan_MFI_HH_NP_UE]]/VLOOKUP(DATE(YEAR(Kreditvækst[[#This Row],[Dato]])-1,MONTH(Kreditvækst[[#This Row],[Dato]])+1,1)-1,Kreditvækst[[Dato]:[Udlaan_MFI_HH_NP_UE]],4,FALSE)-1)*100,NA())</f>
        <v>7.9505398936978944</v>
      </c>
    </row>
    <row r="282" spans="1:7" hidden="1" x14ac:dyDescent="0.25">
      <c r="A282" s="3">
        <v>37741</v>
      </c>
      <c r="B282" s="4"/>
      <c r="C282" s="4">
        <v>597.03303142900006</v>
      </c>
      <c r="D282" s="4">
        <v>1258.448356973</v>
      </c>
      <c r="E282" s="4" t="e">
        <f>IF(ISNUMBER(Kreditvækst[[#This Row],[Udlaan_FK_til_BNP]]),IFERROR((Kreditvækst[[#This Row],[Udlaan_FK_til_BNP]]/VLOOKUP(DATE(YEAR(Kreditvækst[[#This Row],[Dato]])-1,MONTH(Kreditvækst[[#This Row],[Dato]]),DAY(Kreditvækst[[#This Row],[Dato]])),Kreditvækst[[#All],[Dato]:[Udlaan_FK_til_BNP]],2,FALSE)-1)*100,NA()),NA())</f>
        <v>#N/A</v>
      </c>
      <c r="F282" s="4">
        <f>IFERROR((Kreditvækst[[#This Row],[Udlaan_MFI_IFS_UE]]/VLOOKUP(DATE(YEAR(Kreditvækst[[#This Row],[Dato]])-1,MONTH(Kreditvækst[[#This Row],[Dato]])+1,1)-1,Kreditvækst[[Dato]:[Udlaan_MFI_IFS_UE]],3,FALSE)-1)*100,NA())</f>
        <v>4.2240221015885204</v>
      </c>
      <c r="G282" s="4">
        <f>IFERROR((Kreditvækst[[#This Row],[Udlaan_MFI_HH_NP_UE]]/VLOOKUP(DATE(YEAR(Kreditvækst[[#This Row],[Dato]])-1,MONTH(Kreditvækst[[#This Row],[Dato]])+1,1)-1,Kreditvækst[[Dato]:[Udlaan_MFI_HH_NP_UE]],4,FALSE)-1)*100,NA())</f>
        <v>7.8556582646986728</v>
      </c>
    </row>
    <row r="283" spans="1:7" hidden="1" x14ac:dyDescent="0.25">
      <c r="A283" s="3">
        <v>37772</v>
      </c>
      <c r="B283" s="4"/>
      <c r="C283" s="4">
        <v>592.33366438799999</v>
      </c>
      <c r="D283" s="4">
        <v>1265.4023124739999</v>
      </c>
      <c r="E283" s="4" t="e">
        <f>IF(ISNUMBER(Kreditvækst[[#This Row],[Udlaan_FK_til_BNP]]),IFERROR((Kreditvækst[[#This Row],[Udlaan_FK_til_BNP]]/VLOOKUP(DATE(YEAR(Kreditvækst[[#This Row],[Dato]])-1,MONTH(Kreditvækst[[#This Row],[Dato]]),DAY(Kreditvækst[[#This Row],[Dato]])),Kreditvækst[[#All],[Dato]:[Udlaan_FK_til_BNP]],2,FALSE)-1)*100,NA()),NA())</f>
        <v>#N/A</v>
      </c>
      <c r="F283" s="4">
        <f>IFERROR((Kreditvækst[[#This Row],[Udlaan_MFI_IFS_UE]]/VLOOKUP(DATE(YEAR(Kreditvækst[[#This Row],[Dato]])-1,MONTH(Kreditvækst[[#This Row],[Dato]])+1,1)-1,Kreditvækst[[Dato]:[Udlaan_MFI_IFS_UE]],3,FALSE)-1)*100,NA())</f>
        <v>4.3904286856074171</v>
      </c>
      <c r="G283" s="4">
        <f>IFERROR((Kreditvækst[[#This Row],[Udlaan_MFI_HH_NP_UE]]/VLOOKUP(DATE(YEAR(Kreditvækst[[#This Row],[Dato]])-1,MONTH(Kreditvækst[[#This Row],[Dato]])+1,1)-1,Kreditvækst[[Dato]:[Udlaan_MFI_HH_NP_UE]],4,FALSE)-1)*100,NA())</f>
        <v>7.8424907011583223</v>
      </c>
    </row>
    <row r="284" spans="1:7" x14ac:dyDescent="0.25">
      <c r="A284" s="3">
        <v>37802</v>
      </c>
      <c r="B284" s="4">
        <v>177.2452394488852</v>
      </c>
      <c r="C284" s="4">
        <v>603.87619281000002</v>
      </c>
      <c r="D284" s="4">
        <v>1279.084065949</v>
      </c>
      <c r="E284" s="4">
        <f>IF(ISNUMBER(Kreditvækst[[#This Row],[Udlaan_FK_til_BNP]]),IFERROR((Kreditvækst[[#This Row],[Udlaan_FK_til_BNP]]/VLOOKUP(DATE(YEAR(Kreditvækst[[#This Row],[Dato]])-1,MONTH(Kreditvækst[[#This Row],[Dato]]),DAY(Kreditvækst[[#This Row],[Dato]])),Kreditvækst[[#All],[Dato]:[Udlaan_FK_til_BNP]],2,FALSE)-1)*100,NA()),NA())</f>
        <v>4.8648818106199698</v>
      </c>
      <c r="F284" s="4">
        <f>IFERROR((Kreditvækst[[#This Row],[Udlaan_MFI_IFS_UE]]/VLOOKUP(DATE(YEAR(Kreditvækst[[#This Row],[Dato]])-1,MONTH(Kreditvækst[[#This Row],[Dato]])+1,1)-1,Kreditvækst[[Dato]:[Udlaan_MFI_IFS_UE]],3,FALSE)-1)*100,NA())</f>
        <v>5.220284755533755</v>
      </c>
      <c r="G284" s="4">
        <f>IFERROR((Kreditvækst[[#This Row],[Udlaan_MFI_HH_NP_UE]]/VLOOKUP(DATE(YEAR(Kreditvækst[[#This Row],[Dato]])-1,MONTH(Kreditvækst[[#This Row],[Dato]])+1,1)-1,Kreditvækst[[Dato]:[Udlaan_MFI_HH_NP_UE]],4,FALSE)-1)*100,NA())</f>
        <v>7.9746564266837794</v>
      </c>
    </row>
    <row r="285" spans="1:7" hidden="1" x14ac:dyDescent="0.25">
      <c r="A285" s="3">
        <v>37833</v>
      </c>
      <c r="B285" s="4"/>
      <c r="C285" s="4">
        <v>593.11552807599992</v>
      </c>
      <c r="D285" s="4">
        <v>1282.3215298729999</v>
      </c>
      <c r="E285" s="4" t="e">
        <f>IF(ISNUMBER(Kreditvækst[[#This Row],[Udlaan_FK_til_BNP]]),IFERROR((Kreditvækst[[#This Row],[Udlaan_FK_til_BNP]]/VLOOKUP(DATE(YEAR(Kreditvækst[[#This Row],[Dato]])-1,MONTH(Kreditvækst[[#This Row],[Dato]]),DAY(Kreditvækst[[#This Row],[Dato]])),Kreditvækst[[#All],[Dato]:[Udlaan_FK_til_BNP]],2,FALSE)-1)*100,NA()),NA())</f>
        <v>#N/A</v>
      </c>
      <c r="F285" s="4">
        <f>IFERROR((Kreditvækst[[#This Row],[Udlaan_MFI_IFS_UE]]/VLOOKUP(DATE(YEAR(Kreditvækst[[#This Row],[Dato]])-1,MONTH(Kreditvækst[[#This Row],[Dato]])+1,1)-1,Kreditvækst[[Dato]:[Udlaan_MFI_IFS_UE]],3,FALSE)-1)*100,NA())</f>
        <v>4.7529053107844055</v>
      </c>
      <c r="G285" s="4">
        <f>IFERROR((Kreditvækst[[#This Row],[Udlaan_MFI_HH_NP_UE]]/VLOOKUP(DATE(YEAR(Kreditvækst[[#This Row],[Dato]])-1,MONTH(Kreditvækst[[#This Row],[Dato]])+1,1)-1,Kreditvækst[[Dato]:[Udlaan_MFI_HH_NP_UE]],4,FALSE)-1)*100,NA())</f>
        <v>7.7936099724096097</v>
      </c>
    </row>
    <row r="286" spans="1:7" hidden="1" x14ac:dyDescent="0.25">
      <c r="A286" s="3">
        <v>37864</v>
      </c>
      <c r="B286" s="4"/>
      <c r="C286" s="4">
        <v>596.25555896700007</v>
      </c>
      <c r="D286" s="4">
        <v>1289.0611135539998</v>
      </c>
      <c r="E286" s="4" t="e">
        <f>IF(ISNUMBER(Kreditvækst[[#This Row],[Udlaan_FK_til_BNP]]),IFERROR((Kreditvækst[[#This Row],[Udlaan_FK_til_BNP]]/VLOOKUP(DATE(YEAR(Kreditvækst[[#This Row],[Dato]])-1,MONTH(Kreditvækst[[#This Row],[Dato]]),DAY(Kreditvækst[[#This Row],[Dato]])),Kreditvækst[[#All],[Dato]:[Udlaan_FK_til_BNP]],2,FALSE)-1)*100,NA()),NA())</f>
        <v>#N/A</v>
      </c>
      <c r="F286" s="4">
        <f>IFERROR((Kreditvækst[[#This Row],[Udlaan_MFI_IFS_UE]]/VLOOKUP(DATE(YEAR(Kreditvækst[[#This Row],[Dato]])-1,MONTH(Kreditvækst[[#This Row],[Dato]])+1,1)-1,Kreditvækst[[Dato]:[Udlaan_MFI_IFS_UE]],3,FALSE)-1)*100,NA())</f>
        <v>4.8808804957039653</v>
      </c>
      <c r="G286" s="4">
        <f>IFERROR((Kreditvækst[[#This Row],[Udlaan_MFI_HH_NP_UE]]/VLOOKUP(DATE(YEAR(Kreditvækst[[#This Row],[Dato]])-1,MONTH(Kreditvækst[[#This Row],[Dato]])+1,1)-1,Kreditvækst[[Dato]:[Udlaan_MFI_HH_NP_UE]],4,FALSE)-1)*100,NA())</f>
        <v>6.472207725875978</v>
      </c>
    </row>
    <row r="287" spans="1:7" x14ac:dyDescent="0.25">
      <c r="A287" s="3">
        <v>37894</v>
      </c>
      <c r="B287" s="4">
        <v>179.37662354724722</v>
      </c>
      <c r="C287" s="4">
        <v>603.91866002200004</v>
      </c>
      <c r="D287" s="4">
        <v>1301.9395960479999</v>
      </c>
      <c r="E287" s="4">
        <f>IF(ISNUMBER(Kreditvækst[[#This Row],[Udlaan_FK_til_BNP]]),IFERROR((Kreditvækst[[#This Row],[Udlaan_FK_til_BNP]]/VLOOKUP(DATE(YEAR(Kreditvækst[[#This Row],[Dato]])-1,MONTH(Kreditvækst[[#This Row],[Dato]]),DAY(Kreditvækst[[#This Row],[Dato]])),Kreditvækst[[#All],[Dato]:[Udlaan_FK_til_BNP]],2,FALSE)-1)*100,NA()),NA())</f>
        <v>4.8316002888181053</v>
      </c>
      <c r="F287" s="4">
        <f>IFERROR((Kreditvækst[[#This Row],[Udlaan_MFI_IFS_UE]]/VLOOKUP(DATE(YEAR(Kreditvækst[[#This Row],[Dato]])-1,MONTH(Kreditvækst[[#This Row],[Dato]])+1,1)-1,Kreditvækst[[Dato]:[Udlaan_MFI_IFS_UE]],3,FALSE)-1)*100,NA())</f>
        <v>5.3308542667718672</v>
      </c>
      <c r="G287" s="4">
        <f>IFERROR((Kreditvækst[[#This Row],[Udlaan_MFI_HH_NP_UE]]/VLOOKUP(DATE(YEAR(Kreditvækst[[#This Row],[Dato]])-1,MONTH(Kreditvækst[[#This Row],[Dato]])+1,1)-1,Kreditvækst[[Dato]:[Udlaan_MFI_HH_NP_UE]],4,FALSE)-1)*100,NA())</f>
        <v>6.9776925722088601</v>
      </c>
    </row>
    <row r="288" spans="1:7" hidden="1" x14ac:dyDescent="0.25">
      <c r="A288" s="3">
        <v>37925</v>
      </c>
      <c r="B288" s="4"/>
      <c r="C288" s="4">
        <v>594.32297106600004</v>
      </c>
      <c r="D288" s="4">
        <v>1304.21581156</v>
      </c>
      <c r="E288" s="4" t="e">
        <f>IF(ISNUMBER(Kreditvækst[[#This Row],[Udlaan_FK_til_BNP]]),IFERROR((Kreditvækst[[#This Row],[Udlaan_FK_til_BNP]]/VLOOKUP(DATE(YEAR(Kreditvækst[[#This Row],[Dato]])-1,MONTH(Kreditvækst[[#This Row],[Dato]]),DAY(Kreditvækst[[#This Row],[Dato]])),Kreditvækst[[#All],[Dato]:[Udlaan_FK_til_BNP]],2,FALSE)-1)*100,NA()),NA())</f>
        <v>#N/A</v>
      </c>
      <c r="F288" s="4">
        <f>IFERROR((Kreditvækst[[#This Row],[Udlaan_MFI_IFS_UE]]/VLOOKUP(DATE(YEAR(Kreditvækst[[#This Row],[Dato]])-1,MONTH(Kreditvækst[[#This Row],[Dato]])+1,1)-1,Kreditvækst[[Dato]:[Udlaan_MFI_IFS_UE]],3,FALSE)-1)*100,NA())</f>
        <v>4.9389102540841945</v>
      </c>
      <c r="G288" s="4">
        <f>IFERROR((Kreditvækst[[#This Row],[Udlaan_MFI_HH_NP_UE]]/VLOOKUP(DATE(YEAR(Kreditvækst[[#This Row],[Dato]])-1,MONTH(Kreditvækst[[#This Row],[Dato]])+1,1)-1,Kreditvækst[[Dato]:[Udlaan_MFI_HH_NP_UE]],4,FALSE)-1)*100,NA())</f>
        <v>6.945962494515201</v>
      </c>
    </row>
    <row r="289" spans="1:7" hidden="1" x14ac:dyDescent="0.25">
      <c r="A289" s="3">
        <v>37955</v>
      </c>
      <c r="B289" s="4"/>
      <c r="C289" s="4">
        <v>601.90661061100002</v>
      </c>
      <c r="D289" s="4">
        <v>1309.0812116899999</v>
      </c>
      <c r="E289" s="4" t="e">
        <f>IF(ISNUMBER(Kreditvækst[[#This Row],[Udlaan_FK_til_BNP]]),IFERROR((Kreditvækst[[#This Row],[Udlaan_FK_til_BNP]]/VLOOKUP(DATE(YEAR(Kreditvækst[[#This Row],[Dato]])-1,MONTH(Kreditvækst[[#This Row],[Dato]]),DAY(Kreditvækst[[#This Row],[Dato]])),Kreditvækst[[#All],[Dato]:[Udlaan_FK_til_BNP]],2,FALSE)-1)*100,NA()),NA())</f>
        <v>#N/A</v>
      </c>
      <c r="F289" s="4">
        <f>IFERROR((Kreditvækst[[#This Row],[Udlaan_MFI_IFS_UE]]/VLOOKUP(DATE(YEAR(Kreditvækst[[#This Row],[Dato]])-1,MONTH(Kreditvækst[[#This Row],[Dato]])+1,1)-1,Kreditvækst[[Dato]:[Udlaan_MFI_IFS_UE]],3,FALSE)-1)*100,NA())</f>
        <v>4.6882549417359476</v>
      </c>
      <c r="G289" s="4">
        <f>IFERROR((Kreditvækst[[#This Row],[Udlaan_MFI_HH_NP_UE]]/VLOOKUP(DATE(YEAR(Kreditvækst[[#This Row],[Dato]])-1,MONTH(Kreditvækst[[#This Row],[Dato]])+1,1)-1,Kreditvækst[[Dato]:[Udlaan_MFI_HH_NP_UE]],4,FALSE)-1)*100,NA())</f>
        <v>7.4376636811729568</v>
      </c>
    </row>
    <row r="290" spans="1:7" x14ac:dyDescent="0.25">
      <c r="A290" s="3">
        <v>37986</v>
      </c>
      <c r="B290" s="4">
        <v>178.19136733254416</v>
      </c>
      <c r="C290" s="4">
        <v>610.94856088300003</v>
      </c>
      <c r="D290" s="4">
        <v>1330.153126341</v>
      </c>
      <c r="E290" s="4">
        <f>IF(ISNUMBER(Kreditvækst[[#This Row],[Udlaan_FK_til_BNP]]),IFERROR((Kreditvækst[[#This Row],[Udlaan_FK_til_BNP]]/VLOOKUP(DATE(YEAR(Kreditvækst[[#This Row],[Dato]])-1,MONTH(Kreditvækst[[#This Row],[Dato]]),DAY(Kreditvækst[[#This Row],[Dato]])),Kreditvækst[[#All],[Dato]:[Udlaan_FK_til_BNP]],2,FALSE)-1)*100,NA()),NA())</f>
        <v>4.7795274069928784</v>
      </c>
      <c r="F290" s="4">
        <f>IFERROR((Kreditvækst[[#This Row],[Udlaan_MFI_IFS_UE]]/VLOOKUP(DATE(YEAR(Kreditvækst[[#This Row],[Dato]])-1,MONTH(Kreditvækst[[#This Row],[Dato]])+1,1)-1,Kreditvækst[[Dato]:[Udlaan_MFI_IFS_UE]],3,FALSE)-1)*100,NA())</f>
        <v>6.0695066202781867</v>
      </c>
      <c r="G290" s="4">
        <f>IFERROR((Kreditvækst[[#This Row],[Udlaan_MFI_HH_NP_UE]]/VLOOKUP(DATE(YEAR(Kreditvækst[[#This Row],[Dato]])-1,MONTH(Kreditvækst[[#This Row],[Dato]])+1,1)-1,Kreditvækst[[Dato]:[Udlaan_MFI_HH_NP_UE]],4,FALSE)-1)*100,NA())</f>
        <v>8.0712337669172065</v>
      </c>
    </row>
    <row r="291" spans="1:7" hidden="1" x14ac:dyDescent="0.25">
      <c r="A291" s="3">
        <v>38017</v>
      </c>
      <c r="B291" s="4"/>
      <c r="C291" s="4">
        <v>604.23867536700004</v>
      </c>
      <c r="D291" s="4">
        <v>1334.5611058299999</v>
      </c>
      <c r="E291" s="4" t="e">
        <f>IF(ISNUMBER(Kreditvækst[[#This Row],[Udlaan_FK_til_BNP]]),IFERROR((Kreditvækst[[#This Row],[Udlaan_FK_til_BNP]]/VLOOKUP(DATE(YEAR(Kreditvækst[[#This Row],[Dato]])-1,MONTH(Kreditvækst[[#This Row],[Dato]]),DAY(Kreditvækst[[#This Row],[Dato]])),Kreditvækst[[#All],[Dato]:[Udlaan_FK_til_BNP]],2,FALSE)-1)*100,NA()),NA())</f>
        <v>#N/A</v>
      </c>
      <c r="F291" s="4">
        <f>IFERROR((Kreditvækst[[#This Row],[Udlaan_MFI_IFS_UE]]/VLOOKUP(DATE(YEAR(Kreditvækst[[#This Row],[Dato]])-1,MONTH(Kreditvækst[[#This Row],[Dato]])+1,1)-1,Kreditvækst[[Dato]:[Udlaan_MFI_IFS_UE]],3,FALSE)-1)*100,NA())</f>
        <v>3.6538815784023848</v>
      </c>
      <c r="G291" s="4">
        <f>IFERROR((Kreditvækst[[#This Row],[Udlaan_MFI_HH_NP_UE]]/VLOOKUP(DATE(YEAR(Kreditvækst[[#This Row],[Dato]])-1,MONTH(Kreditvækst[[#This Row],[Dato]])+1,1)-1,Kreditvækst[[Dato]:[Udlaan_MFI_HH_NP_UE]],4,FALSE)-1)*100,NA())</f>
        <v>8.4624780665989885</v>
      </c>
    </row>
    <row r="292" spans="1:7" hidden="1" x14ac:dyDescent="0.25">
      <c r="A292" s="3">
        <v>38046</v>
      </c>
      <c r="B292" s="4"/>
      <c r="C292" s="4">
        <v>611.62123271299993</v>
      </c>
      <c r="D292" s="4">
        <v>1337.069028594</v>
      </c>
      <c r="E292" s="4" t="e">
        <f>IF(ISNUMBER(Kreditvækst[[#This Row],[Udlaan_FK_til_BNP]]),IFERROR((Kreditvækst[[#This Row],[Udlaan_FK_til_BNP]]/VLOOKUP(DATE(YEAR(Kreditvækst[[#This Row],[Dato]])-1,MONTH(Kreditvækst[[#This Row],[Dato]]),DAY(Kreditvækst[[#This Row],[Dato]])),Kreditvækst[[#All],[Dato]:[Udlaan_FK_til_BNP]],2,FALSE)-1)*100,NA()),NA())</f>
        <v>#N/A</v>
      </c>
      <c r="F292" s="4">
        <f>IFERROR((Kreditvækst[[#This Row],[Udlaan_MFI_IFS_UE]]/VLOOKUP(DATE(YEAR(Kreditvækst[[#This Row],[Dato]])-1,MONTH(Kreditvækst[[#This Row],[Dato]])+1,1)-1,Kreditvækst[[Dato]:[Udlaan_MFI_IFS_UE]],3,FALSE)-1)*100,NA())</f>
        <v>4.2290054610180761</v>
      </c>
      <c r="G292" s="4">
        <f>IFERROR((Kreditvækst[[#This Row],[Udlaan_MFI_HH_NP_UE]]/VLOOKUP(DATE(YEAR(Kreditvækst[[#This Row],[Dato]])-1,MONTH(Kreditvækst[[#This Row],[Dato]])+1,1)-1,Kreditvækst[[Dato]:[Udlaan_MFI_HH_NP_UE]],4,FALSE)-1)*100,NA())</f>
        <v>7.9387900778607801</v>
      </c>
    </row>
    <row r="293" spans="1:7" x14ac:dyDescent="0.25">
      <c r="A293" s="3">
        <v>38077</v>
      </c>
      <c r="B293" s="4">
        <v>183.98363957927009</v>
      </c>
      <c r="C293" s="4">
        <v>632.91752016600003</v>
      </c>
      <c r="D293" s="4">
        <v>1356.264608344</v>
      </c>
      <c r="E293" s="4">
        <f>IF(ISNUMBER(Kreditvækst[[#This Row],[Udlaan_FK_til_BNP]]),IFERROR((Kreditvækst[[#This Row],[Udlaan_FK_til_BNP]]/VLOOKUP(DATE(YEAR(Kreditvækst[[#This Row],[Dato]])-1,MONTH(Kreditvækst[[#This Row],[Dato]]),DAY(Kreditvækst[[#This Row],[Dato]])),Kreditvækst[[#All],[Dato]:[Udlaan_FK_til_BNP]],2,FALSE)-1)*100,NA()),NA())</f>
        <v>5.2695258641608511</v>
      </c>
      <c r="F293" s="4">
        <f>IFERROR((Kreditvækst[[#This Row],[Udlaan_MFI_IFS_UE]]/VLOOKUP(DATE(YEAR(Kreditvækst[[#This Row],[Dato]])-1,MONTH(Kreditvækst[[#This Row],[Dato]])+1,1)-1,Kreditvækst[[Dato]:[Udlaan_MFI_IFS_UE]],3,FALSE)-1)*100,NA())</f>
        <v>6.3520896438571617</v>
      </c>
      <c r="G293" s="4">
        <f>IFERROR((Kreditvækst[[#This Row],[Udlaan_MFI_HH_NP_UE]]/VLOOKUP(DATE(YEAR(Kreditvækst[[#This Row],[Dato]])-1,MONTH(Kreditvækst[[#This Row],[Dato]])+1,1)-1,Kreditvækst[[Dato]:[Udlaan_MFI_HH_NP_UE]],4,FALSE)-1)*100,NA())</f>
        <v>7.9393047778764991</v>
      </c>
    </row>
    <row r="294" spans="1:7" hidden="1" x14ac:dyDescent="0.25">
      <c r="A294" s="3">
        <v>38107</v>
      </c>
      <c r="B294" s="4"/>
      <c r="C294" s="4">
        <v>645.63654719300007</v>
      </c>
      <c r="D294" s="4">
        <v>1361.9368880169998</v>
      </c>
      <c r="E294" s="4" t="e">
        <f>IF(ISNUMBER(Kreditvækst[[#This Row],[Udlaan_FK_til_BNP]]),IFERROR((Kreditvækst[[#This Row],[Udlaan_FK_til_BNP]]/VLOOKUP(DATE(YEAR(Kreditvækst[[#This Row],[Dato]])-1,MONTH(Kreditvækst[[#This Row],[Dato]]),DAY(Kreditvækst[[#This Row],[Dato]])),Kreditvækst[[#All],[Dato]:[Udlaan_FK_til_BNP]],2,FALSE)-1)*100,NA()),NA())</f>
        <v>#N/A</v>
      </c>
      <c r="F294" s="4">
        <f>IFERROR((Kreditvækst[[#This Row],[Udlaan_MFI_IFS_UE]]/VLOOKUP(DATE(YEAR(Kreditvækst[[#This Row],[Dato]])-1,MONTH(Kreditvækst[[#This Row],[Dato]])+1,1)-1,Kreditvækst[[Dato]:[Udlaan_MFI_IFS_UE]],3,FALSE)-1)*100,NA())</f>
        <v>8.1408419979154942</v>
      </c>
      <c r="G294" s="4">
        <f>IFERROR((Kreditvækst[[#This Row],[Udlaan_MFI_HH_NP_UE]]/VLOOKUP(DATE(YEAR(Kreditvækst[[#This Row],[Dato]])-1,MONTH(Kreditvækst[[#This Row],[Dato]])+1,1)-1,Kreditvækst[[Dato]:[Udlaan_MFI_HH_NP_UE]],4,FALSE)-1)*100,NA())</f>
        <v>8.2235024163347603</v>
      </c>
    </row>
    <row r="295" spans="1:7" hidden="1" x14ac:dyDescent="0.25">
      <c r="A295" s="3">
        <v>38138</v>
      </c>
      <c r="B295" s="4"/>
      <c r="C295" s="4">
        <v>644.294646564</v>
      </c>
      <c r="D295" s="4">
        <v>1371.0309357219999</v>
      </c>
      <c r="E295" s="4" t="e">
        <f>IF(ISNUMBER(Kreditvækst[[#This Row],[Udlaan_FK_til_BNP]]),IFERROR((Kreditvækst[[#This Row],[Udlaan_FK_til_BNP]]/VLOOKUP(DATE(YEAR(Kreditvækst[[#This Row],[Dato]])-1,MONTH(Kreditvækst[[#This Row],[Dato]]),DAY(Kreditvækst[[#This Row],[Dato]])),Kreditvækst[[#All],[Dato]:[Udlaan_FK_til_BNP]],2,FALSE)-1)*100,NA()),NA())</f>
        <v>#N/A</v>
      </c>
      <c r="F295" s="4">
        <f>IFERROR((Kreditvækst[[#This Row],[Udlaan_MFI_IFS_UE]]/VLOOKUP(DATE(YEAR(Kreditvækst[[#This Row],[Dato]])-1,MONTH(Kreditvækst[[#This Row],[Dato]])+1,1)-1,Kreditvækst[[Dato]:[Udlaan_MFI_IFS_UE]],3,FALSE)-1)*100,NA())</f>
        <v>8.7722487003480065</v>
      </c>
      <c r="G295" s="4">
        <f>IFERROR((Kreditvækst[[#This Row],[Udlaan_MFI_HH_NP_UE]]/VLOOKUP(DATE(YEAR(Kreditvækst[[#This Row],[Dato]])-1,MONTH(Kreditvækst[[#This Row],[Dato]])+1,1)-1,Kreditvækst[[Dato]:[Udlaan_MFI_HH_NP_UE]],4,FALSE)-1)*100,NA())</f>
        <v>8.3474340300109251</v>
      </c>
    </row>
    <row r="296" spans="1:7" x14ac:dyDescent="0.25">
      <c r="A296" s="3">
        <v>38168</v>
      </c>
      <c r="B296" s="4">
        <v>185.05087007857918</v>
      </c>
      <c r="C296" s="4">
        <v>642.936055033</v>
      </c>
      <c r="D296" s="4">
        <v>1392.165171394</v>
      </c>
      <c r="E296" s="4">
        <f>IF(ISNUMBER(Kreditvækst[[#This Row],[Udlaan_FK_til_BNP]]),IFERROR((Kreditvækst[[#This Row],[Udlaan_FK_til_BNP]]/VLOOKUP(DATE(YEAR(Kreditvækst[[#This Row],[Dato]])-1,MONTH(Kreditvækst[[#This Row],[Dato]]),DAY(Kreditvækst[[#This Row],[Dato]])),Kreditvækst[[#All],[Dato]:[Udlaan_FK_til_BNP]],2,FALSE)-1)*100,NA()),NA())</f>
        <v>4.4038591129241578</v>
      </c>
      <c r="F296" s="4">
        <f>IFERROR((Kreditvækst[[#This Row],[Udlaan_MFI_IFS_UE]]/VLOOKUP(DATE(YEAR(Kreditvækst[[#This Row],[Dato]])-1,MONTH(Kreditvækst[[#This Row],[Dato]])+1,1)-1,Kreditvækst[[Dato]:[Udlaan_MFI_IFS_UE]],3,FALSE)-1)*100,NA())</f>
        <v>6.4681904483175234</v>
      </c>
      <c r="G296" s="4">
        <f>IFERROR((Kreditvækst[[#This Row],[Udlaan_MFI_HH_NP_UE]]/VLOOKUP(DATE(YEAR(Kreditvækst[[#This Row],[Dato]])-1,MONTH(Kreditvækst[[#This Row],[Dato]])+1,1)-1,Kreditvækst[[Dato]:[Udlaan_MFI_HH_NP_UE]],4,FALSE)-1)*100,NA())</f>
        <v>8.8407875960131665</v>
      </c>
    </row>
    <row r="297" spans="1:7" hidden="1" x14ac:dyDescent="0.25">
      <c r="A297" s="3">
        <v>38199</v>
      </c>
      <c r="B297" s="4"/>
      <c r="C297" s="4">
        <v>632.74054677300001</v>
      </c>
      <c r="D297" s="4">
        <v>1394.489166154</v>
      </c>
      <c r="E297" s="4" t="e">
        <f>IF(ISNUMBER(Kreditvækst[[#This Row],[Udlaan_FK_til_BNP]]),IFERROR((Kreditvækst[[#This Row],[Udlaan_FK_til_BNP]]/VLOOKUP(DATE(YEAR(Kreditvækst[[#This Row],[Dato]])-1,MONTH(Kreditvækst[[#This Row],[Dato]]),DAY(Kreditvækst[[#This Row],[Dato]])),Kreditvækst[[#All],[Dato]:[Udlaan_FK_til_BNP]],2,FALSE)-1)*100,NA()),NA())</f>
        <v>#N/A</v>
      </c>
      <c r="F297" s="4">
        <f>IFERROR((Kreditvækst[[#This Row],[Udlaan_MFI_IFS_UE]]/VLOOKUP(DATE(YEAR(Kreditvækst[[#This Row],[Dato]])-1,MONTH(Kreditvækst[[#This Row],[Dato]])+1,1)-1,Kreditvækst[[Dato]:[Udlaan_MFI_IFS_UE]],3,FALSE)-1)*100,NA())</f>
        <v>6.6808263856350525</v>
      </c>
      <c r="G297" s="4">
        <f>IFERROR((Kreditvækst[[#This Row],[Udlaan_MFI_HH_NP_UE]]/VLOOKUP(DATE(YEAR(Kreditvækst[[#This Row],[Dato]])-1,MONTH(Kreditvækst[[#This Row],[Dato]])+1,1)-1,Kreditvækst[[Dato]:[Udlaan_MFI_HH_NP_UE]],4,FALSE)-1)*100,NA())</f>
        <v>8.7472317720586936</v>
      </c>
    </row>
    <row r="298" spans="1:7" hidden="1" x14ac:dyDescent="0.25">
      <c r="A298" s="3">
        <v>38230</v>
      </c>
      <c r="B298" s="4"/>
      <c r="C298" s="4">
        <v>636.99905388599996</v>
      </c>
      <c r="D298" s="4">
        <v>1402.2455894680002</v>
      </c>
      <c r="E298" s="4" t="e">
        <f>IF(ISNUMBER(Kreditvækst[[#This Row],[Udlaan_FK_til_BNP]]),IFERROR((Kreditvækst[[#This Row],[Udlaan_FK_til_BNP]]/VLOOKUP(DATE(YEAR(Kreditvækst[[#This Row],[Dato]])-1,MONTH(Kreditvækst[[#This Row],[Dato]]),DAY(Kreditvækst[[#This Row],[Dato]])),Kreditvækst[[#All],[Dato]:[Udlaan_FK_til_BNP]],2,FALSE)-1)*100,NA()),NA())</f>
        <v>#N/A</v>
      </c>
      <c r="F298" s="4">
        <f>IFERROR((Kreditvækst[[#This Row],[Udlaan_MFI_IFS_UE]]/VLOOKUP(DATE(YEAR(Kreditvækst[[#This Row],[Dato]])-1,MONTH(Kreditvækst[[#This Row],[Dato]])+1,1)-1,Kreditvækst[[Dato]:[Udlaan_MFI_IFS_UE]],3,FALSE)-1)*100,NA())</f>
        <v>6.8332268448091371</v>
      </c>
      <c r="G298" s="4">
        <f>IFERROR((Kreditvækst[[#This Row],[Udlaan_MFI_HH_NP_UE]]/VLOOKUP(DATE(YEAR(Kreditvækst[[#This Row],[Dato]])-1,MONTH(Kreditvækst[[#This Row],[Dato]])+1,1)-1,Kreditvækst[[Dato]:[Udlaan_MFI_HH_NP_UE]],4,FALSE)-1)*100,NA())</f>
        <v>8.7803809085471141</v>
      </c>
    </row>
    <row r="299" spans="1:7" x14ac:dyDescent="0.25">
      <c r="A299" s="3">
        <v>38260</v>
      </c>
      <c r="B299" s="4">
        <v>187.18391555889414</v>
      </c>
      <c r="C299" s="4">
        <v>648.29145663700001</v>
      </c>
      <c r="D299" s="4">
        <v>1412.893852747</v>
      </c>
      <c r="E299" s="4">
        <f>IF(ISNUMBER(Kreditvækst[[#This Row],[Udlaan_FK_til_BNP]]),IFERROR((Kreditvækst[[#This Row],[Udlaan_FK_til_BNP]]/VLOOKUP(DATE(YEAR(Kreditvækst[[#This Row],[Dato]])-1,MONTH(Kreditvækst[[#This Row],[Dato]]),DAY(Kreditvækst[[#This Row],[Dato]])),Kreditvækst[[#All],[Dato]:[Udlaan_FK_til_BNP]],2,FALSE)-1)*100,NA()),NA())</f>
        <v>4.3524578940413061</v>
      </c>
      <c r="F299" s="4">
        <f>IFERROR((Kreditvækst[[#This Row],[Udlaan_MFI_IFS_UE]]/VLOOKUP(DATE(YEAR(Kreditvækst[[#This Row],[Dato]])-1,MONTH(Kreditvækst[[#This Row],[Dato]])+1,1)-1,Kreditvækst[[Dato]:[Udlaan_MFI_IFS_UE]],3,FALSE)-1)*100,NA())</f>
        <v>7.3474789822496112</v>
      </c>
      <c r="G299" s="4">
        <f>IFERROR((Kreditvækst[[#This Row],[Udlaan_MFI_HH_NP_UE]]/VLOOKUP(DATE(YEAR(Kreditvækst[[#This Row],[Dato]])-1,MONTH(Kreditvækst[[#This Row],[Dato]])+1,1)-1,Kreditvækst[[Dato]:[Udlaan_MFI_HH_NP_UE]],4,FALSE)-1)*100,NA())</f>
        <v>8.5222276852012548</v>
      </c>
    </row>
    <row r="300" spans="1:7" hidden="1" x14ac:dyDescent="0.25">
      <c r="A300" s="3">
        <v>38291</v>
      </c>
      <c r="B300" s="4"/>
      <c r="C300" s="4">
        <v>650.0057226639999</v>
      </c>
      <c r="D300" s="4">
        <v>1419.9680867700001</v>
      </c>
      <c r="E300" s="4" t="e">
        <f>IF(ISNUMBER(Kreditvækst[[#This Row],[Udlaan_FK_til_BNP]]),IFERROR((Kreditvækst[[#This Row],[Udlaan_FK_til_BNP]]/VLOOKUP(DATE(YEAR(Kreditvækst[[#This Row],[Dato]])-1,MONTH(Kreditvækst[[#This Row],[Dato]]),DAY(Kreditvækst[[#This Row],[Dato]])),Kreditvækst[[#All],[Dato]:[Udlaan_FK_til_BNP]],2,FALSE)-1)*100,NA()),NA())</f>
        <v>#N/A</v>
      </c>
      <c r="F300" s="4">
        <f>IFERROR((Kreditvækst[[#This Row],[Udlaan_MFI_IFS_UE]]/VLOOKUP(DATE(YEAR(Kreditvækst[[#This Row],[Dato]])-1,MONTH(Kreditvækst[[#This Row],[Dato]])+1,1)-1,Kreditvækst[[Dato]:[Udlaan_MFI_IFS_UE]],3,FALSE)-1)*100,NA())</f>
        <v>9.3691064133235802</v>
      </c>
      <c r="G300" s="4">
        <f>IFERROR((Kreditvækst[[#This Row],[Udlaan_MFI_HH_NP_UE]]/VLOOKUP(DATE(YEAR(Kreditvækst[[#This Row],[Dato]])-1,MONTH(Kreditvækst[[#This Row],[Dato]])+1,1)-1,Kreditvækst[[Dato]:[Udlaan_MFI_HH_NP_UE]],4,FALSE)-1)*100,NA())</f>
        <v>8.875239372504339</v>
      </c>
    </row>
    <row r="301" spans="1:7" hidden="1" x14ac:dyDescent="0.25">
      <c r="A301" s="3">
        <v>38321</v>
      </c>
      <c r="B301" s="4"/>
      <c r="C301" s="4">
        <v>660.24763597200001</v>
      </c>
      <c r="D301" s="4">
        <v>1428.3827699899998</v>
      </c>
      <c r="E301" s="4" t="e">
        <f>IF(ISNUMBER(Kreditvækst[[#This Row],[Udlaan_FK_til_BNP]]),IFERROR((Kreditvækst[[#This Row],[Udlaan_FK_til_BNP]]/VLOOKUP(DATE(YEAR(Kreditvækst[[#This Row],[Dato]])-1,MONTH(Kreditvækst[[#This Row],[Dato]]),DAY(Kreditvækst[[#This Row],[Dato]])),Kreditvækst[[#All],[Dato]:[Udlaan_FK_til_BNP]],2,FALSE)-1)*100,NA()),NA())</f>
        <v>#N/A</v>
      </c>
      <c r="F301" s="4">
        <f>IFERROR((Kreditvækst[[#This Row],[Udlaan_MFI_IFS_UE]]/VLOOKUP(DATE(YEAR(Kreditvækst[[#This Row],[Dato]])-1,MONTH(Kreditvækst[[#This Row],[Dato]])+1,1)-1,Kreditvækst[[Dato]:[Udlaan_MFI_IFS_UE]],3,FALSE)-1)*100,NA())</f>
        <v>9.6927038734094584</v>
      </c>
      <c r="G301" s="4">
        <f>IFERROR((Kreditvækst[[#This Row],[Udlaan_MFI_HH_NP_UE]]/VLOOKUP(DATE(YEAR(Kreditvækst[[#This Row],[Dato]])-1,MONTH(Kreditvækst[[#This Row],[Dato]])+1,1)-1,Kreditvækst[[Dato]:[Udlaan_MFI_HH_NP_UE]],4,FALSE)-1)*100,NA())</f>
        <v>9.1133809907777863</v>
      </c>
    </row>
    <row r="302" spans="1:7" x14ac:dyDescent="0.25">
      <c r="A302" s="3">
        <v>38352</v>
      </c>
      <c r="B302" s="4">
        <v>189.84780042543565</v>
      </c>
      <c r="C302" s="4">
        <v>661.44702948700001</v>
      </c>
      <c r="D302" s="4">
        <v>1448.4366294240001</v>
      </c>
      <c r="E302" s="4">
        <f>IF(ISNUMBER(Kreditvækst[[#This Row],[Udlaan_FK_til_BNP]]),IFERROR((Kreditvækst[[#This Row],[Udlaan_FK_til_BNP]]/VLOOKUP(DATE(YEAR(Kreditvækst[[#This Row],[Dato]])-1,MONTH(Kreditvækst[[#This Row],[Dato]]),DAY(Kreditvækst[[#This Row],[Dato]])),Kreditvækst[[#All],[Dato]:[Udlaan_FK_til_BNP]],2,FALSE)-1)*100,NA()),NA())</f>
        <v>6.5415251408549091</v>
      </c>
      <c r="F302" s="4">
        <f>IFERROR((Kreditvækst[[#This Row],[Udlaan_MFI_IFS_UE]]/VLOOKUP(DATE(YEAR(Kreditvækst[[#This Row],[Dato]])-1,MONTH(Kreditvækst[[#This Row],[Dato]])+1,1)-1,Kreditvækst[[Dato]:[Udlaan_MFI_IFS_UE]],3,FALSE)-1)*100,NA())</f>
        <v>8.2655843449430222</v>
      </c>
      <c r="G302" s="4">
        <f>IFERROR((Kreditvækst[[#This Row],[Udlaan_MFI_HH_NP_UE]]/VLOOKUP(DATE(YEAR(Kreditvækst[[#This Row],[Dato]])-1,MONTH(Kreditvækst[[#This Row],[Dato]])+1,1)-1,Kreditvækst[[Dato]:[Udlaan_MFI_HH_NP_UE]],4,FALSE)-1)*100,NA())</f>
        <v>8.8924726590220224</v>
      </c>
    </row>
    <row r="303" spans="1:7" hidden="1" x14ac:dyDescent="0.25">
      <c r="A303" s="3">
        <v>38383</v>
      </c>
      <c r="B303" s="4"/>
      <c r="C303" s="4">
        <v>667.64988550399994</v>
      </c>
      <c r="D303" s="4">
        <v>1454.1830209120001</v>
      </c>
      <c r="E303" s="4" t="e">
        <f>IF(ISNUMBER(Kreditvækst[[#This Row],[Udlaan_FK_til_BNP]]),IFERROR((Kreditvækst[[#This Row],[Udlaan_FK_til_BNP]]/VLOOKUP(DATE(YEAR(Kreditvækst[[#This Row],[Dato]])-1,MONTH(Kreditvækst[[#This Row],[Dato]]),DAY(Kreditvækst[[#This Row],[Dato]])),Kreditvækst[[#All],[Dato]:[Udlaan_FK_til_BNP]],2,FALSE)-1)*100,NA()),NA())</f>
        <v>#N/A</v>
      </c>
      <c r="F303" s="4">
        <f>IFERROR((Kreditvækst[[#This Row],[Udlaan_MFI_IFS_UE]]/VLOOKUP(DATE(YEAR(Kreditvækst[[#This Row],[Dato]])-1,MONTH(Kreditvækst[[#This Row],[Dato]])+1,1)-1,Kreditvækst[[Dato]:[Udlaan_MFI_IFS_UE]],3,FALSE)-1)*100,NA())</f>
        <v>10.49439778056005</v>
      </c>
      <c r="G303" s="4">
        <f>IFERROR((Kreditvækst[[#This Row],[Udlaan_MFI_HH_NP_UE]]/VLOOKUP(DATE(YEAR(Kreditvækst[[#This Row],[Dato]])-1,MONTH(Kreditvækst[[#This Row],[Dato]])+1,1)-1,Kreditvækst[[Dato]:[Udlaan_MFI_HH_NP_UE]],4,FALSE)-1)*100,NA())</f>
        <v>8.9633898784727606</v>
      </c>
    </row>
    <row r="304" spans="1:7" hidden="1" x14ac:dyDescent="0.25">
      <c r="A304" s="3">
        <v>38411</v>
      </c>
      <c r="B304" s="4"/>
      <c r="C304" s="4">
        <v>675.82712134100007</v>
      </c>
      <c r="D304" s="4">
        <v>1471.2754596139998</v>
      </c>
      <c r="E304" s="4" t="e">
        <f>IF(ISNUMBER(Kreditvækst[[#This Row],[Udlaan_FK_til_BNP]]),IFERROR((Kreditvækst[[#This Row],[Udlaan_FK_til_BNP]]/VLOOKUP(DATE(YEAR(Kreditvækst[[#This Row],[Dato]])-1,MONTH(Kreditvækst[[#This Row],[Dato]]),DAY(Kreditvækst[[#This Row],[Dato]])),Kreditvækst[[#All],[Dato]:[Udlaan_FK_til_BNP]],2,FALSE)-1)*100,NA()),NA())</f>
        <v>#N/A</v>
      </c>
      <c r="F304" s="4">
        <f>IFERROR((Kreditvækst[[#This Row],[Udlaan_MFI_IFS_UE]]/VLOOKUP(DATE(YEAR(Kreditvækst[[#This Row],[Dato]])-1,MONTH(Kreditvækst[[#This Row],[Dato]])+1,1)-1,Kreditvækst[[Dato]:[Udlaan_MFI_IFS_UE]],3,FALSE)-1)*100,NA())</f>
        <v>10.497655279755215</v>
      </c>
      <c r="G304" s="4">
        <f>IFERROR((Kreditvækst[[#This Row],[Udlaan_MFI_HH_NP_UE]]/VLOOKUP(DATE(YEAR(Kreditvækst[[#This Row],[Dato]])-1,MONTH(Kreditvækst[[#This Row],[Dato]])+1,1)-1,Kreditvækst[[Dato]:[Udlaan_MFI_HH_NP_UE]],4,FALSE)-1)*100,NA())</f>
        <v>10.037359938037383</v>
      </c>
    </row>
    <row r="305" spans="1:7" x14ac:dyDescent="0.25">
      <c r="A305" s="3">
        <v>38442</v>
      </c>
      <c r="B305" s="4">
        <v>196.64881915434859</v>
      </c>
      <c r="C305" s="4">
        <v>684.812987228</v>
      </c>
      <c r="D305" s="4">
        <v>1495.040495408</v>
      </c>
      <c r="E305" s="4">
        <f>IF(ISNUMBER(Kreditvækst[[#This Row],[Udlaan_FK_til_BNP]]),IFERROR((Kreditvækst[[#This Row],[Udlaan_FK_til_BNP]]/VLOOKUP(DATE(YEAR(Kreditvækst[[#This Row],[Dato]])-1,MONTH(Kreditvækst[[#This Row],[Dato]]),DAY(Kreditvækst[[#This Row],[Dato]])),Kreditvækst[[#All],[Dato]:[Udlaan_FK_til_BNP]],2,FALSE)-1)*100,NA()),NA())</f>
        <v>6.8838618499128312</v>
      </c>
      <c r="F305" s="4">
        <f>IFERROR((Kreditvækst[[#This Row],[Udlaan_MFI_IFS_UE]]/VLOOKUP(DATE(YEAR(Kreditvækst[[#This Row],[Dato]])-1,MONTH(Kreditvækst[[#This Row],[Dato]])+1,1)-1,Kreditvækst[[Dato]:[Udlaan_MFI_IFS_UE]],3,FALSE)-1)*100,NA())</f>
        <v>8.1994044102917218</v>
      </c>
      <c r="G305" s="4">
        <f>IFERROR((Kreditvækst[[#This Row],[Udlaan_MFI_HH_NP_UE]]/VLOOKUP(DATE(YEAR(Kreditvækst[[#This Row],[Dato]])-1,MONTH(Kreditvækst[[#This Row],[Dato]])+1,1)-1,Kreditvækst[[Dato]:[Udlaan_MFI_HH_NP_UE]],4,FALSE)-1)*100,NA())</f>
        <v>10.232213257665524</v>
      </c>
    </row>
    <row r="306" spans="1:7" hidden="1" x14ac:dyDescent="0.25">
      <c r="A306" s="3">
        <v>38472</v>
      </c>
      <c r="B306" s="4"/>
      <c r="C306" s="4">
        <v>690.20994109100002</v>
      </c>
      <c r="D306" s="4">
        <v>1498.972727846</v>
      </c>
      <c r="E306" s="4" t="e">
        <f>IF(ISNUMBER(Kreditvækst[[#This Row],[Udlaan_FK_til_BNP]]),IFERROR((Kreditvækst[[#This Row],[Udlaan_FK_til_BNP]]/VLOOKUP(DATE(YEAR(Kreditvækst[[#This Row],[Dato]])-1,MONTH(Kreditvækst[[#This Row],[Dato]]),DAY(Kreditvækst[[#This Row],[Dato]])),Kreditvækst[[#All],[Dato]:[Udlaan_FK_til_BNP]],2,FALSE)-1)*100,NA()),NA())</f>
        <v>#N/A</v>
      </c>
      <c r="F306" s="4">
        <f>IFERROR((Kreditvækst[[#This Row],[Udlaan_MFI_IFS_UE]]/VLOOKUP(DATE(YEAR(Kreditvækst[[#This Row],[Dato]])-1,MONTH(Kreditvækst[[#This Row],[Dato]])+1,1)-1,Kreditvækst[[Dato]:[Udlaan_MFI_IFS_UE]],3,FALSE)-1)*100,NA())</f>
        <v>6.9037903897772424</v>
      </c>
      <c r="G306" s="4">
        <f>IFERROR((Kreditvækst[[#This Row],[Udlaan_MFI_HH_NP_UE]]/VLOOKUP(DATE(YEAR(Kreditvækst[[#This Row],[Dato]])-1,MONTH(Kreditvækst[[#This Row],[Dato]])+1,1)-1,Kreditvækst[[Dato]:[Udlaan_MFI_HH_NP_UE]],4,FALSE)-1)*100,NA())</f>
        <v>10.061834805614712</v>
      </c>
    </row>
    <row r="307" spans="1:7" hidden="1" x14ac:dyDescent="0.25">
      <c r="A307" s="3">
        <v>38503</v>
      </c>
      <c r="B307" s="4"/>
      <c r="C307" s="4">
        <v>688.52089281899998</v>
      </c>
      <c r="D307" s="4">
        <v>1517.777750836</v>
      </c>
      <c r="E307" s="4" t="e">
        <f>IF(ISNUMBER(Kreditvækst[[#This Row],[Udlaan_FK_til_BNP]]),IFERROR((Kreditvækst[[#This Row],[Udlaan_FK_til_BNP]]/VLOOKUP(DATE(YEAR(Kreditvækst[[#This Row],[Dato]])-1,MONTH(Kreditvækst[[#This Row],[Dato]]),DAY(Kreditvækst[[#This Row],[Dato]])),Kreditvækst[[#All],[Dato]:[Udlaan_FK_til_BNP]],2,FALSE)-1)*100,NA()),NA())</f>
        <v>#N/A</v>
      </c>
      <c r="F307" s="4">
        <f>IFERROR((Kreditvækst[[#This Row],[Udlaan_MFI_IFS_UE]]/VLOOKUP(DATE(YEAR(Kreditvækst[[#This Row],[Dato]])-1,MONTH(Kreditvækst[[#This Row],[Dato]])+1,1)-1,Kreditvækst[[Dato]:[Udlaan_MFI_IFS_UE]],3,FALSE)-1)*100,NA())</f>
        <v>6.864288953952502</v>
      </c>
      <c r="G307" s="4">
        <f>IFERROR((Kreditvækst[[#This Row],[Udlaan_MFI_HH_NP_UE]]/VLOOKUP(DATE(YEAR(Kreditvækst[[#This Row],[Dato]])-1,MONTH(Kreditvækst[[#This Row],[Dato]])+1,1)-1,Kreditvækst[[Dato]:[Udlaan_MFI_HH_NP_UE]],4,FALSE)-1)*100,NA())</f>
        <v>10.703391972459153</v>
      </c>
    </row>
    <row r="308" spans="1:7" x14ac:dyDescent="0.25">
      <c r="A308" s="3">
        <v>38533</v>
      </c>
      <c r="B308" s="4">
        <v>200.55146166525165</v>
      </c>
      <c r="C308" s="4">
        <v>705.42083016800007</v>
      </c>
      <c r="D308" s="4">
        <v>1549.0232651919998</v>
      </c>
      <c r="E308" s="4">
        <f>IF(ISNUMBER(Kreditvækst[[#This Row],[Udlaan_FK_til_BNP]]),IFERROR((Kreditvækst[[#This Row],[Udlaan_FK_til_BNP]]/VLOOKUP(DATE(YEAR(Kreditvækst[[#This Row],[Dato]])-1,MONTH(Kreditvækst[[#This Row],[Dato]]),DAY(Kreditvækst[[#This Row],[Dato]])),Kreditvækst[[#All],[Dato]:[Udlaan_FK_til_BNP]],2,FALSE)-1)*100,NA()),NA())</f>
        <v>8.3763948692002099</v>
      </c>
      <c r="F308" s="4">
        <f>IFERROR((Kreditvækst[[#This Row],[Udlaan_MFI_IFS_UE]]/VLOOKUP(DATE(YEAR(Kreditvækst[[#This Row],[Dato]])-1,MONTH(Kreditvækst[[#This Row],[Dato]])+1,1)-1,Kreditvækst[[Dato]:[Udlaan_MFI_IFS_UE]],3,FALSE)-1)*100,NA())</f>
        <v>9.7186609221647799</v>
      </c>
      <c r="G308" s="4">
        <f>IFERROR((Kreditvækst[[#This Row],[Udlaan_MFI_HH_NP_UE]]/VLOOKUP(DATE(YEAR(Kreditvækst[[#This Row],[Dato]])-1,MONTH(Kreditvækst[[#This Row],[Dato]])+1,1)-1,Kreditvækst[[Dato]:[Udlaan_MFI_HH_NP_UE]],4,FALSE)-1)*100,NA())</f>
        <v>11.267204281582121</v>
      </c>
    </row>
    <row r="309" spans="1:7" hidden="1" x14ac:dyDescent="0.25">
      <c r="A309" s="3">
        <v>38564</v>
      </c>
      <c r="B309" s="4"/>
      <c r="C309" s="4">
        <v>695.40327697600003</v>
      </c>
      <c r="D309" s="4">
        <v>1556.195354553</v>
      </c>
      <c r="E309" s="4" t="e">
        <f>IF(ISNUMBER(Kreditvækst[[#This Row],[Udlaan_FK_til_BNP]]),IFERROR((Kreditvækst[[#This Row],[Udlaan_FK_til_BNP]]/VLOOKUP(DATE(YEAR(Kreditvækst[[#This Row],[Dato]])-1,MONTH(Kreditvækst[[#This Row],[Dato]]),DAY(Kreditvækst[[#This Row],[Dato]])),Kreditvækst[[#All],[Dato]:[Udlaan_FK_til_BNP]],2,FALSE)-1)*100,NA()),NA())</f>
        <v>#N/A</v>
      </c>
      <c r="F309" s="4">
        <f>IFERROR((Kreditvækst[[#This Row],[Udlaan_MFI_IFS_UE]]/VLOOKUP(DATE(YEAR(Kreditvækst[[#This Row],[Dato]])-1,MONTH(Kreditvækst[[#This Row],[Dato]])+1,1)-1,Kreditvækst[[Dato]:[Udlaan_MFI_IFS_UE]],3,FALSE)-1)*100,NA())</f>
        <v>9.9033846530907965</v>
      </c>
      <c r="G309" s="4">
        <f>IFERROR((Kreditvækst[[#This Row],[Udlaan_MFI_HH_NP_UE]]/VLOOKUP(DATE(YEAR(Kreditvækst[[#This Row],[Dato]])-1,MONTH(Kreditvækst[[#This Row],[Dato]])+1,1)-1,Kreditvækst[[Dato]:[Udlaan_MFI_HH_NP_UE]],4,FALSE)-1)*100,NA())</f>
        <v>11.596087823685686</v>
      </c>
    </row>
    <row r="310" spans="1:7" hidden="1" x14ac:dyDescent="0.25">
      <c r="A310" s="3">
        <v>38595</v>
      </c>
      <c r="B310" s="4"/>
      <c r="C310" s="4">
        <v>707.29472428200006</v>
      </c>
      <c r="D310" s="4">
        <v>1588.6453779210001</v>
      </c>
      <c r="E310" s="4" t="e">
        <f>IF(ISNUMBER(Kreditvækst[[#This Row],[Udlaan_FK_til_BNP]]),IFERROR((Kreditvækst[[#This Row],[Udlaan_FK_til_BNP]]/VLOOKUP(DATE(YEAR(Kreditvækst[[#This Row],[Dato]])-1,MONTH(Kreditvækst[[#This Row],[Dato]]),DAY(Kreditvækst[[#This Row],[Dato]])),Kreditvækst[[#All],[Dato]:[Udlaan_FK_til_BNP]],2,FALSE)-1)*100,NA()),NA())</f>
        <v>#N/A</v>
      </c>
      <c r="F310" s="4">
        <f>IFERROR((Kreditvækst[[#This Row],[Udlaan_MFI_IFS_UE]]/VLOOKUP(DATE(YEAR(Kreditvækst[[#This Row],[Dato]])-1,MONTH(Kreditvækst[[#This Row],[Dato]])+1,1)-1,Kreditvækst[[Dato]:[Udlaan_MFI_IFS_UE]],3,FALSE)-1)*100,NA())</f>
        <v>11.035443454297589</v>
      </c>
      <c r="G310" s="4">
        <f>IFERROR((Kreditvækst[[#This Row],[Udlaan_MFI_HH_NP_UE]]/VLOOKUP(DATE(YEAR(Kreditvækst[[#This Row],[Dato]])-1,MONTH(Kreditvækst[[#This Row],[Dato]])+1,1)-1,Kreditvækst[[Dato]:[Udlaan_MFI_HH_NP_UE]],4,FALSE)-1)*100,NA())</f>
        <v>13.292948813889183</v>
      </c>
    </row>
    <row r="311" spans="1:7" x14ac:dyDescent="0.25">
      <c r="A311" s="3">
        <v>38625</v>
      </c>
      <c r="B311" s="4">
        <v>203.7377772241455</v>
      </c>
      <c r="C311" s="4">
        <v>714.908229269</v>
      </c>
      <c r="D311" s="4">
        <v>1600.3104477890001</v>
      </c>
      <c r="E311" s="4">
        <f>IF(ISNUMBER(Kreditvækst[[#This Row],[Udlaan_FK_til_BNP]]),IFERROR((Kreditvækst[[#This Row],[Udlaan_FK_til_BNP]]/VLOOKUP(DATE(YEAR(Kreditvækst[[#This Row],[Dato]])-1,MONTH(Kreditvækst[[#This Row],[Dato]]),DAY(Kreditvækst[[#This Row],[Dato]])),Kreditvækst[[#All],[Dato]:[Udlaan_FK_til_BNP]],2,FALSE)-1)*100,NA()),NA())</f>
        <v>8.8436346765291329</v>
      </c>
      <c r="F311" s="4">
        <f>IFERROR((Kreditvækst[[#This Row],[Udlaan_MFI_IFS_UE]]/VLOOKUP(DATE(YEAR(Kreditvækst[[#This Row],[Dato]])-1,MONTH(Kreditvækst[[#This Row],[Dato]])+1,1)-1,Kreditvækst[[Dato]:[Udlaan_MFI_IFS_UE]],3,FALSE)-1)*100,NA())</f>
        <v>10.275744335360093</v>
      </c>
      <c r="G311" s="4">
        <f>IFERROR((Kreditvækst[[#This Row],[Udlaan_MFI_HH_NP_UE]]/VLOOKUP(DATE(YEAR(Kreditvækst[[#This Row],[Dato]])-1,MONTH(Kreditvækst[[#This Row],[Dato]])+1,1)-1,Kreditvækst[[Dato]:[Udlaan_MFI_HH_NP_UE]],4,FALSE)-1)*100,NA())</f>
        <v>13.264732851489015</v>
      </c>
    </row>
    <row r="312" spans="1:7" hidden="1" x14ac:dyDescent="0.25">
      <c r="A312" s="3">
        <v>38656</v>
      </c>
      <c r="B312" s="4"/>
      <c r="C312" s="4">
        <v>719.66196662099992</v>
      </c>
      <c r="D312" s="4">
        <v>1607.2796166189999</v>
      </c>
      <c r="E312" s="4" t="e">
        <f>IF(ISNUMBER(Kreditvækst[[#This Row],[Udlaan_FK_til_BNP]]),IFERROR((Kreditvækst[[#This Row],[Udlaan_FK_til_BNP]]/VLOOKUP(DATE(YEAR(Kreditvækst[[#This Row],[Dato]])-1,MONTH(Kreditvækst[[#This Row],[Dato]]),DAY(Kreditvækst[[#This Row],[Dato]])),Kreditvækst[[#All],[Dato]:[Udlaan_FK_til_BNP]],2,FALSE)-1)*100,NA()),NA())</f>
        <v>#N/A</v>
      </c>
      <c r="F312" s="4">
        <f>IFERROR((Kreditvækst[[#This Row],[Udlaan_MFI_IFS_UE]]/VLOOKUP(DATE(YEAR(Kreditvækst[[#This Row],[Dato]])-1,MONTH(Kreditvækst[[#This Row],[Dato]])+1,1)-1,Kreditvækst[[Dato]:[Udlaan_MFI_IFS_UE]],3,FALSE)-1)*100,NA())</f>
        <v>10.716250877225985</v>
      </c>
      <c r="G312" s="4">
        <f>IFERROR((Kreditvækst[[#This Row],[Udlaan_MFI_HH_NP_UE]]/VLOOKUP(DATE(YEAR(Kreditvækst[[#This Row],[Dato]])-1,MONTH(Kreditvækst[[#This Row],[Dato]])+1,1)-1,Kreditvækst[[Dato]:[Udlaan_MFI_HH_NP_UE]],4,FALSE)-1)*100,NA())</f>
        <v>13.191249267797067</v>
      </c>
    </row>
    <row r="313" spans="1:7" hidden="1" x14ac:dyDescent="0.25">
      <c r="A313" s="3">
        <v>38686</v>
      </c>
      <c r="B313" s="4"/>
      <c r="C313" s="4">
        <v>734.230309132</v>
      </c>
      <c r="D313" s="4">
        <v>1624.171073732</v>
      </c>
      <c r="E313" s="4" t="e">
        <f>IF(ISNUMBER(Kreditvækst[[#This Row],[Udlaan_FK_til_BNP]]),IFERROR((Kreditvækst[[#This Row],[Udlaan_FK_til_BNP]]/VLOOKUP(DATE(YEAR(Kreditvækst[[#This Row],[Dato]])-1,MONTH(Kreditvækst[[#This Row],[Dato]]),DAY(Kreditvækst[[#This Row],[Dato]])),Kreditvækst[[#All],[Dato]:[Udlaan_FK_til_BNP]],2,FALSE)-1)*100,NA()),NA())</f>
        <v>#N/A</v>
      </c>
      <c r="F313" s="4">
        <f>IFERROR((Kreditvækst[[#This Row],[Udlaan_MFI_IFS_UE]]/VLOOKUP(DATE(YEAR(Kreditvækst[[#This Row],[Dato]])-1,MONTH(Kreditvækst[[#This Row],[Dato]])+1,1)-1,Kreditvækst[[Dato]:[Udlaan_MFI_IFS_UE]],3,FALSE)-1)*100,NA())</f>
        <v>11.205291640474346</v>
      </c>
      <c r="G313" s="4">
        <f>IFERROR((Kreditvækst[[#This Row],[Udlaan_MFI_HH_NP_UE]]/VLOOKUP(DATE(YEAR(Kreditvækst[[#This Row],[Dato]])-1,MONTH(Kreditvækst[[#This Row],[Dato]])+1,1)-1,Kreditvækst[[Dato]:[Udlaan_MFI_HH_NP_UE]],4,FALSE)-1)*100,NA())</f>
        <v>13.706991421030024</v>
      </c>
    </row>
    <row r="314" spans="1:7" x14ac:dyDescent="0.25">
      <c r="A314" s="3">
        <v>38717</v>
      </c>
      <c r="B314" s="4">
        <v>210.46698155353596</v>
      </c>
      <c r="C314" s="4">
        <v>751.33296574299993</v>
      </c>
      <c r="D314" s="4">
        <v>1655.0439367190002</v>
      </c>
      <c r="E314" s="4">
        <f>IF(ISNUMBER(Kreditvækst[[#This Row],[Udlaan_FK_til_BNP]]),IFERROR((Kreditvækst[[#This Row],[Udlaan_FK_til_BNP]]/VLOOKUP(DATE(YEAR(Kreditvækst[[#This Row],[Dato]])-1,MONTH(Kreditvækst[[#This Row],[Dato]]),DAY(Kreditvækst[[#This Row],[Dato]])),Kreditvækst[[#All],[Dato]:[Udlaan_FK_til_BNP]],2,FALSE)-1)*100,NA()),NA())</f>
        <v>10.86090072252308</v>
      </c>
      <c r="F314" s="4">
        <f>IFERROR((Kreditvækst[[#This Row],[Udlaan_MFI_IFS_UE]]/VLOOKUP(DATE(YEAR(Kreditvækst[[#This Row],[Dato]])-1,MONTH(Kreditvækst[[#This Row],[Dato]])+1,1)-1,Kreditvækst[[Dato]:[Udlaan_MFI_IFS_UE]],3,FALSE)-1)*100,NA())</f>
        <v>13.589287161167384</v>
      </c>
      <c r="G314" s="4">
        <f>IFERROR((Kreditvækst[[#This Row],[Udlaan_MFI_HH_NP_UE]]/VLOOKUP(DATE(YEAR(Kreditvækst[[#This Row],[Dato]])-1,MONTH(Kreditvækst[[#This Row],[Dato]])+1,1)-1,Kreditvækst[[Dato]:[Udlaan_MFI_HH_NP_UE]],4,FALSE)-1)*100,NA())</f>
        <v>14.264159238858909</v>
      </c>
    </row>
    <row r="315" spans="1:7" hidden="1" x14ac:dyDescent="0.25">
      <c r="A315" s="3">
        <v>38748</v>
      </c>
      <c r="B315" s="4"/>
      <c r="C315" s="4">
        <v>744.40833138599999</v>
      </c>
      <c r="D315" s="4">
        <v>1667.8449849670001</v>
      </c>
      <c r="E315" s="4" t="e">
        <f>IF(ISNUMBER(Kreditvækst[[#This Row],[Udlaan_FK_til_BNP]]),IFERROR((Kreditvækst[[#This Row],[Udlaan_FK_til_BNP]]/VLOOKUP(DATE(YEAR(Kreditvækst[[#This Row],[Dato]])-1,MONTH(Kreditvækst[[#This Row],[Dato]]),DAY(Kreditvækst[[#This Row],[Dato]])),Kreditvækst[[#All],[Dato]:[Udlaan_FK_til_BNP]],2,FALSE)-1)*100,NA()),NA())</f>
        <v>#N/A</v>
      </c>
      <c r="F315" s="4">
        <f>IFERROR((Kreditvækst[[#This Row],[Udlaan_MFI_IFS_UE]]/VLOOKUP(DATE(YEAR(Kreditvækst[[#This Row],[Dato]])-1,MONTH(Kreditvækst[[#This Row],[Dato]])+1,1)-1,Kreditvækst[[Dato]:[Udlaan_MFI_IFS_UE]],3,FALSE)-1)*100,NA())</f>
        <v>11.496811060494094</v>
      </c>
      <c r="G315" s="4">
        <f>IFERROR((Kreditvækst[[#This Row],[Udlaan_MFI_HH_NP_UE]]/VLOOKUP(DATE(YEAR(Kreditvækst[[#This Row],[Dato]])-1,MONTH(Kreditvækst[[#This Row],[Dato]])+1,1)-1,Kreditvækst[[Dato]:[Udlaan_MFI_HH_NP_UE]],4,FALSE)-1)*100,NA())</f>
        <v>14.692921109820167</v>
      </c>
    </row>
    <row r="316" spans="1:7" hidden="1" x14ac:dyDescent="0.25">
      <c r="A316" s="3">
        <v>38776</v>
      </c>
      <c r="B316" s="4"/>
      <c r="C316" s="4">
        <v>753.79411273699998</v>
      </c>
      <c r="D316" s="4">
        <v>1683.3929148750001</v>
      </c>
      <c r="E316" s="4" t="e">
        <f>IF(ISNUMBER(Kreditvækst[[#This Row],[Udlaan_FK_til_BNP]]),IFERROR((Kreditvækst[[#This Row],[Udlaan_FK_til_BNP]]/VLOOKUP(DATE(YEAR(Kreditvækst[[#This Row],[Dato]])-1,MONTH(Kreditvækst[[#This Row],[Dato]]),DAY(Kreditvækst[[#This Row],[Dato]])),Kreditvækst[[#All],[Dato]:[Udlaan_FK_til_BNP]],2,FALSE)-1)*100,NA()),NA())</f>
        <v>#N/A</v>
      </c>
      <c r="F316" s="4">
        <f>IFERROR((Kreditvækst[[#This Row],[Udlaan_MFI_IFS_UE]]/VLOOKUP(DATE(YEAR(Kreditvækst[[#This Row],[Dato]])-1,MONTH(Kreditvækst[[#This Row],[Dato]])+1,1)-1,Kreditvækst[[Dato]:[Udlaan_MFI_IFS_UE]],3,FALSE)-1)*100,NA())</f>
        <v>11.536528933804124</v>
      </c>
      <c r="G316" s="4">
        <f>IFERROR((Kreditvækst[[#This Row],[Udlaan_MFI_HH_NP_UE]]/VLOOKUP(DATE(YEAR(Kreditvækst[[#This Row],[Dato]])-1,MONTH(Kreditvækst[[#This Row],[Dato]])+1,1)-1,Kreditvækst[[Dato]:[Udlaan_MFI_HH_NP_UE]],4,FALSE)-1)*100,NA())</f>
        <v>14.417249596255143</v>
      </c>
    </row>
    <row r="317" spans="1:7" x14ac:dyDescent="0.25">
      <c r="A317" s="3">
        <v>38807</v>
      </c>
      <c r="B317" s="4">
        <v>216.91738221541121</v>
      </c>
      <c r="C317" s="4">
        <v>772.69277254400004</v>
      </c>
      <c r="D317" s="4">
        <v>1711.852527605</v>
      </c>
      <c r="E317" s="4">
        <f>IF(ISNUMBER(Kreditvækst[[#This Row],[Udlaan_FK_til_BNP]]),IFERROR((Kreditvækst[[#This Row],[Udlaan_FK_til_BNP]]/VLOOKUP(DATE(YEAR(Kreditvækst[[#This Row],[Dato]])-1,MONTH(Kreditvækst[[#This Row],[Dato]]),DAY(Kreditvækst[[#This Row],[Dato]])),Kreditvækst[[#All],[Dato]:[Udlaan_FK_til_BNP]],2,FALSE)-1)*100,NA()),NA())</f>
        <v>10.306984373577111</v>
      </c>
      <c r="F317" s="4">
        <f>IFERROR((Kreditvækst[[#This Row],[Udlaan_MFI_IFS_UE]]/VLOOKUP(DATE(YEAR(Kreditvækst[[#This Row],[Dato]])-1,MONTH(Kreditvækst[[#This Row],[Dato]])+1,1)-1,Kreditvækst[[Dato]:[Udlaan_MFI_IFS_UE]],3,FALSE)-1)*100,NA())</f>
        <v>12.832669203853975</v>
      </c>
      <c r="G317" s="4">
        <f>IFERROR((Kreditvækst[[#This Row],[Udlaan_MFI_HH_NP_UE]]/VLOOKUP(DATE(YEAR(Kreditvækst[[#This Row],[Dato]])-1,MONTH(Kreditvækst[[#This Row],[Dato]])+1,1)-1,Kreditvækst[[Dato]:[Udlaan_MFI_HH_NP_UE]],4,FALSE)-1)*100,NA())</f>
        <v>14.502084248750169</v>
      </c>
    </row>
    <row r="318" spans="1:7" hidden="1" x14ac:dyDescent="0.25">
      <c r="A318" s="3">
        <v>38837</v>
      </c>
      <c r="B318" s="4"/>
      <c r="C318" s="4">
        <v>781.02831011699993</v>
      </c>
      <c r="D318" s="4">
        <v>1726.5589938790001</v>
      </c>
      <c r="E318" s="4" t="e">
        <f>IF(ISNUMBER(Kreditvækst[[#This Row],[Udlaan_FK_til_BNP]]),IFERROR((Kreditvækst[[#This Row],[Udlaan_FK_til_BNP]]/VLOOKUP(DATE(YEAR(Kreditvækst[[#This Row],[Dato]])-1,MONTH(Kreditvækst[[#This Row],[Dato]]),DAY(Kreditvækst[[#This Row],[Dato]])),Kreditvækst[[#All],[Dato]:[Udlaan_FK_til_BNP]],2,FALSE)-1)*100,NA()),NA())</f>
        <v>#N/A</v>
      </c>
      <c r="F318" s="4">
        <f>IFERROR((Kreditvækst[[#This Row],[Udlaan_MFI_IFS_UE]]/VLOOKUP(DATE(YEAR(Kreditvækst[[#This Row],[Dato]])-1,MONTH(Kreditvækst[[#This Row],[Dato]])+1,1)-1,Kreditvækst[[Dato]:[Udlaan_MFI_IFS_UE]],3,FALSE)-1)*100,NA())</f>
        <v>13.15807895818557</v>
      </c>
      <c r="G318" s="4">
        <f>IFERROR((Kreditvækst[[#This Row],[Udlaan_MFI_HH_NP_UE]]/VLOOKUP(DATE(YEAR(Kreditvækst[[#This Row],[Dato]])-1,MONTH(Kreditvækst[[#This Row],[Dato]])+1,1)-1,Kreditvækst[[Dato]:[Udlaan_MFI_HH_NP_UE]],4,FALSE)-1)*100,NA())</f>
        <v>15.182815658029881</v>
      </c>
    </row>
    <row r="319" spans="1:7" hidden="1" x14ac:dyDescent="0.25">
      <c r="A319" s="3">
        <v>38868</v>
      </c>
      <c r="B319" s="4"/>
      <c r="C319" s="4">
        <v>791.32515362100003</v>
      </c>
      <c r="D319" s="4">
        <v>1744.727202821</v>
      </c>
      <c r="E319" s="4" t="e">
        <f>IF(ISNUMBER(Kreditvækst[[#This Row],[Udlaan_FK_til_BNP]]),IFERROR((Kreditvækst[[#This Row],[Udlaan_FK_til_BNP]]/VLOOKUP(DATE(YEAR(Kreditvækst[[#This Row],[Dato]])-1,MONTH(Kreditvækst[[#This Row],[Dato]]),DAY(Kreditvækst[[#This Row],[Dato]])),Kreditvækst[[#All],[Dato]:[Udlaan_FK_til_BNP]],2,FALSE)-1)*100,NA()),NA())</f>
        <v>#N/A</v>
      </c>
      <c r="F319" s="4">
        <f>IFERROR((Kreditvækst[[#This Row],[Udlaan_MFI_IFS_UE]]/VLOOKUP(DATE(YEAR(Kreditvækst[[#This Row],[Dato]])-1,MONTH(Kreditvækst[[#This Row],[Dato]])+1,1)-1,Kreditvækst[[Dato]:[Udlaan_MFI_IFS_UE]],3,FALSE)-1)*100,NA())</f>
        <v>14.931175200957259</v>
      </c>
      <c r="G319" s="4">
        <f>IFERROR((Kreditvækst[[#This Row],[Udlaan_MFI_HH_NP_UE]]/VLOOKUP(DATE(YEAR(Kreditvækst[[#This Row],[Dato]])-1,MONTH(Kreditvækst[[#This Row],[Dato]])+1,1)-1,Kreditvækst[[Dato]:[Udlaan_MFI_HH_NP_UE]],4,FALSE)-1)*100,NA())</f>
        <v>14.95274600382006</v>
      </c>
    </row>
    <row r="320" spans="1:7" x14ac:dyDescent="0.25">
      <c r="A320" s="3">
        <v>38898</v>
      </c>
      <c r="B320" s="4">
        <v>223.41690478598287</v>
      </c>
      <c r="C320" s="4">
        <v>811.82638543999997</v>
      </c>
      <c r="D320" s="4">
        <v>1769.038180432</v>
      </c>
      <c r="E320" s="4">
        <f>IF(ISNUMBER(Kreditvækst[[#This Row],[Udlaan_FK_til_BNP]]),IFERROR((Kreditvækst[[#This Row],[Udlaan_FK_til_BNP]]/VLOOKUP(DATE(YEAR(Kreditvækst[[#This Row],[Dato]])-1,MONTH(Kreditvækst[[#This Row],[Dato]]),DAY(Kreditvækst[[#This Row],[Dato]])),Kreditvækst[[#All],[Dato]:[Udlaan_FK_til_BNP]],2,FALSE)-1)*100,NA()),NA())</f>
        <v>11.401284703123649</v>
      </c>
      <c r="F320" s="4">
        <f>IFERROR((Kreditvækst[[#This Row],[Udlaan_MFI_IFS_UE]]/VLOOKUP(DATE(YEAR(Kreditvækst[[#This Row],[Dato]])-1,MONTH(Kreditvækst[[#This Row],[Dato]])+1,1)-1,Kreditvækst[[Dato]:[Udlaan_MFI_IFS_UE]],3,FALSE)-1)*100,NA())</f>
        <v>15.083982598962775</v>
      </c>
      <c r="G320" s="4">
        <f>IFERROR((Kreditvækst[[#This Row],[Udlaan_MFI_HH_NP_UE]]/VLOOKUP(DATE(YEAR(Kreditvækst[[#This Row],[Dato]])-1,MONTH(Kreditvækst[[#This Row],[Dato]])+1,1)-1,Kreditvækst[[Dato]:[Udlaan_MFI_HH_NP_UE]],4,FALSE)-1)*100,NA())</f>
        <v>14.203460992739171</v>
      </c>
    </row>
    <row r="321" spans="1:7" hidden="1" x14ac:dyDescent="0.25">
      <c r="A321" s="3">
        <v>38929</v>
      </c>
      <c r="B321" s="4"/>
      <c r="C321" s="4">
        <v>811.11999462599999</v>
      </c>
      <c r="D321" s="4">
        <v>1782.913911315</v>
      </c>
      <c r="E321" s="4" t="e">
        <f>IF(ISNUMBER(Kreditvækst[[#This Row],[Udlaan_FK_til_BNP]]),IFERROR((Kreditvækst[[#This Row],[Udlaan_FK_til_BNP]]/VLOOKUP(DATE(YEAR(Kreditvækst[[#This Row],[Dato]])-1,MONTH(Kreditvækst[[#This Row],[Dato]]),DAY(Kreditvækst[[#This Row],[Dato]])),Kreditvækst[[#All],[Dato]:[Udlaan_FK_til_BNP]],2,FALSE)-1)*100,NA()),NA())</f>
        <v>#N/A</v>
      </c>
      <c r="F321" s="4">
        <f>IFERROR((Kreditvækst[[#This Row],[Udlaan_MFI_IFS_UE]]/VLOOKUP(DATE(YEAR(Kreditvækst[[#This Row],[Dato]])-1,MONTH(Kreditvækst[[#This Row],[Dato]])+1,1)-1,Kreditvækst[[Dato]:[Udlaan_MFI_IFS_UE]],3,FALSE)-1)*100,NA())</f>
        <v>16.640231859878575</v>
      </c>
      <c r="G321" s="4">
        <f>IFERROR((Kreditvækst[[#This Row],[Udlaan_MFI_HH_NP_UE]]/VLOOKUP(DATE(YEAR(Kreditvækst[[#This Row],[Dato]])-1,MONTH(Kreditvækst[[#This Row],[Dato]])+1,1)-1,Kreditvækst[[Dato]:[Udlaan_MFI_HH_NP_UE]],4,FALSE)-1)*100,NA())</f>
        <v>14.56877223664006</v>
      </c>
    </row>
    <row r="322" spans="1:7" hidden="1" x14ac:dyDescent="0.25">
      <c r="A322" s="3">
        <v>38960</v>
      </c>
      <c r="B322" s="4"/>
      <c r="C322" s="4">
        <v>816.15559857800008</v>
      </c>
      <c r="D322" s="4">
        <v>1796.045247952</v>
      </c>
      <c r="E322" s="4" t="e">
        <f>IF(ISNUMBER(Kreditvækst[[#This Row],[Udlaan_FK_til_BNP]]),IFERROR((Kreditvækst[[#This Row],[Udlaan_FK_til_BNP]]/VLOOKUP(DATE(YEAR(Kreditvækst[[#This Row],[Dato]])-1,MONTH(Kreditvækst[[#This Row],[Dato]]),DAY(Kreditvækst[[#This Row],[Dato]])),Kreditvækst[[#All],[Dato]:[Udlaan_FK_til_BNP]],2,FALSE)-1)*100,NA()),NA())</f>
        <v>#N/A</v>
      </c>
      <c r="F322" s="4">
        <f>IFERROR((Kreditvækst[[#This Row],[Udlaan_MFI_IFS_UE]]/VLOOKUP(DATE(YEAR(Kreditvækst[[#This Row],[Dato]])-1,MONTH(Kreditvækst[[#This Row],[Dato]])+1,1)-1,Kreditvækst[[Dato]:[Udlaan_MFI_IFS_UE]],3,FALSE)-1)*100,NA())</f>
        <v>15.391161641493722</v>
      </c>
      <c r="G322" s="4">
        <f>IFERROR((Kreditvækst[[#This Row],[Udlaan_MFI_HH_NP_UE]]/VLOOKUP(DATE(YEAR(Kreditvækst[[#This Row],[Dato]])-1,MONTH(Kreditvækst[[#This Row],[Dato]])+1,1)-1,Kreditvækst[[Dato]:[Udlaan_MFI_HH_NP_UE]],4,FALSE)-1)*100,NA())</f>
        <v>13.055139486347556</v>
      </c>
    </row>
    <row r="323" spans="1:7" x14ac:dyDescent="0.25">
      <c r="A323" s="3">
        <v>38990</v>
      </c>
      <c r="B323" s="4">
        <v>228.73624057111152</v>
      </c>
      <c r="C323" s="4">
        <v>831.6055376459999</v>
      </c>
      <c r="D323" s="4">
        <v>1818.2098896400003</v>
      </c>
      <c r="E323" s="4">
        <f>IF(ISNUMBER(Kreditvækst[[#This Row],[Udlaan_FK_til_BNP]]),IFERROR((Kreditvækst[[#This Row],[Udlaan_FK_til_BNP]]/VLOOKUP(DATE(YEAR(Kreditvækst[[#This Row],[Dato]])-1,MONTH(Kreditvækst[[#This Row],[Dato]]),DAY(Kreditvækst[[#This Row],[Dato]])),Kreditvækst[[#All],[Dato]:[Udlaan_FK_til_BNP]],2,FALSE)-1)*100,NA()),NA())</f>
        <v>12.269920526061085</v>
      </c>
      <c r="F323" s="4">
        <f>IFERROR((Kreditvækst[[#This Row],[Udlaan_MFI_IFS_UE]]/VLOOKUP(DATE(YEAR(Kreditvækst[[#This Row],[Dato]])-1,MONTH(Kreditvækst[[#This Row],[Dato]])+1,1)-1,Kreditvækst[[Dato]:[Udlaan_MFI_IFS_UE]],3,FALSE)-1)*100,NA())</f>
        <v>16.323396989893936</v>
      </c>
      <c r="G323" s="4">
        <f>IFERROR((Kreditvækst[[#This Row],[Udlaan_MFI_HH_NP_UE]]/VLOOKUP(DATE(YEAR(Kreditvækst[[#This Row],[Dato]])-1,MONTH(Kreditvækst[[#This Row],[Dato]])+1,1)-1,Kreditvækst[[Dato]:[Udlaan_MFI_HH_NP_UE]],4,FALSE)-1)*100,NA())</f>
        <v>13.616073190801913</v>
      </c>
    </row>
    <row r="324" spans="1:7" hidden="1" x14ac:dyDescent="0.25">
      <c r="A324" s="3">
        <v>39021</v>
      </c>
      <c r="B324" s="4"/>
      <c r="C324" s="4">
        <v>832.17197200399994</v>
      </c>
      <c r="D324" s="4">
        <v>1830.2398368019999</v>
      </c>
      <c r="E324" s="4" t="e">
        <f>IF(ISNUMBER(Kreditvækst[[#This Row],[Udlaan_FK_til_BNP]]),IFERROR((Kreditvækst[[#This Row],[Udlaan_FK_til_BNP]]/VLOOKUP(DATE(YEAR(Kreditvækst[[#This Row],[Dato]])-1,MONTH(Kreditvækst[[#This Row],[Dato]]),DAY(Kreditvækst[[#This Row],[Dato]])),Kreditvækst[[#All],[Dato]:[Udlaan_FK_til_BNP]],2,FALSE)-1)*100,NA()),NA())</f>
        <v>#N/A</v>
      </c>
      <c r="F324" s="4">
        <f>IFERROR((Kreditvækst[[#This Row],[Udlaan_MFI_IFS_UE]]/VLOOKUP(DATE(YEAR(Kreditvækst[[#This Row],[Dato]])-1,MONTH(Kreditvækst[[#This Row],[Dato]])+1,1)-1,Kreditvækst[[Dato]:[Udlaan_MFI_IFS_UE]],3,FALSE)-1)*100,NA())</f>
        <v>15.633729528776374</v>
      </c>
      <c r="G324" s="4">
        <f>IFERROR((Kreditvækst[[#This Row],[Udlaan_MFI_HH_NP_UE]]/VLOOKUP(DATE(YEAR(Kreditvækst[[#This Row],[Dato]])-1,MONTH(Kreditvækst[[#This Row],[Dato]])+1,1)-1,Kreditvækst[[Dato]:[Udlaan_MFI_HH_NP_UE]],4,FALSE)-1)*100,NA())</f>
        <v>13.871899940597077</v>
      </c>
    </row>
    <row r="325" spans="1:7" hidden="1" x14ac:dyDescent="0.25">
      <c r="A325" s="3">
        <v>39051</v>
      </c>
      <c r="B325" s="4"/>
      <c r="C325" s="4">
        <v>849.98706882500005</v>
      </c>
      <c r="D325" s="4">
        <v>1847.7121003719999</v>
      </c>
      <c r="E325" s="4" t="e">
        <f>IF(ISNUMBER(Kreditvækst[[#This Row],[Udlaan_FK_til_BNP]]),IFERROR((Kreditvækst[[#This Row],[Udlaan_FK_til_BNP]]/VLOOKUP(DATE(YEAR(Kreditvækst[[#This Row],[Dato]])-1,MONTH(Kreditvækst[[#This Row],[Dato]]),DAY(Kreditvækst[[#This Row],[Dato]])),Kreditvækst[[#All],[Dato]:[Udlaan_FK_til_BNP]],2,FALSE)-1)*100,NA()),NA())</f>
        <v>#N/A</v>
      </c>
      <c r="F325" s="4">
        <f>IFERROR((Kreditvækst[[#This Row],[Udlaan_MFI_IFS_UE]]/VLOOKUP(DATE(YEAR(Kreditvækst[[#This Row],[Dato]])-1,MONTH(Kreditvækst[[#This Row],[Dato]])+1,1)-1,Kreditvækst[[Dato]:[Udlaan_MFI_IFS_UE]],3,FALSE)-1)*100,NA())</f>
        <v>15.765728852823656</v>
      </c>
      <c r="G325" s="4">
        <f>IFERROR((Kreditvækst[[#This Row],[Udlaan_MFI_HH_NP_UE]]/VLOOKUP(DATE(YEAR(Kreditvækst[[#This Row],[Dato]])-1,MONTH(Kreditvækst[[#This Row],[Dato]])+1,1)-1,Kreditvækst[[Dato]:[Udlaan_MFI_HH_NP_UE]],4,FALSE)-1)*100,NA())</f>
        <v>13.763391692868288</v>
      </c>
    </row>
    <row r="326" spans="1:7" x14ac:dyDescent="0.25">
      <c r="A326" s="3">
        <v>39082</v>
      </c>
      <c r="B326" s="4">
        <v>234.99566069739396</v>
      </c>
      <c r="C326" s="4">
        <v>868.97850020299995</v>
      </c>
      <c r="D326" s="4">
        <v>1873.151585264</v>
      </c>
      <c r="E326" s="4">
        <f>IF(ISNUMBER(Kreditvækst[[#This Row],[Udlaan_FK_til_BNP]]),IFERROR((Kreditvækst[[#This Row],[Udlaan_FK_til_BNP]]/VLOOKUP(DATE(YEAR(Kreditvækst[[#This Row],[Dato]])-1,MONTH(Kreditvækst[[#This Row],[Dato]]),DAY(Kreditvækst[[#This Row],[Dato]])),Kreditvækst[[#All],[Dato]:[Udlaan_FK_til_BNP]],2,FALSE)-1)*100,NA()),NA())</f>
        <v>11.654407243740849</v>
      </c>
      <c r="F326" s="4">
        <f>IFERROR((Kreditvækst[[#This Row],[Udlaan_MFI_IFS_UE]]/VLOOKUP(DATE(YEAR(Kreditvækst[[#This Row],[Dato]])-1,MONTH(Kreditvækst[[#This Row],[Dato]])+1,1)-1,Kreditvækst[[Dato]:[Udlaan_MFI_IFS_UE]],3,FALSE)-1)*100,NA())</f>
        <v>15.658242060982808</v>
      </c>
      <c r="G326" s="4">
        <f>IFERROR((Kreditvækst[[#This Row],[Udlaan_MFI_HH_NP_UE]]/VLOOKUP(DATE(YEAR(Kreditvækst[[#This Row],[Dato]])-1,MONTH(Kreditvækst[[#This Row],[Dato]])+1,1)-1,Kreditvækst[[Dato]:[Udlaan_MFI_HH_NP_UE]],4,FALSE)-1)*100,NA())</f>
        <v>13.178360024530944</v>
      </c>
    </row>
    <row r="327" spans="1:7" hidden="1" x14ac:dyDescent="0.25">
      <c r="A327" s="3">
        <v>39113</v>
      </c>
      <c r="B327" s="4"/>
      <c r="C327" s="4">
        <v>863.66491176499994</v>
      </c>
      <c r="D327" s="4">
        <v>1882.1057933729999</v>
      </c>
      <c r="E327" s="4" t="e">
        <f>IF(ISNUMBER(Kreditvækst[[#This Row],[Udlaan_FK_til_BNP]]),IFERROR((Kreditvækst[[#This Row],[Udlaan_FK_til_BNP]]/VLOOKUP(DATE(YEAR(Kreditvækst[[#This Row],[Dato]])-1,MONTH(Kreditvækst[[#This Row],[Dato]]),DAY(Kreditvækst[[#This Row],[Dato]])),Kreditvækst[[#All],[Dato]:[Udlaan_FK_til_BNP]],2,FALSE)-1)*100,NA()),NA())</f>
        <v>#N/A</v>
      </c>
      <c r="F327" s="4">
        <f>IFERROR((Kreditvækst[[#This Row],[Udlaan_MFI_IFS_UE]]/VLOOKUP(DATE(YEAR(Kreditvækst[[#This Row],[Dato]])-1,MONTH(Kreditvækst[[#This Row],[Dato]])+1,1)-1,Kreditvækst[[Dato]:[Udlaan_MFI_IFS_UE]],3,FALSE)-1)*100,NA())</f>
        <v>16.020317794799311</v>
      </c>
      <c r="G327" s="4">
        <f>IFERROR((Kreditvækst[[#This Row],[Udlaan_MFI_HH_NP_UE]]/VLOOKUP(DATE(YEAR(Kreditvækst[[#This Row],[Dato]])-1,MONTH(Kreditvækst[[#This Row],[Dato]])+1,1)-1,Kreditvækst[[Dato]:[Udlaan_MFI_HH_NP_UE]],4,FALSE)-1)*100,NA())</f>
        <v>12.846566098002166</v>
      </c>
    </row>
    <row r="328" spans="1:7" hidden="1" x14ac:dyDescent="0.25">
      <c r="A328" s="3">
        <v>39141</v>
      </c>
      <c r="B328" s="4"/>
      <c r="C328" s="4">
        <v>881.51195585200003</v>
      </c>
      <c r="D328" s="4">
        <v>1895.682115222</v>
      </c>
      <c r="E328" s="4" t="e">
        <f>IF(ISNUMBER(Kreditvækst[[#This Row],[Udlaan_FK_til_BNP]]),IFERROR((Kreditvækst[[#This Row],[Udlaan_FK_til_BNP]]/VLOOKUP(DATE(YEAR(Kreditvækst[[#This Row],[Dato]])-1,MONTH(Kreditvækst[[#This Row],[Dato]]),DAY(Kreditvækst[[#This Row],[Dato]])),Kreditvækst[[#All],[Dato]:[Udlaan_FK_til_BNP]],2,FALSE)-1)*100,NA()),NA())</f>
        <v>#N/A</v>
      </c>
      <c r="F328" s="4">
        <f>IFERROR((Kreditvækst[[#This Row],[Udlaan_MFI_IFS_UE]]/VLOOKUP(DATE(YEAR(Kreditvækst[[#This Row],[Dato]])-1,MONTH(Kreditvækst[[#This Row],[Dato]])+1,1)-1,Kreditvækst[[Dato]:[Udlaan_MFI_IFS_UE]],3,FALSE)-1)*100,NA())</f>
        <v>16.943332530319321</v>
      </c>
      <c r="G328" s="4">
        <f>IFERROR((Kreditvækst[[#This Row],[Udlaan_MFI_HH_NP_UE]]/VLOOKUP(DATE(YEAR(Kreditvækst[[#This Row],[Dato]])-1,MONTH(Kreditvækst[[#This Row],[Dato]])+1,1)-1,Kreditvækst[[Dato]:[Udlaan_MFI_HH_NP_UE]],4,FALSE)-1)*100,NA())</f>
        <v>12.610793265858744</v>
      </c>
    </row>
    <row r="329" spans="1:7" x14ac:dyDescent="0.25">
      <c r="A329" s="3">
        <v>39172</v>
      </c>
      <c r="B329" s="4">
        <v>237.09235100382443</v>
      </c>
      <c r="C329" s="4">
        <v>903.94622477799999</v>
      </c>
      <c r="D329" s="4">
        <v>1918.1853512769999</v>
      </c>
      <c r="E329" s="4">
        <f>IF(ISNUMBER(Kreditvækst[[#This Row],[Udlaan_FK_til_BNP]]),IFERROR((Kreditvækst[[#This Row],[Udlaan_FK_til_BNP]]/VLOOKUP(DATE(YEAR(Kreditvækst[[#This Row],[Dato]])-1,MONTH(Kreditvækst[[#This Row],[Dato]]),DAY(Kreditvækst[[#This Row],[Dato]])),Kreditvækst[[#All],[Dato]:[Udlaan_FK_til_BNP]],2,FALSE)-1)*100,NA()),NA())</f>
        <v>9.3007616920152358</v>
      </c>
      <c r="F329" s="4">
        <f>IFERROR((Kreditvækst[[#This Row],[Udlaan_MFI_IFS_UE]]/VLOOKUP(DATE(YEAR(Kreditvækst[[#This Row],[Dato]])-1,MONTH(Kreditvækst[[#This Row],[Dato]])+1,1)-1,Kreditvækst[[Dato]:[Udlaan_MFI_IFS_UE]],3,FALSE)-1)*100,NA())</f>
        <v>16.986499278602473</v>
      </c>
      <c r="G329" s="4">
        <f>IFERROR((Kreditvækst[[#This Row],[Udlaan_MFI_HH_NP_UE]]/VLOOKUP(DATE(YEAR(Kreditvækst[[#This Row],[Dato]])-1,MONTH(Kreditvækst[[#This Row],[Dato]])+1,1)-1,Kreditvækst[[Dato]:[Udlaan_MFI_HH_NP_UE]],4,FALSE)-1)*100,NA())</f>
        <v>12.053189182170598</v>
      </c>
    </row>
    <row r="330" spans="1:7" hidden="1" x14ac:dyDescent="0.25">
      <c r="A330" s="3">
        <v>39202</v>
      </c>
      <c r="B330" s="4"/>
      <c r="C330" s="4">
        <v>908.02642229000003</v>
      </c>
      <c r="D330" s="4">
        <v>1929.9360892550003</v>
      </c>
      <c r="E330" s="4" t="e">
        <f>IF(ISNUMBER(Kreditvækst[[#This Row],[Udlaan_FK_til_BNP]]),IFERROR((Kreditvækst[[#This Row],[Udlaan_FK_til_BNP]]/VLOOKUP(DATE(YEAR(Kreditvækst[[#This Row],[Dato]])-1,MONTH(Kreditvækst[[#This Row],[Dato]]),DAY(Kreditvækst[[#This Row],[Dato]])),Kreditvækst[[#All],[Dato]:[Udlaan_FK_til_BNP]],2,FALSE)-1)*100,NA()),NA())</f>
        <v>#N/A</v>
      </c>
      <c r="F330" s="4">
        <f>IFERROR((Kreditvækst[[#This Row],[Udlaan_MFI_IFS_UE]]/VLOOKUP(DATE(YEAR(Kreditvækst[[#This Row],[Dato]])-1,MONTH(Kreditvækst[[#This Row],[Dato]])+1,1)-1,Kreditvækst[[Dato]:[Udlaan_MFI_IFS_UE]],3,FALSE)-1)*100,NA())</f>
        <v>16.260372451028758</v>
      </c>
      <c r="G330" s="4">
        <f>IFERROR((Kreditvækst[[#This Row],[Udlaan_MFI_HH_NP_UE]]/VLOOKUP(DATE(YEAR(Kreditvækst[[#This Row],[Dato]])-1,MONTH(Kreditvækst[[#This Row],[Dato]])+1,1)-1,Kreditvækst[[Dato]:[Udlaan_MFI_HH_NP_UE]],4,FALSE)-1)*100,NA())</f>
        <v>11.779330801728349</v>
      </c>
    </row>
    <row r="331" spans="1:7" hidden="1" x14ac:dyDescent="0.25">
      <c r="A331" s="3">
        <v>39233</v>
      </c>
      <c r="B331" s="4"/>
      <c r="C331" s="4">
        <v>913.52983038299999</v>
      </c>
      <c r="D331" s="4">
        <v>1944.4650860490001</v>
      </c>
      <c r="E331" s="4" t="e">
        <f>IF(ISNUMBER(Kreditvækst[[#This Row],[Udlaan_FK_til_BNP]]),IFERROR((Kreditvækst[[#This Row],[Udlaan_FK_til_BNP]]/VLOOKUP(DATE(YEAR(Kreditvækst[[#This Row],[Dato]])-1,MONTH(Kreditvækst[[#This Row],[Dato]]),DAY(Kreditvækst[[#This Row],[Dato]])),Kreditvækst[[#All],[Dato]:[Udlaan_FK_til_BNP]],2,FALSE)-1)*100,NA()),NA())</f>
        <v>#N/A</v>
      </c>
      <c r="F331" s="4">
        <f>IFERROR((Kreditvækst[[#This Row],[Udlaan_MFI_IFS_UE]]/VLOOKUP(DATE(YEAR(Kreditvækst[[#This Row],[Dato]])-1,MONTH(Kreditvækst[[#This Row],[Dato]])+1,1)-1,Kreditvækst[[Dato]:[Udlaan_MFI_IFS_UE]],3,FALSE)-1)*100,NA())</f>
        <v>15.443042117744831</v>
      </c>
      <c r="G331" s="4">
        <f>IFERROR((Kreditvækst[[#This Row],[Udlaan_MFI_HH_NP_UE]]/VLOOKUP(DATE(YEAR(Kreditvækst[[#This Row],[Dato]])-1,MONTH(Kreditvækst[[#This Row],[Dato]])+1,1)-1,Kreditvækst[[Dato]:[Udlaan_MFI_HH_NP_UE]],4,FALSE)-1)*100,NA())</f>
        <v>11.448086721239271</v>
      </c>
    </row>
    <row r="332" spans="1:7" x14ac:dyDescent="0.25">
      <c r="A332" s="3">
        <v>39263</v>
      </c>
      <c r="B332" s="4">
        <v>239.78454500026629</v>
      </c>
      <c r="C332" s="4">
        <v>937.99467647100005</v>
      </c>
      <c r="D332" s="4">
        <v>1971.8227374190001</v>
      </c>
      <c r="E332" s="4">
        <f>IF(ISNUMBER(Kreditvækst[[#This Row],[Udlaan_FK_til_BNP]]),IFERROR((Kreditvækst[[#This Row],[Udlaan_FK_til_BNP]]/VLOOKUP(DATE(YEAR(Kreditvækst[[#This Row],[Dato]])-1,MONTH(Kreditvækst[[#This Row],[Dato]]),DAY(Kreditvækst[[#This Row],[Dato]])),Kreditvækst[[#All],[Dato]:[Udlaan_FK_til_BNP]],2,FALSE)-1)*100,NA()),NA())</f>
        <v>7.3260527129594077</v>
      </c>
      <c r="F332" s="4">
        <f>IFERROR((Kreditvækst[[#This Row],[Udlaan_MFI_IFS_UE]]/VLOOKUP(DATE(YEAR(Kreditvækst[[#This Row],[Dato]])-1,MONTH(Kreditvækst[[#This Row],[Dato]])+1,1)-1,Kreditvækst[[Dato]:[Udlaan_MFI_IFS_UE]],3,FALSE)-1)*100,NA())</f>
        <v>15.541289774982904</v>
      </c>
      <c r="G332" s="4">
        <f>IFERROR((Kreditvækst[[#This Row],[Udlaan_MFI_HH_NP_UE]]/VLOOKUP(DATE(YEAR(Kreditvækst[[#This Row],[Dato]])-1,MONTH(Kreditvækst[[#This Row],[Dato]])+1,1)-1,Kreditvækst[[Dato]:[Udlaan_MFI_HH_NP_UE]],4,FALSE)-1)*100,NA())</f>
        <v>11.462983627491852</v>
      </c>
    </row>
    <row r="333" spans="1:7" hidden="1" x14ac:dyDescent="0.25">
      <c r="A333" s="3">
        <v>39294</v>
      </c>
      <c r="B333" s="4"/>
      <c r="C333" s="4">
        <v>927.37303332500005</v>
      </c>
      <c r="D333" s="4">
        <v>1985.246060875</v>
      </c>
      <c r="E333" s="4" t="e">
        <f>IF(ISNUMBER(Kreditvækst[[#This Row],[Udlaan_FK_til_BNP]]),IFERROR((Kreditvækst[[#This Row],[Udlaan_FK_til_BNP]]/VLOOKUP(DATE(YEAR(Kreditvækst[[#This Row],[Dato]])-1,MONTH(Kreditvækst[[#This Row],[Dato]]),DAY(Kreditvækst[[#This Row],[Dato]])),Kreditvækst[[#All],[Dato]:[Udlaan_FK_til_BNP]],2,FALSE)-1)*100,NA()),NA())</f>
        <v>#N/A</v>
      </c>
      <c r="F333" s="4">
        <f>IFERROR((Kreditvækst[[#This Row],[Udlaan_MFI_IFS_UE]]/VLOOKUP(DATE(YEAR(Kreditvækst[[#This Row],[Dato]])-1,MONTH(Kreditvækst[[#This Row],[Dato]])+1,1)-1,Kreditvækst[[Dato]:[Udlaan_MFI_IFS_UE]],3,FALSE)-1)*100,NA())</f>
        <v>14.332409442403549</v>
      </c>
      <c r="G333" s="4">
        <f>IFERROR((Kreditvækst[[#This Row],[Udlaan_MFI_HH_NP_UE]]/VLOOKUP(DATE(YEAR(Kreditvækst[[#This Row],[Dato]])-1,MONTH(Kreditvækst[[#This Row],[Dato]])+1,1)-1,Kreditvækst[[Dato]:[Udlaan_MFI_HH_NP_UE]],4,FALSE)-1)*100,NA())</f>
        <v>11.348397041266489</v>
      </c>
    </row>
    <row r="334" spans="1:7" hidden="1" x14ac:dyDescent="0.25">
      <c r="A334" s="3">
        <v>39325</v>
      </c>
      <c r="B334" s="4"/>
      <c r="C334" s="4">
        <v>940.67826600499995</v>
      </c>
      <c r="D334" s="4">
        <v>2000.2630073809996</v>
      </c>
      <c r="E334" s="4" t="e">
        <f>IF(ISNUMBER(Kreditvækst[[#This Row],[Udlaan_FK_til_BNP]]),IFERROR((Kreditvækst[[#This Row],[Udlaan_FK_til_BNP]]/VLOOKUP(DATE(YEAR(Kreditvækst[[#This Row],[Dato]])-1,MONTH(Kreditvækst[[#This Row],[Dato]]),DAY(Kreditvækst[[#This Row],[Dato]])),Kreditvækst[[#All],[Dato]:[Udlaan_FK_til_BNP]],2,FALSE)-1)*100,NA()),NA())</f>
        <v>#N/A</v>
      </c>
      <c r="F334" s="4">
        <f>IFERROR((Kreditvækst[[#This Row],[Udlaan_MFI_IFS_UE]]/VLOOKUP(DATE(YEAR(Kreditvækst[[#This Row],[Dato]])-1,MONTH(Kreditvækst[[#This Row],[Dato]])+1,1)-1,Kreditvækst[[Dato]:[Udlaan_MFI_IFS_UE]],3,FALSE)-1)*100,NA())</f>
        <v>15.257221495993845</v>
      </c>
      <c r="G334" s="4">
        <f>IFERROR((Kreditvækst[[#This Row],[Udlaan_MFI_HH_NP_UE]]/VLOOKUP(DATE(YEAR(Kreditvækst[[#This Row],[Dato]])-1,MONTH(Kreditvækst[[#This Row],[Dato]])+1,1)-1,Kreditvækst[[Dato]:[Udlaan_MFI_HH_NP_UE]],4,FALSE)-1)*100,NA())</f>
        <v>11.370412836862865</v>
      </c>
    </row>
    <row r="335" spans="1:7" x14ac:dyDescent="0.25">
      <c r="A335" s="3">
        <v>39355</v>
      </c>
      <c r="B335" s="4">
        <v>243.26320044286058</v>
      </c>
      <c r="C335" s="4">
        <v>958.68177591199992</v>
      </c>
      <c r="D335" s="4">
        <v>2021.9228986950002</v>
      </c>
      <c r="E335" s="4">
        <f>IF(ISNUMBER(Kreditvækst[[#This Row],[Udlaan_FK_til_BNP]]),IFERROR((Kreditvækst[[#This Row],[Udlaan_FK_til_BNP]]/VLOOKUP(DATE(YEAR(Kreditvækst[[#This Row],[Dato]])-1,MONTH(Kreditvækst[[#This Row],[Dato]]),DAY(Kreditvækst[[#This Row],[Dato]])),Kreditvækst[[#All],[Dato]:[Udlaan_FK_til_BNP]],2,FALSE)-1)*100,NA()),NA())</f>
        <v>6.3509655643014584</v>
      </c>
      <c r="F335" s="4">
        <f>IFERROR((Kreditvækst[[#This Row],[Udlaan_MFI_IFS_UE]]/VLOOKUP(DATE(YEAR(Kreditvækst[[#This Row],[Dato]])-1,MONTH(Kreditvækst[[#This Row],[Dato]])+1,1)-1,Kreditvækst[[Dato]:[Udlaan_MFI_IFS_UE]],3,FALSE)-1)*100,NA())</f>
        <v>15.280831176967723</v>
      </c>
      <c r="G335" s="4">
        <f>IFERROR((Kreditvækst[[#This Row],[Udlaan_MFI_HH_NP_UE]]/VLOOKUP(DATE(YEAR(Kreditvækst[[#This Row],[Dato]])-1,MONTH(Kreditvækst[[#This Row],[Dato]])+1,1)-1,Kreditvækst[[Dato]:[Udlaan_MFI_HH_NP_UE]],4,FALSE)-1)*100,NA())</f>
        <v>11.20404251542897</v>
      </c>
    </row>
    <row r="336" spans="1:7" hidden="1" x14ac:dyDescent="0.25">
      <c r="A336" s="3">
        <v>39386</v>
      </c>
      <c r="B336" s="4"/>
      <c r="C336" s="4">
        <v>961.22226464100004</v>
      </c>
      <c r="D336" s="4">
        <v>2031.0115467409998</v>
      </c>
      <c r="E336" s="4" t="e">
        <f>IF(ISNUMBER(Kreditvækst[[#This Row],[Udlaan_FK_til_BNP]]),IFERROR((Kreditvækst[[#This Row],[Udlaan_FK_til_BNP]]/VLOOKUP(DATE(YEAR(Kreditvækst[[#This Row],[Dato]])-1,MONTH(Kreditvækst[[#This Row],[Dato]]),DAY(Kreditvækst[[#This Row],[Dato]])),Kreditvækst[[#All],[Dato]:[Udlaan_FK_til_BNP]],2,FALSE)-1)*100,NA()),NA())</f>
        <v>#N/A</v>
      </c>
      <c r="F336" s="4">
        <f>IFERROR((Kreditvækst[[#This Row],[Udlaan_MFI_IFS_UE]]/VLOOKUP(DATE(YEAR(Kreditvækst[[#This Row],[Dato]])-1,MONTH(Kreditvækst[[#This Row],[Dato]])+1,1)-1,Kreditvækst[[Dato]:[Udlaan_MFI_IFS_UE]],3,FALSE)-1)*100,NA())</f>
        <v>15.507647094413301</v>
      </c>
      <c r="G336" s="4">
        <f>IFERROR((Kreditvækst[[#This Row],[Udlaan_MFI_HH_NP_UE]]/VLOOKUP(DATE(YEAR(Kreditvækst[[#This Row],[Dato]])-1,MONTH(Kreditvækst[[#This Row],[Dato]])+1,1)-1,Kreditvækst[[Dato]:[Udlaan_MFI_HH_NP_UE]],4,FALSE)-1)*100,NA())</f>
        <v>10.96969402052852</v>
      </c>
    </row>
    <row r="337" spans="1:7" hidden="1" x14ac:dyDescent="0.25">
      <c r="A337" s="3">
        <v>39416</v>
      </c>
      <c r="B337" s="4"/>
      <c r="C337" s="4">
        <v>984.05543800800001</v>
      </c>
      <c r="D337" s="4">
        <v>2047.5876671380001</v>
      </c>
      <c r="E337" s="4" t="e">
        <f>IF(ISNUMBER(Kreditvækst[[#This Row],[Udlaan_FK_til_BNP]]),IFERROR((Kreditvækst[[#This Row],[Udlaan_FK_til_BNP]]/VLOOKUP(DATE(YEAR(Kreditvækst[[#This Row],[Dato]])-1,MONTH(Kreditvækst[[#This Row],[Dato]]),DAY(Kreditvækst[[#This Row],[Dato]])),Kreditvækst[[#All],[Dato]:[Udlaan_FK_til_BNP]],2,FALSE)-1)*100,NA()),NA())</f>
        <v>#N/A</v>
      </c>
      <c r="F337" s="4">
        <f>IFERROR((Kreditvækst[[#This Row],[Udlaan_MFI_IFS_UE]]/VLOOKUP(DATE(YEAR(Kreditvækst[[#This Row],[Dato]])-1,MONTH(Kreditvækst[[#This Row],[Dato]])+1,1)-1,Kreditvækst[[Dato]:[Udlaan_MFI_IFS_UE]],3,FALSE)-1)*100,NA())</f>
        <v>15.77298927245241</v>
      </c>
      <c r="G337" s="4">
        <f>IFERROR((Kreditvækst[[#This Row],[Udlaan_MFI_HH_NP_UE]]/VLOOKUP(DATE(YEAR(Kreditvækst[[#This Row],[Dato]])-1,MONTH(Kreditvækst[[#This Row],[Dato]])+1,1)-1,Kreditvækst[[Dato]:[Udlaan_MFI_HH_NP_UE]],4,FALSE)-1)*100,NA())</f>
        <v>10.817462673203227</v>
      </c>
    </row>
    <row r="338" spans="1:7" x14ac:dyDescent="0.25">
      <c r="A338" s="3">
        <v>39447</v>
      </c>
      <c r="B338" s="4">
        <v>248.6025147455822</v>
      </c>
      <c r="C338" s="4">
        <v>1012.817201693</v>
      </c>
      <c r="D338" s="4">
        <v>2082.1309735049999</v>
      </c>
      <c r="E338" s="4">
        <f>IF(ISNUMBER(Kreditvækst[[#This Row],[Udlaan_FK_til_BNP]]),IFERROR((Kreditvækst[[#This Row],[Udlaan_FK_til_BNP]]/VLOOKUP(DATE(YEAR(Kreditvækst[[#This Row],[Dato]])-1,MONTH(Kreditvækst[[#This Row],[Dato]]),DAY(Kreditvækst[[#This Row],[Dato]])),Kreditvækst[[#All],[Dato]:[Udlaan_FK_til_BNP]],2,FALSE)-1)*100,NA()),NA())</f>
        <v>5.7902575765898634</v>
      </c>
      <c r="F338" s="4">
        <f>IFERROR((Kreditvækst[[#This Row],[Udlaan_MFI_IFS_UE]]/VLOOKUP(DATE(YEAR(Kreditvækst[[#This Row],[Dato]])-1,MONTH(Kreditvækst[[#This Row],[Dato]])+1,1)-1,Kreditvækst[[Dato]:[Udlaan_MFI_IFS_UE]],3,FALSE)-1)*100,NA())</f>
        <v>16.552619133430603</v>
      </c>
      <c r="G338" s="4">
        <f>IFERROR((Kreditvækst[[#This Row],[Udlaan_MFI_HH_NP_UE]]/VLOOKUP(DATE(YEAR(Kreditvækst[[#This Row],[Dato]])-1,MONTH(Kreditvækst[[#This Row],[Dato]])+1,1)-1,Kreditvækst[[Dato]:[Udlaan_MFI_HH_NP_UE]],4,FALSE)-1)*100,NA())</f>
        <v>11.156565751807346</v>
      </c>
    </row>
    <row r="339" spans="1:7" hidden="1" x14ac:dyDescent="0.25">
      <c r="A339" s="3">
        <v>39478</v>
      </c>
      <c r="B339" s="4"/>
      <c r="C339" s="4">
        <v>1009.263698477</v>
      </c>
      <c r="D339" s="4">
        <v>2082.2041785199999</v>
      </c>
      <c r="E339" s="4" t="e">
        <f>IF(ISNUMBER(Kreditvækst[[#This Row],[Udlaan_FK_til_BNP]]),IFERROR((Kreditvækst[[#This Row],[Udlaan_FK_til_BNP]]/VLOOKUP(DATE(YEAR(Kreditvækst[[#This Row],[Dato]])-1,MONTH(Kreditvækst[[#This Row],[Dato]]),DAY(Kreditvækst[[#This Row],[Dato]])),Kreditvækst[[#All],[Dato]:[Udlaan_FK_til_BNP]],2,FALSE)-1)*100,NA()),NA())</f>
        <v>#N/A</v>
      </c>
      <c r="F339" s="4">
        <f>IFERROR((Kreditvækst[[#This Row],[Udlaan_MFI_IFS_UE]]/VLOOKUP(DATE(YEAR(Kreditvækst[[#This Row],[Dato]])-1,MONTH(Kreditvækst[[#This Row],[Dato]])+1,1)-1,Kreditvækst[[Dato]:[Udlaan_MFI_IFS_UE]],3,FALSE)-1)*100,NA())</f>
        <v>16.858249620729882</v>
      </c>
      <c r="G339" s="4">
        <f>IFERROR((Kreditvækst[[#This Row],[Udlaan_MFI_HH_NP_UE]]/VLOOKUP(DATE(YEAR(Kreditvækst[[#This Row],[Dato]])-1,MONTH(Kreditvækst[[#This Row],[Dato]])+1,1)-1,Kreditvækst[[Dato]:[Udlaan_MFI_HH_NP_UE]],4,FALSE)-1)*100,NA())</f>
        <v>10.631622613965575</v>
      </c>
    </row>
    <row r="340" spans="1:7" hidden="1" x14ac:dyDescent="0.25">
      <c r="A340" s="3">
        <v>39507</v>
      </c>
      <c r="B340" s="4"/>
      <c r="C340" s="4">
        <v>1020.087027975</v>
      </c>
      <c r="D340" s="4">
        <v>2091.9592382869996</v>
      </c>
      <c r="E340" s="4" t="e">
        <f>IF(ISNUMBER(Kreditvækst[[#This Row],[Udlaan_FK_til_BNP]]),IFERROR((Kreditvækst[[#This Row],[Udlaan_FK_til_BNP]]/VLOOKUP(DATE(YEAR(Kreditvækst[[#This Row],[Dato]])-1,MONTH(Kreditvækst[[#This Row],[Dato]]),DAY(Kreditvækst[[#This Row],[Dato]])),Kreditvækst[[#All],[Dato]:[Udlaan_FK_til_BNP]],2,FALSE)-1)*100,NA()),NA())</f>
        <v>#N/A</v>
      </c>
      <c r="F340" s="4">
        <f>IFERROR((Kreditvækst[[#This Row],[Udlaan_MFI_IFS_UE]]/VLOOKUP(DATE(YEAR(Kreditvækst[[#This Row],[Dato]])-1,MONTH(Kreditvækst[[#This Row],[Dato]])+1,1)-1,Kreditvækst[[Dato]:[Udlaan_MFI_IFS_UE]],3,FALSE)-1)*100,NA())</f>
        <v>15.720157985726257</v>
      </c>
      <c r="G340" s="4">
        <f>IFERROR((Kreditvækst[[#This Row],[Udlaan_MFI_HH_NP_UE]]/VLOOKUP(DATE(YEAR(Kreditvækst[[#This Row],[Dato]])-1,MONTH(Kreditvækst[[#This Row],[Dato]])+1,1)-1,Kreditvækst[[Dato]:[Udlaan_MFI_HH_NP_UE]],4,FALSE)-1)*100,NA())</f>
        <v>10.353904881463416</v>
      </c>
    </row>
    <row r="341" spans="1:7" x14ac:dyDescent="0.25">
      <c r="A341" s="3">
        <v>39538</v>
      </c>
      <c r="B341" s="4">
        <v>251.7256454665615</v>
      </c>
      <c r="C341" s="4">
        <v>1039.4592044240001</v>
      </c>
      <c r="D341" s="4">
        <v>2115.537210858</v>
      </c>
      <c r="E341" s="4">
        <f>IF(ISNUMBER(Kreditvækst[[#This Row],[Udlaan_FK_til_BNP]]),IFERROR((Kreditvækst[[#This Row],[Udlaan_FK_til_BNP]]/VLOOKUP(DATE(YEAR(Kreditvækst[[#This Row],[Dato]])-1,MONTH(Kreditvækst[[#This Row],[Dato]]),DAY(Kreditvækst[[#This Row],[Dato]])),Kreditvækst[[#All],[Dato]:[Udlaan_FK_til_BNP]],2,FALSE)-1)*100,NA()),NA())</f>
        <v>6.171980833958246</v>
      </c>
      <c r="F341" s="4">
        <f>IFERROR((Kreditvækst[[#This Row],[Udlaan_MFI_IFS_UE]]/VLOOKUP(DATE(YEAR(Kreditvækst[[#This Row],[Dato]])-1,MONTH(Kreditvækst[[#This Row],[Dato]])+1,1)-1,Kreditvækst[[Dato]:[Udlaan_MFI_IFS_UE]],3,FALSE)-1)*100,NA())</f>
        <v>14.991265623049731</v>
      </c>
      <c r="G341" s="4">
        <f>IFERROR((Kreditvækst[[#This Row],[Udlaan_MFI_HH_NP_UE]]/VLOOKUP(DATE(YEAR(Kreditvækst[[#This Row],[Dato]])-1,MONTH(Kreditvækst[[#This Row],[Dato]])+1,1)-1,Kreditvækst[[Dato]:[Udlaan_MFI_HH_NP_UE]],4,FALSE)-1)*100,NA())</f>
        <v>10.288466620267766</v>
      </c>
    </row>
    <row r="342" spans="1:7" hidden="1" x14ac:dyDescent="0.25">
      <c r="A342" s="3">
        <v>39568</v>
      </c>
      <c r="B342" s="4"/>
      <c r="C342" s="4">
        <v>1039.222495947</v>
      </c>
      <c r="D342" s="4">
        <v>2118.5605948820003</v>
      </c>
      <c r="E342" s="4" t="e">
        <f>IF(ISNUMBER(Kreditvækst[[#This Row],[Udlaan_FK_til_BNP]]),IFERROR((Kreditvækst[[#This Row],[Udlaan_FK_til_BNP]]/VLOOKUP(DATE(YEAR(Kreditvækst[[#This Row],[Dato]])-1,MONTH(Kreditvækst[[#This Row],[Dato]]),DAY(Kreditvækst[[#This Row],[Dato]])),Kreditvækst[[#All],[Dato]:[Udlaan_FK_til_BNP]],2,FALSE)-1)*100,NA()),NA())</f>
        <v>#N/A</v>
      </c>
      <c r="F342" s="4">
        <f>IFERROR((Kreditvækst[[#This Row],[Udlaan_MFI_IFS_UE]]/VLOOKUP(DATE(YEAR(Kreditvækst[[#This Row],[Dato]])-1,MONTH(Kreditvækst[[#This Row],[Dato]])+1,1)-1,Kreditvækst[[Dato]:[Udlaan_MFI_IFS_UE]],3,FALSE)-1)*100,NA())</f>
        <v>14.448486347581113</v>
      </c>
      <c r="G342" s="4">
        <f>IFERROR((Kreditvækst[[#This Row],[Udlaan_MFI_HH_NP_UE]]/VLOOKUP(DATE(YEAR(Kreditvækst[[#This Row],[Dato]])-1,MONTH(Kreditvækst[[#This Row],[Dato]])+1,1)-1,Kreditvækst[[Dato]:[Udlaan_MFI_HH_NP_UE]],4,FALSE)-1)*100,NA())</f>
        <v>9.7736140941233618</v>
      </c>
    </row>
    <row r="343" spans="1:7" hidden="1" x14ac:dyDescent="0.25">
      <c r="A343" s="3">
        <v>39599</v>
      </c>
      <c r="B343" s="4"/>
      <c r="C343" s="4">
        <v>1060.9467789519999</v>
      </c>
      <c r="D343" s="4">
        <v>2127.896024997</v>
      </c>
      <c r="E343" s="4" t="e">
        <f>IF(ISNUMBER(Kreditvækst[[#This Row],[Udlaan_FK_til_BNP]]),IFERROR((Kreditvækst[[#This Row],[Udlaan_FK_til_BNP]]/VLOOKUP(DATE(YEAR(Kreditvækst[[#This Row],[Dato]])-1,MONTH(Kreditvækst[[#This Row],[Dato]]),DAY(Kreditvækst[[#This Row],[Dato]])),Kreditvækst[[#All],[Dato]:[Udlaan_FK_til_BNP]],2,FALSE)-1)*100,NA()),NA())</f>
        <v>#N/A</v>
      </c>
      <c r="F343" s="4">
        <f>IFERROR((Kreditvækst[[#This Row],[Udlaan_MFI_IFS_UE]]/VLOOKUP(DATE(YEAR(Kreditvækst[[#This Row],[Dato]])-1,MONTH(Kreditvækst[[#This Row],[Dato]])+1,1)-1,Kreditvækst[[Dato]:[Udlaan_MFI_IFS_UE]],3,FALSE)-1)*100,NA())</f>
        <v>16.137070040416202</v>
      </c>
      <c r="G343" s="4">
        <f>IFERROR((Kreditvækst[[#This Row],[Udlaan_MFI_HH_NP_UE]]/VLOOKUP(DATE(YEAR(Kreditvækst[[#This Row],[Dato]])-1,MONTH(Kreditvækst[[#This Row],[Dato]])+1,1)-1,Kreditvækst[[Dato]:[Udlaan_MFI_HH_NP_UE]],4,FALSE)-1)*100,NA())</f>
        <v>9.433491002953275</v>
      </c>
    </row>
    <row r="344" spans="1:7" x14ac:dyDescent="0.25">
      <c r="A344" s="3">
        <v>39629</v>
      </c>
      <c r="B344" s="4">
        <v>252.62006248633551</v>
      </c>
      <c r="C344" s="4">
        <v>1073.0948213869999</v>
      </c>
      <c r="D344" s="4">
        <v>2158.1414450009997</v>
      </c>
      <c r="E344" s="4">
        <f>IF(ISNUMBER(Kreditvækst[[#This Row],[Udlaan_FK_til_BNP]]),IFERROR((Kreditvækst[[#This Row],[Udlaan_FK_til_BNP]]/VLOOKUP(DATE(YEAR(Kreditvækst[[#This Row],[Dato]])-1,MONTH(Kreditvækst[[#This Row],[Dato]]),DAY(Kreditvækst[[#This Row],[Dato]])),Kreditvækst[[#All],[Dato]:[Udlaan_FK_til_BNP]],2,FALSE)-1)*100,NA()),NA())</f>
        <v>5.3529377742234985</v>
      </c>
      <c r="F344" s="4">
        <f>IFERROR((Kreditvækst[[#This Row],[Udlaan_MFI_IFS_UE]]/VLOOKUP(DATE(YEAR(Kreditvækst[[#This Row],[Dato]])-1,MONTH(Kreditvækst[[#This Row],[Dato]])+1,1)-1,Kreditvækst[[Dato]:[Udlaan_MFI_IFS_UE]],3,FALSE)-1)*100,NA())</f>
        <v>14.403082267405253</v>
      </c>
      <c r="G344" s="4">
        <f>IFERROR((Kreditvækst[[#This Row],[Udlaan_MFI_HH_NP_UE]]/VLOOKUP(DATE(YEAR(Kreditvækst[[#This Row],[Dato]])-1,MONTH(Kreditvækst[[#This Row],[Dato]])+1,1)-1,Kreditvækst[[Dato]:[Udlaan_MFI_HH_NP_UE]],4,FALSE)-1)*100,NA())</f>
        <v>9.4490596972159899</v>
      </c>
    </row>
    <row r="345" spans="1:7" hidden="1" x14ac:dyDescent="0.25">
      <c r="A345" s="3">
        <v>39660</v>
      </c>
      <c r="B345" s="4"/>
      <c r="C345" s="4">
        <v>1057.9920207390001</v>
      </c>
      <c r="D345" s="4">
        <v>2163.7792009710001</v>
      </c>
      <c r="E345" s="4" t="e">
        <f>IF(ISNUMBER(Kreditvækst[[#This Row],[Udlaan_FK_til_BNP]]),IFERROR((Kreditvækst[[#This Row],[Udlaan_FK_til_BNP]]/VLOOKUP(DATE(YEAR(Kreditvækst[[#This Row],[Dato]])-1,MONTH(Kreditvækst[[#This Row],[Dato]]),DAY(Kreditvækst[[#This Row],[Dato]])),Kreditvækst[[#All],[Dato]:[Udlaan_FK_til_BNP]],2,FALSE)-1)*100,NA()),NA())</f>
        <v>#N/A</v>
      </c>
      <c r="F345" s="4">
        <f>IFERROR((Kreditvækst[[#This Row],[Udlaan_MFI_IFS_UE]]/VLOOKUP(DATE(YEAR(Kreditvækst[[#This Row],[Dato]])-1,MONTH(Kreditvækst[[#This Row],[Dato]])+1,1)-1,Kreditvækst[[Dato]:[Udlaan_MFI_IFS_UE]],3,FALSE)-1)*100,NA())</f>
        <v>14.084837785899285</v>
      </c>
      <c r="G345" s="4">
        <f>IFERROR((Kreditvækst[[#This Row],[Udlaan_MFI_HH_NP_UE]]/VLOOKUP(DATE(YEAR(Kreditvækst[[#This Row],[Dato]])-1,MONTH(Kreditvækst[[#This Row],[Dato]])+1,1)-1,Kreditvækst[[Dato]:[Udlaan_MFI_HH_NP_UE]],4,FALSE)-1)*100,NA())</f>
        <v>8.9929980778962637</v>
      </c>
    </row>
    <row r="346" spans="1:7" hidden="1" x14ac:dyDescent="0.25">
      <c r="A346" s="3">
        <v>39691</v>
      </c>
      <c r="B346" s="4"/>
      <c r="C346" s="4">
        <v>1069.752535176</v>
      </c>
      <c r="D346" s="4">
        <v>2167.6608677579998</v>
      </c>
      <c r="E346" s="4" t="e">
        <f>IF(ISNUMBER(Kreditvækst[[#This Row],[Udlaan_FK_til_BNP]]),IFERROR((Kreditvækst[[#This Row],[Udlaan_FK_til_BNP]]/VLOOKUP(DATE(YEAR(Kreditvækst[[#This Row],[Dato]])-1,MONTH(Kreditvækst[[#This Row],[Dato]]),DAY(Kreditvækst[[#This Row],[Dato]])),Kreditvækst[[#All],[Dato]:[Udlaan_FK_til_BNP]],2,FALSE)-1)*100,NA()),NA())</f>
        <v>#N/A</v>
      </c>
      <c r="F346" s="4">
        <f>IFERROR((Kreditvækst[[#This Row],[Udlaan_MFI_IFS_UE]]/VLOOKUP(DATE(YEAR(Kreditvækst[[#This Row],[Dato]])-1,MONTH(Kreditvækst[[#This Row],[Dato]])+1,1)-1,Kreditvækst[[Dato]:[Udlaan_MFI_IFS_UE]],3,FALSE)-1)*100,NA())</f>
        <v>13.721404420149952</v>
      </c>
      <c r="G346" s="4">
        <f>IFERROR((Kreditvækst[[#This Row],[Udlaan_MFI_HH_NP_UE]]/VLOOKUP(DATE(YEAR(Kreditvækst[[#This Row],[Dato]])-1,MONTH(Kreditvækst[[#This Row],[Dato]])+1,1)-1,Kreditvækst[[Dato]:[Udlaan_MFI_HH_NP_UE]],4,FALSE)-1)*100,NA())</f>
        <v>8.3687924917523091</v>
      </c>
    </row>
    <row r="347" spans="1:7" x14ac:dyDescent="0.25">
      <c r="A347" s="3">
        <v>39721</v>
      </c>
      <c r="B347" s="4">
        <v>253.34161702988337</v>
      </c>
      <c r="C347" s="4">
        <v>1080.6413692900001</v>
      </c>
      <c r="D347" s="4">
        <v>2191.6697551419998</v>
      </c>
      <c r="E347" s="4">
        <f>IF(ISNUMBER(Kreditvækst[[#This Row],[Udlaan_FK_til_BNP]]),IFERROR((Kreditvækst[[#This Row],[Udlaan_FK_til_BNP]]/VLOOKUP(DATE(YEAR(Kreditvækst[[#This Row],[Dato]])-1,MONTH(Kreditvækst[[#This Row],[Dato]]),DAY(Kreditvækst[[#This Row],[Dato]])),Kreditvækst[[#All],[Dato]:[Udlaan_FK_til_BNP]],2,FALSE)-1)*100,NA()),NA())</f>
        <v>4.1430091229068156</v>
      </c>
      <c r="F347" s="4">
        <f>IFERROR((Kreditvækst[[#This Row],[Udlaan_MFI_IFS_UE]]/VLOOKUP(DATE(YEAR(Kreditvækst[[#This Row],[Dato]])-1,MONTH(Kreditvækst[[#This Row],[Dato]])+1,1)-1,Kreditvækst[[Dato]:[Udlaan_MFI_IFS_UE]],3,FALSE)-1)*100,NA())</f>
        <v>12.72159296675679</v>
      </c>
      <c r="G347" s="4">
        <f>IFERROR((Kreditvækst[[#This Row],[Udlaan_MFI_HH_NP_UE]]/VLOOKUP(DATE(YEAR(Kreditvækst[[#This Row],[Dato]])-1,MONTH(Kreditvækst[[#This Row],[Dato]])+1,1)-1,Kreditvækst[[Dato]:[Udlaan_MFI_HH_NP_UE]],4,FALSE)-1)*100,NA())</f>
        <v>8.3953179696692803</v>
      </c>
    </row>
    <row r="348" spans="1:7" hidden="1" x14ac:dyDescent="0.25">
      <c r="A348" s="3">
        <v>39752</v>
      </c>
      <c r="B348" s="4"/>
      <c r="C348" s="4">
        <v>1092.4612782889999</v>
      </c>
      <c r="D348" s="4">
        <v>2190.279558531</v>
      </c>
      <c r="E348" s="4" t="e">
        <f>IF(ISNUMBER(Kreditvækst[[#This Row],[Udlaan_FK_til_BNP]]),IFERROR((Kreditvækst[[#This Row],[Udlaan_FK_til_BNP]]/VLOOKUP(DATE(YEAR(Kreditvækst[[#This Row],[Dato]])-1,MONTH(Kreditvækst[[#This Row],[Dato]]),DAY(Kreditvækst[[#This Row],[Dato]])),Kreditvækst[[#All],[Dato]:[Udlaan_FK_til_BNP]],2,FALSE)-1)*100,NA()),NA())</f>
        <v>#N/A</v>
      </c>
      <c r="F348" s="4">
        <f>IFERROR((Kreditvækst[[#This Row],[Udlaan_MFI_IFS_UE]]/VLOOKUP(DATE(YEAR(Kreditvækst[[#This Row],[Dato]])-1,MONTH(Kreditvækst[[#This Row],[Dato]])+1,1)-1,Kreditvækst[[Dato]:[Udlaan_MFI_IFS_UE]],3,FALSE)-1)*100,NA())</f>
        <v>13.653347251274429</v>
      </c>
      <c r="G348" s="4">
        <f>IFERROR((Kreditvækst[[#This Row],[Udlaan_MFI_HH_NP_UE]]/VLOOKUP(DATE(YEAR(Kreditvækst[[#This Row],[Dato]])-1,MONTH(Kreditvækst[[#This Row],[Dato]])+1,1)-1,Kreditvækst[[Dato]:[Udlaan_MFI_HH_NP_UE]],4,FALSE)-1)*100,NA())</f>
        <v>7.8418073026499835</v>
      </c>
    </row>
    <row r="349" spans="1:7" hidden="1" x14ac:dyDescent="0.25">
      <c r="A349" s="3">
        <v>39782</v>
      </c>
      <c r="B349" s="4"/>
      <c r="C349" s="4">
        <v>1111.961222554</v>
      </c>
      <c r="D349" s="4">
        <v>2192.1305817209995</v>
      </c>
      <c r="E349" s="4" t="e">
        <f>IF(ISNUMBER(Kreditvækst[[#This Row],[Udlaan_FK_til_BNP]]),IFERROR((Kreditvækst[[#This Row],[Udlaan_FK_til_BNP]]/VLOOKUP(DATE(YEAR(Kreditvækst[[#This Row],[Dato]])-1,MONTH(Kreditvækst[[#This Row],[Dato]]),DAY(Kreditvækst[[#This Row],[Dato]])),Kreditvækst[[#All],[Dato]:[Udlaan_FK_til_BNP]],2,FALSE)-1)*100,NA()),NA())</f>
        <v>#N/A</v>
      </c>
      <c r="F349" s="4">
        <f>IFERROR((Kreditvækst[[#This Row],[Udlaan_MFI_IFS_UE]]/VLOOKUP(DATE(YEAR(Kreditvækst[[#This Row],[Dato]])-1,MONTH(Kreditvækst[[#This Row],[Dato]])+1,1)-1,Kreditvækst[[Dato]:[Udlaan_MFI_IFS_UE]],3,FALSE)-1)*100,NA())</f>
        <v>12.997823049981472</v>
      </c>
      <c r="G349" s="4">
        <f>IFERROR((Kreditvækst[[#This Row],[Udlaan_MFI_HH_NP_UE]]/VLOOKUP(DATE(YEAR(Kreditvækst[[#This Row],[Dato]])-1,MONTH(Kreditvækst[[#This Row],[Dato]])+1,1)-1,Kreditvækst[[Dato]:[Udlaan_MFI_HH_NP_UE]],4,FALSE)-1)*100,NA())</f>
        <v>7.0591807570824727</v>
      </c>
    </row>
    <row r="350" spans="1:7" x14ac:dyDescent="0.25">
      <c r="A350" s="3">
        <v>39813</v>
      </c>
      <c r="B350" s="4">
        <v>255.22502542719377</v>
      </c>
      <c r="C350" s="4">
        <v>1122.3540215890002</v>
      </c>
      <c r="D350" s="4">
        <v>2193.7529308970002</v>
      </c>
      <c r="E350" s="4">
        <f>IF(ISNUMBER(Kreditvækst[[#This Row],[Udlaan_FK_til_BNP]]),IFERROR((Kreditvækst[[#This Row],[Udlaan_FK_til_BNP]]/VLOOKUP(DATE(YEAR(Kreditvækst[[#This Row],[Dato]])-1,MONTH(Kreditvækst[[#This Row],[Dato]]),DAY(Kreditvækst[[#This Row],[Dato]])),Kreditvækst[[#All],[Dato]:[Udlaan_FK_til_BNP]],2,FALSE)-1)*100,NA()),NA())</f>
        <v>2.6638952901940627</v>
      </c>
      <c r="F350" s="4">
        <f>IFERROR((Kreditvækst[[#This Row],[Udlaan_MFI_IFS_UE]]/VLOOKUP(DATE(YEAR(Kreditvækst[[#This Row],[Dato]])-1,MONTH(Kreditvækst[[#This Row],[Dato]])+1,1)-1,Kreditvækst[[Dato]:[Udlaan_MFI_IFS_UE]],3,FALSE)-1)*100,NA())</f>
        <v>10.815063143961346</v>
      </c>
      <c r="G350" s="4">
        <f>IFERROR((Kreditvækst[[#This Row],[Udlaan_MFI_HH_NP_UE]]/VLOOKUP(DATE(YEAR(Kreditvækst[[#This Row],[Dato]])-1,MONTH(Kreditvækst[[#This Row],[Dato]])+1,1)-1,Kreditvækst[[Dato]:[Udlaan_MFI_HH_NP_UE]],4,FALSE)-1)*100,NA())</f>
        <v>5.3609479332656473</v>
      </c>
    </row>
    <row r="351" spans="1:7" hidden="1" x14ac:dyDescent="0.25">
      <c r="A351" s="3">
        <v>39844</v>
      </c>
      <c r="B351" s="4"/>
      <c r="C351" s="4">
        <v>1107.1437174279999</v>
      </c>
      <c r="D351" s="4">
        <v>2196.9498831860001</v>
      </c>
      <c r="E351" s="4" t="e">
        <f>IF(ISNUMBER(Kreditvækst[[#This Row],[Udlaan_FK_til_BNP]]),IFERROR((Kreditvækst[[#This Row],[Udlaan_FK_til_BNP]]/VLOOKUP(DATE(YEAR(Kreditvækst[[#This Row],[Dato]])-1,MONTH(Kreditvækst[[#This Row],[Dato]]),DAY(Kreditvækst[[#This Row],[Dato]])),Kreditvækst[[#All],[Dato]:[Udlaan_FK_til_BNP]],2,FALSE)-1)*100,NA()),NA())</f>
        <v>#N/A</v>
      </c>
      <c r="F351" s="4">
        <f>IFERROR((Kreditvækst[[#This Row],[Udlaan_MFI_IFS_UE]]/VLOOKUP(DATE(YEAR(Kreditvækst[[#This Row],[Dato]])-1,MONTH(Kreditvækst[[#This Row],[Dato]])+1,1)-1,Kreditvækst[[Dato]:[Udlaan_MFI_IFS_UE]],3,FALSE)-1)*100,NA())</f>
        <v>9.698161055302279</v>
      </c>
      <c r="G351" s="4">
        <f>IFERROR((Kreditvækst[[#This Row],[Udlaan_MFI_HH_NP_UE]]/VLOOKUP(DATE(YEAR(Kreditvækst[[#This Row],[Dato]])-1,MONTH(Kreditvækst[[#This Row],[Dato]])+1,1)-1,Kreditvækst[[Dato]:[Udlaan_MFI_HH_NP_UE]],4,FALSE)-1)*100,NA())</f>
        <v>5.5107806357184375</v>
      </c>
    </row>
    <row r="352" spans="1:7" hidden="1" x14ac:dyDescent="0.25">
      <c r="A352" s="3">
        <v>39872</v>
      </c>
      <c r="B352" s="4"/>
      <c r="C352" s="4">
        <v>1099.273051679</v>
      </c>
      <c r="D352" s="4">
        <v>2198.4650196929997</v>
      </c>
      <c r="E352" s="4" t="e">
        <f>IF(ISNUMBER(Kreditvækst[[#This Row],[Udlaan_FK_til_BNP]]),IFERROR((Kreditvækst[[#This Row],[Udlaan_FK_til_BNP]]/VLOOKUP(DATE(YEAR(Kreditvækst[[#This Row],[Dato]])-1,MONTH(Kreditvækst[[#This Row],[Dato]]),DAY(Kreditvækst[[#This Row],[Dato]])),Kreditvækst[[#All],[Dato]:[Udlaan_FK_til_BNP]],2,FALSE)-1)*100,NA()),NA())</f>
        <v>#N/A</v>
      </c>
      <c r="F352" s="4">
        <f>IFERROR((Kreditvækst[[#This Row],[Udlaan_MFI_IFS_UE]]/VLOOKUP(DATE(YEAR(Kreditvækst[[#This Row],[Dato]])-1,MONTH(Kreditvækst[[#This Row],[Dato]])+1,1)-1,Kreditvækst[[Dato]:[Udlaan_MFI_IFS_UE]],3,FALSE)-1)*100,NA())</f>
        <v>7.762673333979575</v>
      </c>
      <c r="G352" s="4">
        <f>IFERROR((Kreditvækst[[#This Row],[Udlaan_MFI_HH_NP_UE]]/VLOOKUP(DATE(YEAR(Kreditvækst[[#This Row],[Dato]])-1,MONTH(Kreditvækst[[#This Row],[Dato]])+1,1)-1,Kreditvækst[[Dato]:[Udlaan_MFI_HH_NP_UE]],4,FALSE)-1)*100,NA())</f>
        <v>5.0911977373522932</v>
      </c>
    </row>
    <row r="353" spans="1:7" x14ac:dyDescent="0.25">
      <c r="A353" s="3">
        <v>39903</v>
      </c>
      <c r="B353" s="4">
        <v>260.65717755011906</v>
      </c>
      <c r="C353" s="4">
        <v>1098.9355214090001</v>
      </c>
      <c r="D353" s="4">
        <v>2210.816087484</v>
      </c>
      <c r="E353" s="4">
        <f>IF(ISNUMBER(Kreditvækst[[#This Row],[Udlaan_FK_til_BNP]]),IFERROR((Kreditvækst[[#This Row],[Udlaan_FK_til_BNP]]/VLOOKUP(DATE(YEAR(Kreditvækst[[#This Row],[Dato]])-1,MONTH(Kreditvækst[[#This Row],[Dato]]),DAY(Kreditvækst[[#This Row],[Dato]])),Kreditvækst[[#All],[Dato]:[Udlaan_FK_til_BNP]],2,FALSE)-1)*100,NA()),NA())</f>
        <v>3.5481216333772325</v>
      </c>
      <c r="F353" s="4">
        <f>IFERROR((Kreditvækst[[#This Row],[Udlaan_MFI_IFS_UE]]/VLOOKUP(DATE(YEAR(Kreditvækst[[#This Row],[Dato]])-1,MONTH(Kreditvækst[[#This Row],[Dato]])+1,1)-1,Kreditvækst[[Dato]:[Udlaan_MFI_IFS_UE]],3,FALSE)-1)*100,NA())</f>
        <v>5.7218519718585714</v>
      </c>
      <c r="G353" s="4">
        <f>IFERROR((Kreditvækst[[#This Row],[Udlaan_MFI_HH_NP_UE]]/VLOOKUP(DATE(YEAR(Kreditvækst[[#This Row],[Dato]])-1,MONTH(Kreditvækst[[#This Row],[Dato]])+1,1)-1,Kreditvækst[[Dato]:[Udlaan_MFI_HH_NP_UE]],4,FALSE)-1)*100,NA())</f>
        <v>4.5037674656338345</v>
      </c>
    </row>
    <row r="354" spans="1:7" hidden="1" x14ac:dyDescent="0.25">
      <c r="A354" s="3">
        <v>39933</v>
      </c>
      <c r="B354" s="4"/>
      <c r="C354" s="4">
        <v>1097.2446270549999</v>
      </c>
      <c r="D354" s="4">
        <v>2209.2707615879999</v>
      </c>
      <c r="E354" s="4" t="e">
        <f>IF(ISNUMBER(Kreditvækst[[#This Row],[Udlaan_FK_til_BNP]]),IFERROR((Kreditvækst[[#This Row],[Udlaan_FK_til_BNP]]/VLOOKUP(DATE(YEAR(Kreditvækst[[#This Row],[Dato]])-1,MONTH(Kreditvækst[[#This Row],[Dato]]),DAY(Kreditvækst[[#This Row],[Dato]])),Kreditvækst[[#All],[Dato]:[Udlaan_FK_til_BNP]],2,FALSE)-1)*100,NA()),NA())</f>
        <v>#N/A</v>
      </c>
      <c r="F354" s="4">
        <f>IFERROR((Kreditvækst[[#This Row],[Udlaan_MFI_IFS_UE]]/VLOOKUP(DATE(YEAR(Kreditvækst[[#This Row],[Dato]])-1,MONTH(Kreditvækst[[#This Row],[Dato]])+1,1)-1,Kreditvækst[[Dato]:[Udlaan_MFI_IFS_UE]],3,FALSE)-1)*100,NA())</f>
        <v>5.583225087436805</v>
      </c>
      <c r="G354" s="4">
        <f>IFERROR((Kreditvækst[[#This Row],[Udlaan_MFI_HH_NP_UE]]/VLOOKUP(DATE(YEAR(Kreditvækst[[#This Row],[Dato]])-1,MONTH(Kreditvækst[[#This Row],[Dato]])+1,1)-1,Kreditvækst[[Dato]:[Udlaan_MFI_HH_NP_UE]],4,FALSE)-1)*100,NA())</f>
        <v>4.2816885636944413</v>
      </c>
    </row>
    <row r="355" spans="1:7" hidden="1" x14ac:dyDescent="0.25">
      <c r="A355" s="3">
        <v>39964</v>
      </c>
      <c r="B355" s="4"/>
      <c r="C355" s="4">
        <v>1082.2743921050001</v>
      </c>
      <c r="D355" s="4">
        <v>2211.1678784230003</v>
      </c>
      <c r="E355" s="4" t="e">
        <f>IF(ISNUMBER(Kreditvækst[[#This Row],[Udlaan_FK_til_BNP]]),IFERROR((Kreditvækst[[#This Row],[Udlaan_FK_til_BNP]]/VLOOKUP(DATE(YEAR(Kreditvækst[[#This Row],[Dato]])-1,MONTH(Kreditvækst[[#This Row],[Dato]]),DAY(Kreditvækst[[#This Row],[Dato]])),Kreditvækst[[#All],[Dato]:[Udlaan_FK_til_BNP]],2,FALSE)-1)*100,NA()),NA())</f>
        <v>#N/A</v>
      </c>
      <c r="F355" s="4">
        <f>IFERROR((Kreditvækst[[#This Row],[Udlaan_MFI_IFS_UE]]/VLOOKUP(DATE(YEAR(Kreditvækst[[#This Row],[Dato]])-1,MONTH(Kreditvækst[[#This Row],[Dato]])+1,1)-1,Kreditvækst[[Dato]:[Udlaan_MFI_IFS_UE]],3,FALSE)-1)*100,NA())</f>
        <v>2.0102434519917667</v>
      </c>
      <c r="G355" s="4">
        <f>IFERROR((Kreditvækst[[#This Row],[Udlaan_MFI_HH_NP_UE]]/VLOOKUP(DATE(YEAR(Kreditvækst[[#This Row],[Dato]])-1,MONTH(Kreditvækst[[#This Row],[Dato]])+1,1)-1,Kreditvækst[[Dato]:[Udlaan_MFI_HH_NP_UE]],4,FALSE)-1)*100,NA())</f>
        <v>3.9133422144588925</v>
      </c>
    </row>
    <row r="356" spans="1:7" x14ac:dyDescent="0.25">
      <c r="A356" s="3">
        <v>39994</v>
      </c>
      <c r="B356" s="4">
        <v>264.31346241323575</v>
      </c>
      <c r="C356" s="4">
        <v>1091.0099237740001</v>
      </c>
      <c r="D356" s="4">
        <v>2221.174085009</v>
      </c>
      <c r="E356" s="4">
        <f>IF(ISNUMBER(Kreditvækst[[#This Row],[Udlaan_FK_til_BNP]]),IFERROR((Kreditvækst[[#This Row],[Udlaan_FK_til_BNP]]/VLOOKUP(DATE(YEAR(Kreditvækst[[#This Row],[Dato]])-1,MONTH(Kreditvækst[[#This Row],[Dato]]),DAY(Kreditvækst[[#This Row],[Dato]])),Kreditvækst[[#All],[Dato]:[Udlaan_FK_til_BNP]],2,FALSE)-1)*100,NA()),NA())</f>
        <v>4.628848481712633</v>
      </c>
      <c r="F356" s="4">
        <f>IFERROR((Kreditvækst[[#This Row],[Udlaan_MFI_IFS_UE]]/VLOOKUP(DATE(YEAR(Kreditvækst[[#This Row],[Dato]])-1,MONTH(Kreditvækst[[#This Row],[Dato]])+1,1)-1,Kreditvækst[[Dato]:[Udlaan_MFI_IFS_UE]],3,FALSE)-1)*100,NA())</f>
        <v>1.6694799033550867</v>
      </c>
      <c r="G356" s="4">
        <f>IFERROR((Kreditvækst[[#This Row],[Udlaan_MFI_HH_NP_UE]]/VLOOKUP(DATE(YEAR(Kreditvækst[[#This Row],[Dato]])-1,MONTH(Kreditvækst[[#This Row],[Dato]])+1,1)-1,Kreditvækst[[Dato]:[Udlaan_MFI_HH_NP_UE]],4,FALSE)-1)*100,NA())</f>
        <v>2.9206908636134843</v>
      </c>
    </row>
    <row r="357" spans="1:7" hidden="1" x14ac:dyDescent="0.25">
      <c r="A357" s="3">
        <v>40025</v>
      </c>
      <c r="B357" s="4"/>
      <c r="C357" s="4">
        <v>1076.2137205650001</v>
      </c>
      <c r="D357" s="4">
        <v>2219.5152769410001</v>
      </c>
      <c r="E357" s="4" t="e">
        <f>IF(ISNUMBER(Kreditvækst[[#This Row],[Udlaan_FK_til_BNP]]),IFERROR((Kreditvækst[[#This Row],[Udlaan_FK_til_BNP]]/VLOOKUP(DATE(YEAR(Kreditvækst[[#This Row],[Dato]])-1,MONTH(Kreditvækst[[#This Row],[Dato]]),DAY(Kreditvækst[[#This Row],[Dato]])),Kreditvækst[[#All],[Dato]:[Udlaan_FK_til_BNP]],2,FALSE)-1)*100,NA()),NA())</f>
        <v>#N/A</v>
      </c>
      <c r="F357" s="4">
        <f>IFERROR((Kreditvækst[[#This Row],[Udlaan_MFI_IFS_UE]]/VLOOKUP(DATE(YEAR(Kreditvækst[[#This Row],[Dato]])-1,MONTH(Kreditvækst[[#This Row],[Dato]])+1,1)-1,Kreditvækst[[Dato]:[Udlaan_MFI_IFS_UE]],3,FALSE)-1)*100,NA())</f>
        <v>1.7222908555843741</v>
      </c>
      <c r="G357" s="4">
        <f>IFERROR((Kreditvækst[[#This Row],[Udlaan_MFI_HH_NP_UE]]/VLOOKUP(DATE(YEAR(Kreditvækst[[#This Row],[Dato]])-1,MONTH(Kreditvækst[[#This Row],[Dato]])+1,1)-1,Kreditvækst[[Dato]:[Udlaan_MFI_HH_NP_UE]],4,FALSE)-1)*100,NA())</f>
        <v>2.5758670729891575</v>
      </c>
    </row>
    <row r="358" spans="1:7" hidden="1" x14ac:dyDescent="0.25">
      <c r="A358" s="3">
        <v>40056</v>
      </c>
      <c r="B358" s="4"/>
      <c r="C358" s="4">
        <v>1076.1082695939999</v>
      </c>
      <c r="D358" s="4">
        <v>2221.4692566439999</v>
      </c>
      <c r="E358" s="4" t="e">
        <f>IF(ISNUMBER(Kreditvækst[[#This Row],[Udlaan_FK_til_BNP]]),IFERROR((Kreditvækst[[#This Row],[Udlaan_FK_til_BNP]]/VLOOKUP(DATE(YEAR(Kreditvækst[[#This Row],[Dato]])-1,MONTH(Kreditvækst[[#This Row],[Dato]]),DAY(Kreditvækst[[#This Row],[Dato]])),Kreditvækst[[#All],[Dato]:[Udlaan_FK_til_BNP]],2,FALSE)-1)*100,NA()),NA())</f>
        <v>#N/A</v>
      </c>
      <c r="F358" s="4">
        <f>IFERROR((Kreditvækst[[#This Row],[Udlaan_MFI_IFS_UE]]/VLOOKUP(DATE(YEAR(Kreditvækst[[#This Row],[Dato]])-1,MONTH(Kreditvækst[[#This Row],[Dato]])+1,1)-1,Kreditvækst[[Dato]:[Udlaan_MFI_IFS_UE]],3,FALSE)-1)*100,NA())</f>
        <v>0.59413127887135708</v>
      </c>
      <c r="G358" s="4">
        <f>IFERROR((Kreditvækst[[#This Row],[Udlaan_MFI_HH_NP_UE]]/VLOOKUP(DATE(YEAR(Kreditvækst[[#This Row],[Dato]])-1,MONTH(Kreditvækst[[#This Row],[Dato]])+1,1)-1,Kreditvækst[[Dato]:[Udlaan_MFI_HH_NP_UE]],4,FALSE)-1)*100,NA())</f>
        <v>2.4823250576855083</v>
      </c>
    </row>
    <row r="359" spans="1:7" x14ac:dyDescent="0.25">
      <c r="A359" s="3">
        <v>40086</v>
      </c>
      <c r="B359" s="4">
        <v>271.57733450723629</v>
      </c>
      <c r="C359" s="4">
        <v>1069.6730538209999</v>
      </c>
      <c r="D359" s="4">
        <v>2235.1156497530001</v>
      </c>
      <c r="E359" s="4">
        <f>IF(ISNUMBER(Kreditvækst[[#This Row],[Udlaan_FK_til_BNP]]),IFERROR((Kreditvækst[[#This Row],[Udlaan_FK_til_BNP]]/VLOOKUP(DATE(YEAR(Kreditvækst[[#This Row],[Dato]])-1,MONTH(Kreditvækst[[#This Row],[Dato]]),DAY(Kreditvækst[[#This Row],[Dato]])),Kreditvækst[[#All],[Dato]:[Udlaan_FK_til_BNP]],2,FALSE)-1)*100,NA()),NA())</f>
        <v>7.1980741621310074</v>
      </c>
      <c r="F359" s="4">
        <f>IFERROR((Kreditvækst[[#This Row],[Udlaan_MFI_IFS_UE]]/VLOOKUP(DATE(YEAR(Kreditvækst[[#This Row],[Dato]])-1,MONTH(Kreditvækst[[#This Row],[Dato]])+1,1)-1,Kreditvækst[[Dato]:[Udlaan_MFI_IFS_UE]],3,FALSE)-1)*100,NA())</f>
        <v>-1.0149820079723981</v>
      </c>
      <c r="G359" s="4">
        <f>IFERROR((Kreditvækst[[#This Row],[Udlaan_MFI_HH_NP_UE]]/VLOOKUP(DATE(YEAR(Kreditvækst[[#This Row],[Dato]])-1,MONTH(Kreditvækst[[#This Row],[Dato]])+1,1)-1,Kreditvækst[[Dato]:[Udlaan_MFI_HH_NP_UE]],4,FALSE)-1)*100,NA())</f>
        <v>1.9823193941089556</v>
      </c>
    </row>
    <row r="360" spans="1:7" hidden="1" x14ac:dyDescent="0.25">
      <c r="A360" s="3">
        <v>40117</v>
      </c>
      <c r="B360" s="4"/>
      <c r="C360" s="4">
        <v>1065.953810257</v>
      </c>
      <c r="D360" s="4">
        <v>2234.3039459450001</v>
      </c>
      <c r="E360" s="4" t="e">
        <f>IF(ISNUMBER(Kreditvækst[[#This Row],[Udlaan_FK_til_BNP]]),IFERROR((Kreditvækst[[#This Row],[Udlaan_FK_til_BNP]]/VLOOKUP(DATE(YEAR(Kreditvækst[[#This Row],[Dato]])-1,MONTH(Kreditvækst[[#This Row],[Dato]]),DAY(Kreditvækst[[#This Row],[Dato]])),Kreditvækst[[#All],[Dato]:[Udlaan_FK_til_BNP]],2,FALSE)-1)*100,NA()),NA())</f>
        <v>#N/A</v>
      </c>
      <c r="F360" s="4">
        <f>IFERROR((Kreditvækst[[#This Row],[Udlaan_MFI_IFS_UE]]/VLOOKUP(DATE(YEAR(Kreditvækst[[#This Row],[Dato]])-1,MONTH(Kreditvækst[[#This Row],[Dato]])+1,1)-1,Kreditvækst[[Dato]:[Udlaan_MFI_IFS_UE]],3,FALSE)-1)*100,NA())</f>
        <v>-2.4263988627144406</v>
      </c>
      <c r="G360" s="4">
        <f>IFERROR((Kreditvækst[[#This Row],[Udlaan_MFI_HH_NP_UE]]/VLOOKUP(DATE(YEAR(Kreditvækst[[#This Row],[Dato]])-1,MONTH(Kreditvækst[[#This Row],[Dato]])+1,1)-1,Kreditvækst[[Dato]:[Udlaan_MFI_HH_NP_UE]],4,FALSE)-1)*100,NA())</f>
        <v>2.0099894208722269</v>
      </c>
    </row>
    <row r="361" spans="1:7" hidden="1" x14ac:dyDescent="0.25">
      <c r="A361" s="3">
        <v>40147</v>
      </c>
      <c r="B361" s="4"/>
      <c r="C361" s="4">
        <v>1076.7582748120001</v>
      </c>
      <c r="D361" s="4">
        <v>2239.3288273939997</v>
      </c>
      <c r="E361" s="4" t="e">
        <f>IF(ISNUMBER(Kreditvækst[[#This Row],[Udlaan_FK_til_BNP]]),IFERROR((Kreditvækst[[#This Row],[Udlaan_FK_til_BNP]]/VLOOKUP(DATE(YEAR(Kreditvækst[[#This Row],[Dato]])-1,MONTH(Kreditvækst[[#This Row],[Dato]]),DAY(Kreditvækst[[#This Row],[Dato]])),Kreditvækst[[#All],[Dato]:[Udlaan_FK_til_BNP]],2,FALSE)-1)*100,NA()),NA())</f>
        <v>#N/A</v>
      </c>
      <c r="F361" s="4">
        <f>IFERROR((Kreditvækst[[#This Row],[Udlaan_MFI_IFS_UE]]/VLOOKUP(DATE(YEAR(Kreditvækst[[#This Row],[Dato]])-1,MONTH(Kreditvækst[[#This Row],[Dato]])+1,1)-1,Kreditvækst[[Dato]:[Udlaan_MFI_IFS_UE]],3,FALSE)-1)*100,NA())</f>
        <v>-3.1658431092717598</v>
      </c>
      <c r="G361" s="4">
        <f>IFERROR((Kreditvækst[[#This Row],[Udlaan_MFI_HH_NP_UE]]/VLOOKUP(DATE(YEAR(Kreditvækst[[#This Row],[Dato]])-1,MONTH(Kreditvækst[[#This Row],[Dato]])+1,1)-1,Kreditvækst[[Dato]:[Udlaan_MFI_HH_NP_UE]],4,FALSE)-1)*100,NA())</f>
        <v>2.1530763754021409</v>
      </c>
    </row>
    <row r="362" spans="1:7" x14ac:dyDescent="0.25">
      <c r="A362" s="3">
        <v>40178</v>
      </c>
      <c r="B362" s="4">
        <v>276.65553920128565</v>
      </c>
      <c r="C362" s="4">
        <v>1077.6703703530002</v>
      </c>
      <c r="D362" s="4">
        <v>2259.1236989489998</v>
      </c>
      <c r="E362" s="4">
        <f>IF(ISNUMBER(Kreditvækst[[#This Row],[Udlaan_FK_til_BNP]]),IFERROR((Kreditvækst[[#This Row],[Udlaan_FK_til_BNP]]/VLOOKUP(DATE(YEAR(Kreditvækst[[#This Row],[Dato]])-1,MONTH(Kreditvækst[[#This Row],[Dato]]),DAY(Kreditvækst[[#This Row],[Dato]])),Kreditvækst[[#All],[Dato]:[Udlaan_FK_til_BNP]],2,FALSE)-1)*100,NA()),NA())</f>
        <v>8.39671334667187</v>
      </c>
      <c r="F362" s="4">
        <f>IFERROR((Kreditvækst[[#This Row],[Udlaan_MFI_IFS_UE]]/VLOOKUP(DATE(YEAR(Kreditvækst[[#This Row],[Dato]])-1,MONTH(Kreditvækst[[#This Row],[Dato]])+1,1)-1,Kreditvækst[[Dato]:[Udlaan_MFI_IFS_UE]],3,FALSE)-1)*100,NA())</f>
        <v>-3.9812439191635907</v>
      </c>
      <c r="G362" s="4">
        <f>IFERROR((Kreditvækst[[#This Row],[Udlaan_MFI_HH_NP_UE]]/VLOOKUP(DATE(YEAR(Kreditvækst[[#This Row],[Dato]])-1,MONTH(Kreditvækst[[#This Row],[Dato]])+1,1)-1,Kreditvækst[[Dato]:[Udlaan_MFI_HH_NP_UE]],4,FALSE)-1)*100,NA())</f>
        <v>2.9798600895895033</v>
      </c>
    </row>
    <row r="363" spans="1:7" hidden="1" x14ac:dyDescent="0.25">
      <c r="A363" s="3">
        <v>40209</v>
      </c>
      <c r="B363" s="4"/>
      <c r="C363" s="4">
        <v>1070.1753828800001</v>
      </c>
      <c r="D363" s="4">
        <v>2253.432464604</v>
      </c>
      <c r="E363" s="4" t="e">
        <f>IF(ISNUMBER(Kreditvækst[[#This Row],[Udlaan_FK_til_BNP]]),IFERROR((Kreditvækst[[#This Row],[Udlaan_FK_til_BNP]]/VLOOKUP(DATE(YEAR(Kreditvækst[[#This Row],[Dato]])-1,MONTH(Kreditvækst[[#This Row],[Dato]]),DAY(Kreditvækst[[#This Row],[Dato]])),Kreditvækst[[#All],[Dato]:[Udlaan_FK_til_BNP]],2,FALSE)-1)*100,NA()),NA())</f>
        <v>#N/A</v>
      </c>
      <c r="F363" s="4">
        <f>IFERROR((Kreditvækst[[#This Row],[Udlaan_MFI_IFS_UE]]/VLOOKUP(DATE(YEAR(Kreditvækst[[#This Row],[Dato]])-1,MONTH(Kreditvækst[[#This Row],[Dato]])+1,1)-1,Kreditvækst[[Dato]:[Udlaan_MFI_IFS_UE]],3,FALSE)-1)*100,NA())</f>
        <v>-3.3390727839634704</v>
      </c>
      <c r="G363" s="4">
        <f>IFERROR((Kreditvækst[[#This Row],[Udlaan_MFI_HH_NP_UE]]/VLOOKUP(DATE(YEAR(Kreditvækst[[#This Row],[Dato]])-1,MONTH(Kreditvækst[[#This Row],[Dato]])+1,1)-1,Kreditvækst[[Dato]:[Udlaan_MFI_HH_NP_UE]],4,FALSE)-1)*100,NA())</f>
        <v>2.5709544787653194</v>
      </c>
    </row>
    <row r="364" spans="1:7" hidden="1" x14ac:dyDescent="0.25">
      <c r="A364" s="3">
        <v>40237</v>
      </c>
      <c r="B364" s="4"/>
      <c r="C364" s="4">
        <v>1084.422957254</v>
      </c>
      <c r="D364" s="4">
        <v>2253.525462003</v>
      </c>
      <c r="E364" s="4" t="e">
        <f>IF(ISNUMBER(Kreditvækst[[#This Row],[Udlaan_FK_til_BNP]]),IFERROR((Kreditvækst[[#This Row],[Udlaan_FK_til_BNP]]/VLOOKUP(DATE(YEAR(Kreditvækst[[#This Row],[Dato]])-1,MONTH(Kreditvækst[[#This Row],[Dato]]),DAY(Kreditvækst[[#This Row],[Dato]])),Kreditvækst[[#All],[Dato]:[Udlaan_FK_til_BNP]],2,FALSE)-1)*100,NA()),NA())</f>
        <v>#N/A</v>
      </c>
      <c r="F364" s="4">
        <f>IFERROR((Kreditvækst[[#This Row],[Udlaan_MFI_IFS_UE]]/VLOOKUP(DATE(YEAR(Kreditvækst[[#This Row],[Dato]])-1,MONTH(Kreditvækst[[#This Row],[Dato]])+1,1)-1,Kreditvækst[[Dato]:[Udlaan_MFI_IFS_UE]],3,FALSE)-1)*100,NA())</f>
        <v>-1.3509013436032391</v>
      </c>
      <c r="G364" s="4">
        <f>IFERROR((Kreditvækst[[#This Row],[Udlaan_MFI_HH_NP_UE]]/VLOOKUP(DATE(YEAR(Kreditvækst[[#This Row],[Dato]])-1,MONTH(Kreditvækst[[#This Row],[Dato]])+1,1)-1,Kreditvækst[[Dato]:[Udlaan_MFI_HH_NP_UE]],4,FALSE)-1)*100,NA())</f>
        <v>2.5044948096417441</v>
      </c>
    </row>
    <row r="365" spans="1:7" x14ac:dyDescent="0.25">
      <c r="A365" s="3">
        <v>40268</v>
      </c>
      <c r="B365" s="4">
        <v>277.78991709945268</v>
      </c>
      <c r="C365" s="4">
        <v>1084.51135191</v>
      </c>
      <c r="D365" s="4">
        <v>2263.5904719199998</v>
      </c>
      <c r="E365" s="4">
        <f>IF(ISNUMBER(Kreditvækst[[#This Row],[Udlaan_FK_til_BNP]]),IFERROR((Kreditvækst[[#This Row],[Udlaan_FK_til_BNP]]/VLOOKUP(DATE(YEAR(Kreditvækst[[#This Row],[Dato]])-1,MONTH(Kreditvækst[[#This Row],[Dato]]),DAY(Kreditvækst[[#This Row],[Dato]])),Kreditvækst[[#All],[Dato]:[Udlaan_FK_til_BNP]],2,FALSE)-1)*100,NA()),NA())</f>
        <v>6.5729015062473639</v>
      </c>
      <c r="F365" s="4">
        <f>IFERROR((Kreditvækst[[#This Row],[Udlaan_MFI_IFS_UE]]/VLOOKUP(DATE(YEAR(Kreditvækst[[#This Row],[Dato]])-1,MONTH(Kreditvækst[[#This Row],[Dato]])+1,1)-1,Kreditvækst[[Dato]:[Udlaan_MFI_IFS_UE]],3,FALSE)-1)*100,NA())</f>
        <v>-1.3125583091996296</v>
      </c>
      <c r="G365" s="4">
        <f>IFERROR((Kreditvækst[[#This Row],[Udlaan_MFI_HH_NP_UE]]/VLOOKUP(DATE(YEAR(Kreditvækst[[#This Row],[Dato]])-1,MONTH(Kreditvækst[[#This Row],[Dato]])+1,1)-1,Kreditvækst[[Dato]:[Udlaan_MFI_HH_NP_UE]],4,FALSE)-1)*100,NA())</f>
        <v>2.3870997110419623</v>
      </c>
    </row>
    <row r="366" spans="1:7" hidden="1" x14ac:dyDescent="0.25">
      <c r="A366" s="3">
        <v>40298</v>
      </c>
      <c r="B366" s="4"/>
      <c r="C366" s="4">
        <v>1084.4570840010001</v>
      </c>
      <c r="D366" s="4">
        <v>2255.9370209570002</v>
      </c>
      <c r="E366" s="4" t="e">
        <f>IF(ISNUMBER(Kreditvækst[[#This Row],[Udlaan_FK_til_BNP]]),IFERROR((Kreditvækst[[#This Row],[Udlaan_FK_til_BNP]]/VLOOKUP(DATE(YEAR(Kreditvækst[[#This Row],[Dato]])-1,MONTH(Kreditvækst[[#This Row],[Dato]]),DAY(Kreditvækst[[#This Row],[Dato]])),Kreditvækst[[#All],[Dato]:[Udlaan_FK_til_BNP]],2,FALSE)-1)*100,NA()),NA())</f>
        <v>#N/A</v>
      </c>
      <c r="F366" s="4">
        <f>IFERROR((Kreditvækst[[#This Row],[Udlaan_MFI_IFS_UE]]/VLOOKUP(DATE(YEAR(Kreditvækst[[#This Row],[Dato]])-1,MONTH(Kreditvækst[[#This Row],[Dato]])+1,1)-1,Kreditvækst[[Dato]:[Udlaan_MFI_IFS_UE]],3,FALSE)-1)*100,NA())</f>
        <v>-1.1654231644151691</v>
      </c>
      <c r="G366" s="4">
        <f>IFERROR((Kreditvækst[[#This Row],[Udlaan_MFI_HH_NP_UE]]/VLOOKUP(DATE(YEAR(Kreditvækst[[#This Row],[Dato]])-1,MONTH(Kreditvækst[[#This Row],[Dato]])+1,1)-1,Kreditvækst[[Dato]:[Udlaan_MFI_HH_NP_UE]],4,FALSE)-1)*100,NA())</f>
        <v>2.1122924442025903</v>
      </c>
    </row>
    <row r="367" spans="1:7" hidden="1" x14ac:dyDescent="0.25">
      <c r="A367" s="3">
        <v>40329</v>
      </c>
      <c r="B367" s="4"/>
      <c r="C367" s="4">
        <v>1084.707725518</v>
      </c>
      <c r="D367" s="4">
        <v>2260.125331108</v>
      </c>
      <c r="E367" s="4" t="e">
        <f>IF(ISNUMBER(Kreditvækst[[#This Row],[Udlaan_FK_til_BNP]]),IFERROR((Kreditvækst[[#This Row],[Udlaan_FK_til_BNP]]/VLOOKUP(DATE(YEAR(Kreditvækst[[#This Row],[Dato]])-1,MONTH(Kreditvækst[[#This Row],[Dato]]),DAY(Kreditvækst[[#This Row],[Dato]])),Kreditvækst[[#All],[Dato]:[Udlaan_FK_til_BNP]],2,FALSE)-1)*100,NA()),NA())</f>
        <v>#N/A</v>
      </c>
      <c r="F367" s="4">
        <f>IFERROR((Kreditvækst[[#This Row],[Udlaan_MFI_IFS_UE]]/VLOOKUP(DATE(YEAR(Kreditvækst[[#This Row],[Dato]])-1,MONTH(Kreditvækst[[#This Row],[Dato]])+1,1)-1,Kreditvækst[[Dato]:[Udlaan_MFI_IFS_UE]],3,FALSE)-1)*100,NA())</f>
        <v>0.22483516479283594</v>
      </c>
      <c r="G367" s="4">
        <f>IFERROR((Kreditvækst[[#This Row],[Udlaan_MFI_HH_NP_UE]]/VLOOKUP(DATE(YEAR(Kreditvækst[[#This Row],[Dato]])-1,MONTH(Kreditvækst[[#This Row],[Dato]])+1,1)-1,Kreditvækst[[Dato]:[Udlaan_MFI_HH_NP_UE]],4,FALSE)-1)*100,NA())</f>
        <v>2.2140993075530746</v>
      </c>
    </row>
    <row r="368" spans="1:7" x14ac:dyDescent="0.25">
      <c r="A368" s="3">
        <v>40359</v>
      </c>
      <c r="B368" s="4">
        <v>273.76355967607412</v>
      </c>
      <c r="C368" s="4">
        <v>1090.7487736520002</v>
      </c>
      <c r="D368" s="4">
        <v>2275.0515738939998</v>
      </c>
      <c r="E368" s="4">
        <f>IF(ISNUMBER(Kreditvækst[[#This Row],[Udlaan_FK_til_BNP]]),IFERROR((Kreditvækst[[#This Row],[Udlaan_FK_til_BNP]]/VLOOKUP(DATE(YEAR(Kreditvækst[[#This Row],[Dato]])-1,MONTH(Kreditvækst[[#This Row],[Dato]]),DAY(Kreditvækst[[#This Row],[Dato]])),Kreditvækst[[#All],[Dato]:[Udlaan_FK_til_BNP]],2,FALSE)-1)*100,NA()),NA())</f>
        <v>3.5753370927674499</v>
      </c>
      <c r="F368" s="4">
        <f>IFERROR((Kreditvækst[[#This Row],[Udlaan_MFI_IFS_UE]]/VLOOKUP(DATE(YEAR(Kreditvækst[[#This Row],[Dato]])-1,MONTH(Kreditvækst[[#This Row],[Dato]])+1,1)-1,Kreditvækst[[Dato]:[Udlaan_MFI_IFS_UE]],3,FALSE)-1)*100,NA())</f>
        <v>-2.393654872510087E-2</v>
      </c>
      <c r="G368" s="4">
        <f>IFERROR((Kreditvækst[[#This Row],[Udlaan_MFI_HH_NP_UE]]/VLOOKUP(DATE(YEAR(Kreditvækst[[#This Row],[Dato]])-1,MONTH(Kreditvækst[[#This Row],[Dato]])+1,1)-1,Kreditvækst[[Dato]:[Udlaan_MFI_HH_NP_UE]],4,FALSE)-1)*100,NA())</f>
        <v>2.4256310772138967</v>
      </c>
    </row>
    <row r="369" spans="1:7" hidden="1" x14ac:dyDescent="0.25">
      <c r="A369" s="3">
        <v>40390</v>
      </c>
      <c r="B369" s="4"/>
      <c r="C369" s="4">
        <v>1071.156260747</v>
      </c>
      <c r="D369" s="4">
        <v>2274.4537198039998</v>
      </c>
      <c r="E369" s="4" t="e">
        <f>IF(ISNUMBER(Kreditvækst[[#This Row],[Udlaan_FK_til_BNP]]),IFERROR((Kreditvækst[[#This Row],[Udlaan_FK_til_BNP]]/VLOOKUP(DATE(YEAR(Kreditvækst[[#This Row],[Dato]])-1,MONTH(Kreditvækst[[#This Row],[Dato]]),DAY(Kreditvækst[[#This Row],[Dato]])),Kreditvækst[[#All],[Dato]:[Udlaan_FK_til_BNP]],2,FALSE)-1)*100,NA()),NA())</f>
        <v>#N/A</v>
      </c>
      <c r="F369" s="4">
        <f>IFERROR((Kreditvækst[[#This Row],[Udlaan_MFI_IFS_UE]]/VLOOKUP(DATE(YEAR(Kreditvækst[[#This Row],[Dato]])-1,MONTH(Kreditvækst[[#This Row],[Dato]])+1,1)-1,Kreditvækst[[Dato]:[Udlaan_MFI_IFS_UE]],3,FALSE)-1)*100,NA())</f>
        <v>-0.46993080661943409</v>
      </c>
      <c r="G369" s="4">
        <f>IFERROR((Kreditvækst[[#This Row],[Udlaan_MFI_HH_NP_UE]]/VLOOKUP(DATE(YEAR(Kreditvækst[[#This Row],[Dato]])-1,MONTH(Kreditvækst[[#This Row],[Dato]])+1,1)-1,Kreditvækst[[Dato]:[Udlaan_MFI_HH_NP_UE]],4,FALSE)-1)*100,NA())</f>
        <v>2.4752450876894816</v>
      </c>
    </row>
    <row r="370" spans="1:7" hidden="1" x14ac:dyDescent="0.25">
      <c r="A370" s="3">
        <v>40421</v>
      </c>
      <c r="B370" s="4"/>
      <c r="C370" s="4">
        <v>1078.4714689699999</v>
      </c>
      <c r="D370" s="4">
        <v>2281.065360049</v>
      </c>
      <c r="E370" s="4" t="e">
        <f>IF(ISNUMBER(Kreditvækst[[#This Row],[Udlaan_FK_til_BNP]]),IFERROR((Kreditvækst[[#This Row],[Udlaan_FK_til_BNP]]/VLOOKUP(DATE(YEAR(Kreditvækst[[#This Row],[Dato]])-1,MONTH(Kreditvækst[[#This Row],[Dato]]),DAY(Kreditvækst[[#This Row],[Dato]])),Kreditvækst[[#All],[Dato]:[Udlaan_FK_til_BNP]],2,FALSE)-1)*100,NA()),NA())</f>
        <v>#N/A</v>
      </c>
      <c r="F370" s="4">
        <f>IFERROR((Kreditvækst[[#This Row],[Udlaan_MFI_IFS_UE]]/VLOOKUP(DATE(YEAR(Kreditvækst[[#This Row],[Dato]])-1,MONTH(Kreditvækst[[#This Row],[Dato]])+1,1)-1,Kreditvækst[[Dato]:[Udlaan_MFI_IFS_UE]],3,FALSE)-1)*100,NA())</f>
        <v>0.21960609752507132</v>
      </c>
      <c r="G370" s="4">
        <f>IFERROR((Kreditvækst[[#This Row],[Udlaan_MFI_HH_NP_UE]]/VLOOKUP(DATE(YEAR(Kreditvækst[[#This Row],[Dato]])-1,MONTH(Kreditvækst[[#This Row],[Dato]])+1,1)-1,Kreditvækst[[Dato]:[Udlaan_MFI_HH_NP_UE]],4,FALSE)-1)*100,NA())</f>
        <v>2.682733655969316</v>
      </c>
    </row>
    <row r="371" spans="1:7" x14ac:dyDescent="0.25">
      <c r="A371" s="3">
        <v>40451</v>
      </c>
      <c r="B371" s="4">
        <v>268.81331530339384</v>
      </c>
      <c r="C371" s="4">
        <v>1072.3906533680001</v>
      </c>
      <c r="D371" s="4">
        <v>2289.281099414</v>
      </c>
      <c r="E371" s="4">
        <f>IF(ISNUMBER(Kreditvækst[[#This Row],[Udlaan_FK_til_BNP]]),IFERROR((Kreditvækst[[#This Row],[Udlaan_FK_til_BNP]]/VLOOKUP(DATE(YEAR(Kreditvækst[[#This Row],[Dato]])-1,MONTH(Kreditvækst[[#This Row],[Dato]]),DAY(Kreditvækst[[#This Row],[Dato]])),Kreditvækst[[#All],[Dato]:[Udlaan_FK_til_BNP]],2,FALSE)-1)*100,NA()),NA())</f>
        <v>-1.0177650535003746</v>
      </c>
      <c r="F371" s="4">
        <f>IFERROR((Kreditvækst[[#This Row],[Udlaan_MFI_IFS_UE]]/VLOOKUP(DATE(YEAR(Kreditvækst[[#This Row],[Dato]])-1,MONTH(Kreditvækst[[#This Row],[Dato]])+1,1)-1,Kreditvækst[[Dato]:[Udlaan_MFI_IFS_UE]],3,FALSE)-1)*100,NA())</f>
        <v>0.25405889559362294</v>
      </c>
      <c r="G371" s="4">
        <f>IFERROR((Kreditvækst[[#This Row],[Udlaan_MFI_HH_NP_UE]]/VLOOKUP(DATE(YEAR(Kreditvækst[[#This Row],[Dato]])-1,MONTH(Kreditvækst[[#This Row],[Dato]])+1,1)-1,Kreditvækst[[Dato]:[Udlaan_MFI_HH_NP_UE]],4,FALSE)-1)*100,NA())</f>
        <v>2.4233846542565107</v>
      </c>
    </row>
    <row r="372" spans="1:7" hidden="1" x14ac:dyDescent="0.25">
      <c r="A372" s="3">
        <v>40482</v>
      </c>
      <c r="B372" s="4"/>
      <c r="C372" s="4">
        <v>1063.169834001</v>
      </c>
      <c r="D372" s="4">
        <v>2287.7333249439998</v>
      </c>
      <c r="E372" s="4" t="e">
        <f>IF(ISNUMBER(Kreditvækst[[#This Row],[Udlaan_FK_til_BNP]]),IFERROR((Kreditvækst[[#This Row],[Udlaan_FK_til_BNP]]/VLOOKUP(DATE(YEAR(Kreditvækst[[#This Row],[Dato]])-1,MONTH(Kreditvækst[[#This Row],[Dato]]),DAY(Kreditvækst[[#This Row],[Dato]])),Kreditvækst[[#All],[Dato]:[Udlaan_FK_til_BNP]],2,FALSE)-1)*100,NA()),NA())</f>
        <v>#N/A</v>
      </c>
      <c r="F372" s="4">
        <f>IFERROR((Kreditvækst[[#This Row],[Udlaan_MFI_IFS_UE]]/VLOOKUP(DATE(YEAR(Kreditvækst[[#This Row],[Dato]])-1,MONTH(Kreditvækst[[#This Row],[Dato]])+1,1)-1,Kreditvækst[[Dato]:[Udlaan_MFI_IFS_UE]],3,FALSE)-1)*100,NA())</f>
        <v>-0.26117231621215486</v>
      </c>
      <c r="G372" s="4">
        <f>IFERROR((Kreditvækst[[#This Row],[Udlaan_MFI_HH_NP_UE]]/VLOOKUP(DATE(YEAR(Kreditvækst[[#This Row],[Dato]])-1,MONTH(Kreditvækst[[#This Row],[Dato]])+1,1)-1,Kreditvækst[[Dato]:[Udlaan_MFI_HH_NP_UE]],4,FALSE)-1)*100,NA())</f>
        <v>2.3913209792234325</v>
      </c>
    </row>
    <row r="373" spans="1:7" hidden="1" x14ac:dyDescent="0.25">
      <c r="A373" s="3">
        <v>40512</v>
      </c>
      <c r="B373" s="4"/>
      <c r="C373" s="4">
        <v>1066.611651144</v>
      </c>
      <c r="D373" s="4">
        <v>2288.5894578179996</v>
      </c>
      <c r="E373" s="4" t="e">
        <f>IF(ISNUMBER(Kreditvækst[[#This Row],[Udlaan_FK_til_BNP]]),IFERROR((Kreditvækst[[#This Row],[Udlaan_FK_til_BNP]]/VLOOKUP(DATE(YEAR(Kreditvækst[[#This Row],[Dato]])-1,MONTH(Kreditvækst[[#This Row],[Dato]]),DAY(Kreditvækst[[#This Row],[Dato]])),Kreditvækst[[#All],[Dato]:[Udlaan_FK_til_BNP]],2,FALSE)-1)*100,NA()),NA())</f>
        <v>#N/A</v>
      </c>
      <c r="F373" s="4">
        <f>IFERROR((Kreditvækst[[#This Row],[Udlaan_MFI_IFS_UE]]/VLOOKUP(DATE(YEAR(Kreditvækst[[#This Row],[Dato]])-1,MONTH(Kreditvækst[[#This Row],[Dato]])+1,1)-1,Kreditvækst[[Dato]:[Udlaan_MFI_IFS_UE]],3,FALSE)-1)*100,NA())</f>
        <v>-0.94233068882351168</v>
      </c>
      <c r="G373" s="4">
        <f>IFERROR((Kreditvækst[[#This Row],[Udlaan_MFI_HH_NP_UE]]/VLOOKUP(DATE(YEAR(Kreditvækst[[#This Row],[Dato]])-1,MONTH(Kreditvækst[[#This Row],[Dato]])+1,1)-1,Kreditvækst[[Dato]:[Udlaan_MFI_HH_NP_UE]],4,FALSE)-1)*100,NA())</f>
        <v>2.1997944125663027</v>
      </c>
    </row>
    <row r="374" spans="1:7" x14ac:dyDescent="0.25">
      <c r="A374" s="3">
        <v>40543</v>
      </c>
      <c r="B374" s="4">
        <v>264.44809567955139</v>
      </c>
      <c r="C374" s="4">
        <v>1071.9693674929999</v>
      </c>
      <c r="D374" s="4">
        <v>2296.1580314860003</v>
      </c>
      <c r="E374" s="4">
        <f>IF(ISNUMBER(Kreditvækst[[#This Row],[Udlaan_FK_til_BNP]]),IFERROR((Kreditvækst[[#This Row],[Udlaan_FK_til_BNP]]/VLOOKUP(DATE(YEAR(Kreditvækst[[#This Row],[Dato]])-1,MONTH(Kreditvækst[[#This Row],[Dato]]),DAY(Kreditvækst[[#This Row],[Dato]])),Kreditvækst[[#All],[Dato]:[Udlaan_FK_til_BNP]],2,FALSE)-1)*100,NA()),NA())</f>
        <v>-4.4125064536851832</v>
      </c>
      <c r="F374" s="4">
        <f>IFERROR((Kreditvækst[[#This Row],[Udlaan_MFI_IFS_UE]]/VLOOKUP(DATE(YEAR(Kreditvækst[[#This Row],[Dato]])-1,MONTH(Kreditvækst[[#This Row],[Dato]])+1,1)-1,Kreditvækst[[Dato]:[Udlaan_MFI_IFS_UE]],3,FALSE)-1)*100,NA())</f>
        <v>-0.52901174763975156</v>
      </c>
      <c r="G374" s="4">
        <f>IFERROR((Kreditvækst[[#This Row],[Udlaan_MFI_HH_NP_UE]]/VLOOKUP(DATE(YEAR(Kreditvækst[[#This Row],[Dato]])-1,MONTH(Kreditvækst[[#This Row],[Dato]])+1,1)-1,Kreditvækst[[Dato]:[Udlaan_MFI_HH_NP_UE]],4,FALSE)-1)*100,NA())</f>
        <v>1.6393229177414925</v>
      </c>
    </row>
    <row r="375" spans="1:7" hidden="1" x14ac:dyDescent="0.25">
      <c r="A375" s="3">
        <v>40574</v>
      </c>
      <c r="B375" s="4"/>
      <c r="C375" s="4">
        <v>1065.530540081</v>
      </c>
      <c r="D375" s="4">
        <v>2289.9591789840001</v>
      </c>
      <c r="E375" s="4" t="e">
        <f>IF(ISNUMBER(Kreditvækst[[#This Row],[Udlaan_FK_til_BNP]]),IFERROR((Kreditvækst[[#This Row],[Udlaan_FK_til_BNP]]/VLOOKUP(DATE(YEAR(Kreditvækst[[#This Row],[Dato]])-1,MONTH(Kreditvækst[[#This Row],[Dato]]),DAY(Kreditvækst[[#This Row],[Dato]])),Kreditvækst[[#All],[Dato]:[Udlaan_FK_til_BNP]],2,FALSE)-1)*100,NA()),NA())</f>
        <v>#N/A</v>
      </c>
      <c r="F375" s="4">
        <f>IFERROR((Kreditvækst[[#This Row],[Udlaan_MFI_IFS_UE]]/VLOOKUP(DATE(YEAR(Kreditvækst[[#This Row],[Dato]])-1,MONTH(Kreditvækst[[#This Row],[Dato]])+1,1)-1,Kreditvækst[[Dato]:[Udlaan_MFI_IFS_UE]],3,FALSE)-1)*100,NA())</f>
        <v>-0.43402631692949223</v>
      </c>
      <c r="G375" s="4">
        <f>IFERROR((Kreditvækst[[#This Row],[Udlaan_MFI_HH_NP_UE]]/VLOOKUP(DATE(YEAR(Kreditvækst[[#This Row],[Dato]])-1,MONTH(Kreditvækst[[#This Row],[Dato]])+1,1)-1,Kreditvækst[[Dato]:[Udlaan_MFI_HH_NP_UE]],4,FALSE)-1)*100,NA())</f>
        <v>1.6209367244746309</v>
      </c>
    </row>
    <row r="376" spans="1:7" hidden="1" x14ac:dyDescent="0.25">
      <c r="A376" s="3">
        <v>40602</v>
      </c>
      <c r="B376" s="4"/>
      <c r="C376" s="4">
        <v>1063.74053009</v>
      </c>
      <c r="D376" s="4">
        <v>2289.8773339250001</v>
      </c>
      <c r="E376" s="4" t="e">
        <f>IF(ISNUMBER(Kreditvækst[[#This Row],[Udlaan_FK_til_BNP]]),IFERROR((Kreditvækst[[#This Row],[Udlaan_FK_til_BNP]]/VLOOKUP(DATE(YEAR(Kreditvækst[[#This Row],[Dato]])-1,MONTH(Kreditvækst[[#This Row],[Dato]]),DAY(Kreditvækst[[#This Row],[Dato]])),Kreditvækst[[#All],[Dato]:[Udlaan_FK_til_BNP]],2,FALSE)-1)*100,NA()),NA())</f>
        <v>#N/A</v>
      </c>
      <c r="F376" s="4">
        <f>IFERROR((Kreditvækst[[#This Row],[Udlaan_MFI_IFS_UE]]/VLOOKUP(DATE(YEAR(Kreditvækst[[#This Row],[Dato]])-1,MONTH(Kreditvækst[[#This Row],[Dato]])+1,1)-1,Kreditvækst[[Dato]:[Udlaan_MFI_IFS_UE]],3,FALSE)-1)*100,NA())</f>
        <v>-1.9072288193135001</v>
      </c>
      <c r="G376" s="4">
        <f>IFERROR((Kreditvækst[[#This Row],[Udlaan_MFI_HH_NP_UE]]/VLOOKUP(DATE(YEAR(Kreditvækst[[#This Row],[Dato]])-1,MONTH(Kreditvækst[[#This Row],[Dato]])+1,1)-1,Kreditvækst[[Dato]:[Udlaan_MFI_HH_NP_UE]],4,FALSE)-1)*100,NA())</f>
        <v>1.6131112132937497</v>
      </c>
    </row>
    <row r="377" spans="1:7" x14ac:dyDescent="0.25">
      <c r="A377" s="3">
        <v>40633</v>
      </c>
      <c r="B377" s="4">
        <v>263.88064161627733</v>
      </c>
      <c r="C377" s="4">
        <v>1068.122996779</v>
      </c>
      <c r="D377" s="4">
        <v>2293.099514342</v>
      </c>
      <c r="E377" s="4">
        <f>IF(ISNUMBER(Kreditvækst[[#This Row],[Udlaan_FK_til_BNP]]),IFERROR((Kreditvækst[[#This Row],[Udlaan_FK_til_BNP]]/VLOOKUP(DATE(YEAR(Kreditvækst[[#This Row],[Dato]])-1,MONTH(Kreditvækst[[#This Row],[Dato]]),DAY(Kreditvækst[[#This Row],[Dato]])),Kreditvækst[[#All],[Dato]:[Udlaan_FK_til_BNP]],2,FALSE)-1)*100,NA()),NA())</f>
        <v>-5.0071203549823746</v>
      </c>
      <c r="F377" s="4">
        <f>IFERROR((Kreditvækst[[#This Row],[Udlaan_MFI_IFS_UE]]/VLOOKUP(DATE(YEAR(Kreditvækst[[#This Row],[Dato]])-1,MONTH(Kreditvækst[[#This Row],[Dato]])+1,1)-1,Kreditvækst[[Dato]:[Udlaan_MFI_IFS_UE]],3,FALSE)-1)*100,NA())</f>
        <v>-1.5111280395670779</v>
      </c>
      <c r="G377" s="4">
        <f>IFERROR((Kreditvækst[[#This Row],[Udlaan_MFI_HH_NP_UE]]/VLOOKUP(DATE(YEAR(Kreditvækst[[#This Row],[Dato]])-1,MONTH(Kreditvækst[[#This Row],[Dato]])+1,1)-1,Kreditvækst[[Dato]:[Udlaan_MFI_HH_NP_UE]],4,FALSE)-1)*100,NA())</f>
        <v>1.3036387450849451</v>
      </c>
    </row>
    <row r="378" spans="1:7" hidden="1" x14ac:dyDescent="0.25">
      <c r="A378" s="3">
        <v>40663</v>
      </c>
      <c r="B378" s="4"/>
      <c r="C378" s="4">
        <v>1062.972887399</v>
      </c>
      <c r="D378" s="4">
        <v>2290.5548488260001</v>
      </c>
      <c r="E378" s="4" t="e">
        <f>IF(ISNUMBER(Kreditvækst[[#This Row],[Udlaan_FK_til_BNP]]),IFERROR((Kreditvækst[[#This Row],[Udlaan_FK_til_BNP]]/VLOOKUP(DATE(YEAR(Kreditvækst[[#This Row],[Dato]])-1,MONTH(Kreditvækst[[#This Row],[Dato]]),DAY(Kreditvækst[[#This Row],[Dato]])),Kreditvækst[[#All],[Dato]:[Udlaan_FK_til_BNP]],2,FALSE)-1)*100,NA()),NA())</f>
        <v>#N/A</v>
      </c>
      <c r="F378" s="4">
        <f>IFERROR((Kreditvækst[[#This Row],[Udlaan_MFI_IFS_UE]]/VLOOKUP(DATE(YEAR(Kreditvækst[[#This Row],[Dato]])-1,MONTH(Kreditvækst[[#This Row],[Dato]])+1,1)-1,Kreditvækst[[Dato]:[Udlaan_MFI_IFS_UE]],3,FALSE)-1)*100,NA())</f>
        <v>-1.9811015962693745</v>
      </c>
      <c r="G378" s="4">
        <f>IFERROR((Kreditvækst[[#This Row],[Udlaan_MFI_HH_NP_UE]]/VLOOKUP(DATE(YEAR(Kreditvækst[[#This Row],[Dato]])-1,MONTH(Kreditvækst[[#This Row],[Dato]])+1,1)-1,Kreditvækst[[Dato]:[Udlaan_MFI_HH_NP_UE]],4,FALSE)-1)*100,NA())</f>
        <v>1.5345210237435847</v>
      </c>
    </row>
    <row r="379" spans="1:7" hidden="1" x14ac:dyDescent="0.25">
      <c r="A379" s="3">
        <v>40694</v>
      </c>
      <c r="B379" s="4"/>
      <c r="C379" s="4">
        <v>1050.84360984</v>
      </c>
      <c r="D379" s="4">
        <v>2289.2118520610002</v>
      </c>
      <c r="E379" s="4" t="e">
        <f>IF(ISNUMBER(Kreditvækst[[#This Row],[Udlaan_FK_til_BNP]]),IFERROR((Kreditvækst[[#This Row],[Udlaan_FK_til_BNP]]/VLOOKUP(DATE(YEAR(Kreditvækst[[#This Row],[Dato]])-1,MONTH(Kreditvækst[[#This Row],[Dato]]),DAY(Kreditvækst[[#This Row],[Dato]])),Kreditvækst[[#All],[Dato]:[Udlaan_FK_til_BNP]],2,FALSE)-1)*100,NA()),NA())</f>
        <v>#N/A</v>
      </c>
      <c r="F379" s="4">
        <f>IFERROR((Kreditvækst[[#This Row],[Udlaan_MFI_IFS_UE]]/VLOOKUP(DATE(YEAR(Kreditvækst[[#This Row],[Dato]])-1,MONTH(Kreditvækst[[#This Row],[Dato]])+1,1)-1,Kreditvækst[[Dato]:[Udlaan_MFI_IFS_UE]],3,FALSE)-1)*100,NA())</f>
        <v>-3.1219576371900759</v>
      </c>
      <c r="G379" s="4">
        <f>IFERROR((Kreditvækst[[#This Row],[Udlaan_MFI_HH_NP_UE]]/VLOOKUP(DATE(YEAR(Kreditvækst[[#This Row],[Dato]])-1,MONTH(Kreditvækst[[#This Row],[Dato]])+1,1)-1,Kreditvækst[[Dato]:[Udlaan_MFI_HH_NP_UE]],4,FALSE)-1)*100,NA())</f>
        <v>1.2869428324464138</v>
      </c>
    </row>
    <row r="380" spans="1:7" x14ac:dyDescent="0.25">
      <c r="A380" s="3">
        <v>40724</v>
      </c>
      <c r="B380" s="4">
        <v>264.40644686526349</v>
      </c>
      <c r="C380" s="4">
        <v>1053.1227721980001</v>
      </c>
      <c r="D380" s="4">
        <v>2296.3523296439998</v>
      </c>
      <c r="E380" s="4">
        <f>IF(ISNUMBER(Kreditvækst[[#This Row],[Udlaan_FK_til_BNP]]),IFERROR((Kreditvækst[[#This Row],[Udlaan_FK_til_BNP]]/VLOOKUP(DATE(YEAR(Kreditvækst[[#This Row],[Dato]])-1,MONTH(Kreditvækst[[#This Row],[Dato]]),DAY(Kreditvækst[[#This Row],[Dato]])),Kreditvækst[[#All],[Dato]:[Udlaan_FK_til_BNP]],2,FALSE)-1)*100,NA()),NA())</f>
        <v>-3.4179540994726532</v>
      </c>
      <c r="F380" s="4">
        <f>IFERROR((Kreditvækst[[#This Row],[Udlaan_MFI_IFS_UE]]/VLOOKUP(DATE(YEAR(Kreditvækst[[#This Row],[Dato]])-1,MONTH(Kreditvækst[[#This Row],[Dato]])+1,1)-1,Kreditvækst[[Dato]:[Udlaan_MFI_IFS_UE]],3,FALSE)-1)*100,NA())</f>
        <v>-3.4495570715172286</v>
      </c>
      <c r="G380" s="4">
        <f>IFERROR((Kreditvækst[[#This Row],[Udlaan_MFI_HH_NP_UE]]/VLOOKUP(DATE(YEAR(Kreditvækst[[#This Row],[Dato]])-1,MONTH(Kreditvækst[[#This Row],[Dato]])+1,1)-1,Kreditvækst[[Dato]:[Udlaan_MFI_HH_NP_UE]],4,FALSE)-1)*100,NA())</f>
        <v>0.93627573081964677</v>
      </c>
    </row>
    <row r="381" spans="1:7" hidden="1" x14ac:dyDescent="0.25">
      <c r="A381" s="3">
        <v>40755</v>
      </c>
      <c r="B381" s="4"/>
      <c r="C381" s="4">
        <v>1039.493190181</v>
      </c>
      <c r="D381" s="4">
        <v>2296.1226510389997</v>
      </c>
      <c r="E381" s="4" t="e">
        <f>IF(ISNUMBER(Kreditvækst[[#This Row],[Udlaan_FK_til_BNP]]),IFERROR((Kreditvækst[[#This Row],[Udlaan_FK_til_BNP]]/VLOOKUP(DATE(YEAR(Kreditvækst[[#This Row],[Dato]])-1,MONTH(Kreditvækst[[#This Row],[Dato]]),DAY(Kreditvækst[[#This Row],[Dato]])),Kreditvækst[[#All],[Dato]:[Udlaan_FK_til_BNP]],2,FALSE)-1)*100,NA()),NA())</f>
        <v>#N/A</v>
      </c>
      <c r="F381" s="4">
        <f>IFERROR((Kreditvækst[[#This Row],[Udlaan_MFI_IFS_UE]]/VLOOKUP(DATE(YEAR(Kreditvækst[[#This Row],[Dato]])-1,MONTH(Kreditvækst[[#This Row],[Dato]])+1,1)-1,Kreditvækst[[Dato]:[Udlaan_MFI_IFS_UE]],3,FALSE)-1)*100,NA())</f>
        <v>-2.9559711991898219</v>
      </c>
      <c r="G381" s="4">
        <f>IFERROR((Kreditvækst[[#This Row],[Udlaan_MFI_HH_NP_UE]]/VLOOKUP(DATE(YEAR(Kreditvækst[[#This Row],[Dato]])-1,MONTH(Kreditvækst[[#This Row],[Dato]])+1,1)-1,Kreditvækst[[Dato]:[Udlaan_MFI_HH_NP_UE]],4,FALSE)-1)*100,NA())</f>
        <v>0.95270926140749168</v>
      </c>
    </row>
    <row r="382" spans="1:7" hidden="1" x14ac:dyDescent="0.25">
      <c r="A382" s="3">
        <v>40786</v>
      </c>
      <c r="B382" s="4"/>
      <c r="C382" s="4">
        <v>1038.702810945</v>
      </c>
      <c r="D382" s="4">
        <v>2300.6448806910003</v>
      </c>
      <c r="E382" s="4" t="e">
        <f>IF(ISNUMBER(Kreditvækst[[#This Row],[Udlaan_FK_til_BNP]]),IFERROR((Kreditvækst[[#This Row],[Udlaan_FK_til_BNP]]/VLOOKUP(DATE(YEAR(Kreditvækst[[#This Row],[Dato]])-1,MONTH(Kreditvækst[[#This Row],[Dato]]),DAY(Kreditvækst[[#This Row],[Dato]])),Kreditvækst[[#All],[Dato]:[Udlaan_FK_til_BNP]],2,FALSE)-1)*100,NA()),NA())</f>
        <v>#N/A</v>
      </c>
      <c r="F382" s="4">
        <f>IFERROR((Kreditvækst[[#This Row],[Udlaan_MFI_IFS_UE]]/VLOOKUP(DATE(YEAR(Kreditvækst[[#This Row],[Dato]])-1,MONTH(Kreditvækst[[#This Row],[Dato]])+1,1)-1,Kreditvækst[[Dato]:[Udlaan_MFI_IFS_UE]],3,FALSE)-1)*100,NA())</f>
        <v>-3.6875020961825933</v>
      </c>
      <c r="G382" s="4">
        <f>IFERROR((Kreditvækst[[#This Row],[Udlaan_MFI_HH_NP_UE]]/VLOOKUP(DATE(YEAR(Kreditvækst[[#This Row],[Dato]])-1,MONTH(Kreditvækst[[#This Row],[Dato]])+1,1)-1,Kreditvækst[[Dato]:[Udlaan_MFI_HH_NP_UE]],4,FALSE)-1)*100,NA())</f>
        <v>0.85834983008026278</v>
      </c>
    </row>
    <row r="383" spans="1:7" x14ac:dyDescent="0.25">
      <c r="A383" s="3">
        <v>40816</v>
      </c>
      <c r="B383" s="4">
        <v>271.13275275708014</v>
      </c>
      <c r="C383" s="4">
        <v>1047.304447105</v>
      </c>
      <c r="D383" s="4">
        <v>2301.8458640459999</v>
      </c>
      <c r="E383" s="4">
        <f>IF(ISNUMBER(Kreditvækst[[#This Row],[Udlaan_FK_til_BNP]]),IFERROR((Kreditvækst[[#This Row],[Udlaan_FK_til_BNP]]/VLOOKUP(DATE(YEAR(Kreditvækst[[#This Row],[Dato]])-1,MONTH(Kreditvækst[[#This Row],[Dato]]),DAY(Kreditvækst[[#This Row],[Dato]])),Kreditvækst[[#All],[Dato]:[Udlaan_FK_til_BNP]],2,FALSE)-1)*100,NA()),NA())</f>
        <v>0.86284321558569577</v>
      </c>
      <c r="F383" s="4">
        <f>IFERROR((Kreditvækst[[#This Row],[Udlaan_MFI_IFS_UE]]/VLOOKUP(DATE(YEAR(Kreditvækst[[#This Row],[Dato]])-1,MONTH(Kreditvækst[[#This Row],[Dato]])+1,1)-1,Kreditvækst[[Dato]:[Udlaan_MFI_IFS_UE]],3,FALSE)-1)*100,NA())</f>
        <v>-2.3392787119333014</v>
      </c>
      <c r="G383" s="4">
        <f>IFERROR((Kreditvækst[[#This Row],[Udlaan_MFI_HH_NP_UE]]/VLOOKUP(DATE(YEAR(Kreditvækst[[#This Row],[Dato]])-1,MONTH(Kreditvækst[[#This Row],[Dato]])+1,1)-1,Kreditvækst[[Dato]:[Udlaan_MFI_HH_NP_UE]],4,FALSE)-1)*100,NA())</f>
        <v>0.54885197956755505</v>
      </c>
    </row>
    <row r="384" spans="1:7" hidden="1" x14ac:dyDescent="0.25">
      <c r="A384" s="3">
        <v>40847</v>
      </c>
      <c r="B384" s="4"/>
      <c r="C384" s="4">
        <v>1043.89175559</v>
      </c>
      <c r="D384" s="4">
        <v>2302.022721801</v>
      </c>
      <c r="E384" s="4" t="e">
        <f>IF(ISNUMBER(Kreditvækst[[#This Row],[Udlaan_FK_til_BNP]]),IFERROR((Kreditvækst[[#This Row],[Udlaan_FK_til_BNP]]/VLOOKUP(DATE(YEAR(Kreditvækst[[#This Row],[Dato]])-1,MONTH(Kreditvækst[[#This Row],[Dato]]),DAY(Kreditvækst[[#This Row],[Dato]])),Kreditvækst[[#All],[Dato]:[Udlaan_FK_til_BNP]],2,FALSE)-1)*100,NA()),NA())</f>
        <v>#N/A</v>
      </c>
      <c r="F384" s="4">
        <f>IFERROR((Kreditvækst[[#This Row],[Udlaan_MFI_IFS_UE]]/VLOOKUP(DATE(YEAR(Kreditvækst[[#This Row],[Dato]])-1,MONTH(Kreditvækst[[#This Row],[Dato]])+1,1)-1,Kreditvækst[[Dato]:[Udlaan_MFI_IFS_UE]],3,FALSE)-1)*100,NA())</f>
        <v>-1.8132642400557342</v>
      </c>
      <c r="G384" s="4">
        <f>IFERROR((Kreditvækst[[#This Row],[Udlaan_MFI_HH_NP_UE]]/VLOOKUP(DATE(YEAR(Kreditvækst[[#This Row],[Dato]])-1,MONTH(Kreditvækst[[#This Row],[Dato]])+1,1)-1,Kreditvækst[[Dato]:[Udlaan_MFI_HH_NP_UE]],4,FALSE)-1)*100,NA())</f>
        <v>0.62460937650370418</v>
      </c>
    </row>
    <row r="385" spans="1:7" hidden="1" x14ac:dyDescent="0.25">
      <c r="A385" s="3">
        <v>40877</v>
      </c>
      <c r="B385" s="4"/>
      <c r="C385" s="4">
        <v>1046.921852231</v>
      </c>
      <c r="D385" s="4">
        <v>2300.6351772609996</v>
      </c>
      <c r="E385" s="4" t="e">
        <f>IF(ISNUMBER(Kreditvækst[[#This Row],[Udlaan_FK_til_BNP]]),IFERROR((Kreditvækst[[#This Row],[Udlaan_FK_til_BNP]]/VLOOKUP(DATE(YEAR(Kreditvækst[[#This Row],[Dato]])-1,MONTH(Kreditvækst[[#This Row],[Dato]]),DAY(Kreditvækst[[#This Row],[Dato]])),Kreditvækst[[#All],[Dato]:[Udlaan_FK_til_BNP]],2,FALSE)-1)*100,NA()),NA())</f>
        <v>#N/A</v>
      </c>
      <c r="F385" s="4">
        <f>IFERROR((Kreditvækst[[#This Row],[Udlaan_MFI_IFS_UE]]/VLOOKUP(DATE(YEAR(Kreditvækst[[#This Row],[Dato]])-1,MONTH(Kreditvækst[[#This Row],[Dato]])+1,1)-1,Kreditvækst[[Dato]:[Udlaan_MFI_IFS_UE]],3,FALSE)-1)*100,NA())</f>
        <v>-1.846013860047524</v>
      </c>
      <c r="G385" s="4">
        <f>IFERROR((Kreditvækst[[#This Row],[Udlaan_MFI_HH_NP_UE]]/VLOOKUP(DATE(YEAR(Kreditvækst[[#This Row],[Dato]])-1,MONTH(Kreditvækst[[#This Row],[Dato]])+1,1)-1,Kreditvækst[[Dato]:[Udlaan_MFI_HH_NP_UE]],4,FALSE)-1)*100,NA())</f>
        <v>0.52633815129450312</v>
      </c>
    </row>
    <row r="386" spans="1:7" x14ac:dyDescent="0.25">
      <c r="A386" s="3">
        <v>40908</v>
      </c>
      <c r="B386" s="4">
        <v>273.23768919273544</v>
      </c>
      <c r="C386" s="4">
        <v>1036.3537047919999</v>
      </c>
      <c r="D386" s="4">
        <v>2316.3374570440001</v>
      </c>
      <c r="E386" s="4">
        <f>IF(ISNUMBER(Kreditvækst[[#This Row],[Udlaan_FK_til_BNP]]),IFERROR((Kreditvækst[[#This Row],[Udlaan_FK_til_BNP]]/VLOOKUP(DATE(YEAR(Kreditvækst[[#This Row],[Dato]])-1,MONTH(Kreditvækst[[#This Row],[Dato]]),DAY(Kreditvækst[[#This Row],[Dato]])),Kreditvækst[[#All],[Dato]:[Udlaan_FK_til_BNP]],2,FALSE)-1)*100,NA()),NA())</f>
        <v>3.3237499746774368</v>
      </c>
      <c r="F386" s="4">
        <f>IFERROR((Kreditvækst[[#This Row],[Udlaan_MFI_IFS_UE]]/VLOOKUP(DATE(YEAR(Kreditvækst[[#This Row],[Dato]])-1,MONTH(Kreditvækst[[#This Row],[Dato]])+1,1)-1,Kreditvækst[[Dato]:[Udlaan_MFI_IFS_UE]],3,FALSE)-1)*100,NA())</f>
        <v>-3.3224515346267691</v>
      </c>
      <c r="G386" s="4">
        <f>IFERROR((Kreditvækst[[#This Row],[Udlaan_MFI_HH_NP_UE]]/VLOOKUP(DATE(YEAR(Kreditvækst[[#This Row],[Dato]])-1,MONTH(Kreditvækst[[#This Row],[Dato]])+1,1)-1,Kreditvækst[[Dato]:[Udlaan_MFI_HH_NP_UE]],4,FALSE)-1)*100,NA())</f>
        <v>0.8788343520476305</v>
      </c>
    </row>
    <row r="387" spans="1:7" hidden="1" x14ac:dyDescent="0.25">
      <c r="A387" s="3">
        <v>40939</v>
      </c>
      <c r="B387" s="4"/>
      <c r="C387" s="4">
        <v>1031.1239788190001</v>
      </c>
      <c r="D387" s="4">
        <v>2313.239696227</v>
      </c>
      <c r="E387" s="4" t="e">
        <f>IF(ISNUMBER(Kreditvækst[[#This Row],[Udlaan_FK_til_BNP]]),IFERROR((Kreditvækst[[#This Row],[Udlaan_FK_til_BNP]]/VLOOKUP(DATE(YEAR(Kreditvækst[[#This Row],[Dato]])-1,MONTH(Kreditvækst[[#This Row],[Dato]]),DAY(Kreditvækst[[#This Row],[Dato]])),Kreditvækst[[#All],[Dato]:[Udlaan_FK_til_BNP]],2,FALSE)-1)*100,NA()),NA())</f>
        <v>#N/A</v>
      </c>
      <c r="F387" s="4">
        <f>IFERROR((Kreditvækst[[#This Row],[Udlaan_MFI_IFS_UE]]/VLOOKUP(DATE(YEAR(Kreditvækst[[#This Row],[Dato]])-1,MONTH(Kreditvækst[[#This Row],[Dato]])+1,1)-1,Kreditvækst[[Dato]:[Udlaan_MFI_IFS_UE]],3,FALSE)-1)*100,NA())</f>
        <v>-3.2290544445009006</v>
      </c>
      <c r="G387" s="4">
        <f>IFERROR((Kreditvækst[[#This Row],[Udlaan_MFI_HH_NP_UE]]/VLOOKUP(DATE(YEAR(Kreditvækst[[#This Row],[Dato]])-1,MONTH(Kreditvækst[[#This Row],[Dato]])+1,1)-1,Kreditvækst[[Dato]:[Udlaan_MFI_HH_NP_UE]],4,FALSE)-1)*100,NA())</f>
        <v>1.0166345957891121</v>
      </c>
    </row>
    <row r="388" spans="1:7" hidden="1" x14ac:dyDescent="0.25">
      <c r="A388" s="3">
        <v>40968</v>
      </c>
      <c r="B388" s="4"/>
      <c r="C388" s="4">
        <v>1033.914136373</v>
      </c>
      <c r="D388" s="4">
        <v>2311.5573674249999</v>
      </c>
      <c r="E388" s="4" t="e">
        <f>IF(ISNUMBER(Kreditvækst[[#This Row],[Udlaan_FK_til_BNP]]),IFERROR((Kreditvækst[[#This Row],[Udlaan_FK_til_BNP]]/VLOOKUP(DATE(YEAR(Kreditvækst[[#This Row],[Dato]])-1,MONTH(Kreditvækst[[#This Row],[Dato]]),DAY(Kreditvækst[[#This Row],[Dato]])),Kreditvækst[[#All],[Dato]:[Udlaan_FK_til_BNP]],2,FALSE)-1)*100,NA()),NA())</f>
        <v>#N/A</v>
      </c>
      <c r="F388" s="4">
        <f>IFERROR((Kreditvækst[[#This Row],[Udlaan_MFI_IFS_UE]]/VLOOKUP(DATE(YEAR(Kreditvækst[[#This Row],[Dato]])-1,MONTH(Kreditvækst[[#This Row],[Dato]])+1,1)-1,Kreditvækst[[Dato]:[Udlaan_MFI_IFS_UE]],3,FALSE)-1)*100,NA())</f>
        <v>-2.80391626278228</v>
      </c>
      <c r="G388" s="4">
        <f>IFERROR((Kreditvækst[[#This Row],[Udlaan_MFI_HH_NP_UE]]/VLOOKUP(DATE(YEAR(Kreditvækst[[#This Row],[Dato]])-1,MONTH(Kreditvækst[[#This Row],[Dato]])+1,1)-1,Kreditvækst[[Dato]:[Udlaan_MFI_HH_NP_UE]],4,FALSE)-1)*100,NA())</f>
        <v>0.94677706874537471</v>
      </c>
    </row>
    <row r="389" spans="1:7" x14ac:dyDescent="0.25">
      <c r="A389" s="3">
        <v>40999</v>
      </c>
      <c r="B389" s="4">
        <v>275.92810772729888</v>
      </c>
      <c r="C389" s="4">
        <v>1041.468426718</v>
      </c>
      <c r="D389" s="4">
        <v>2317.7459396570002</v>
      </c>
      <c r="E389" s="4">
        <f>IF(ISNUMBER(Kreditvækst[[#This Row],[Udlaan_FK_til_BNP]]),IFERROR((Kreditvækst[[#This Row],[Udlaan_FK_til_BNP]]/VLOOKUP(DATE(YEAR(Kreditvækst[[#This Row],[Dato]])-1,MONTH(Kreditvækst[[#This Row],[Dato]]),DAY(Kreditvækst[[#This Row],[Dato]])),Kreditvækst[[#All],[Dato]:[Udlaan_FK_til_BNP]],2,FALSE)-1)*100,NA()),NA())</f>
        <v>4.5654982636204045</v>
      </c>
      <c r="F389" s="4">
        <f>IFERROR((Kreditvækst[[#This Row],[Udlaan_MFI_IFS_UE]]/VLOOKUP(DATE(YEAR(Kreditvækst[[#This Row],[Dato]])-1,MONTH(Kreditvækst[[#This Row],[Dato]])+1,1)-1,Kreditvækst[[Dato]:[Udlaan_MFI_IFS_UE]],3,FALSE)-1)*100,NA())</f>
        <v>-2.4954588695664026</v>
      </c>
      <c r="G389" s="4">
        <f>IFERROR((Kreditvækst[[#This Row],[Udlaan_MFI_HH_NP_UE]]/VLOOKUP(DATE(YEAR(Kreditvækst[[#This Row],[Dato]])-1,MONTH(Kreditvækst[[#This Row],[Dato]])+1,1)-1,Kreditvækst[[Dato]:[Udlaan_MFI_HH_NP_UE]],4,FALSE)-1)*100,NA())</f>
        <v>1.0748083613838499</v>
      </c>
    </row>
    <row r="390" spans="1:7" hidden="1" x14ac:dyDescent="0.25">
      <c r="A390" s="3">
        <v>41029</v>
      </c>
      <c r="B390" s="4"/>
      <c r="C390" s="4">
        <v>1048.7291753519999</v>
      </c>
      <c r="D390" s="4">
        <v>2313.198049912</v>
      </c>
      <c r="E390" s="4" t="e">
        <f>IF(ISNUMBER(Kreditvækst[[#This Row],[Udlaan_FK_til_BNP]]),IFERROR((Kreditvækst[[#This Row],[Udlaan_FK_til_BNP]]/VLOOKUP(DATE(YEAR(Kreditvækst[[#This Row],[Dato]])-1,MONTH(Kreditvækst[[#This Row],[Dato]]),DAY(Kreditvækst[[#This Row],[Dato]])),Kreditvækst[[#All],[Dato]:[Udlaan_FK_til_BNP]],2,FALSE)-1)*100,NA()),NA())</f>
        <v>#N/A</v>
      </c>
      <c r="F390" s="4">
        <f>IFERROR((Kreditvækst[[#This Row],[Udlaan_MFI_IFS_UE]]/VLOOKUP(DATE(YEAR(Kreditvækst[[#This Row],[Dato]])-1,MONTH(Kreditvækst[[#This Row],[Dato]])+1,1)-1,Kreditvækst[[Dato]:[Udlaan_MFI_IFS_UE]],3,FALSE)-1)*100,NA())</f>
        <v>-1.3399882740051106</v>
      </c>
      <c r="G390" s="4">
        <f>IFERROR((Kreditvækst[[#This Row],[Udlaan_MFI_HH_NP_UE]]/VLOOKUP(DATE(YEAR(Kreditvækst[[#This Row],[Dato]])-1,MONTH(Kreditvækst[[#This Row],[Dato]])+1,1)-1,Kreditvækst[[Dato]:[Udlaan_MFI_HH_NP_UE]],4,FALSE)-1)*100,NA())</f>
        <v>0.98854655663911384</v>
      </c>
    </row>
    <row r="391" spans="1:7" hidden="1" x14ac:dyDescent="0.25">
      <c r="A391" s="3">
        <v>41060</v>
      </c>
      <c r="B391" s="4"/>
      <c r="C391" s="4">
        <v>1039.9026081900001</v>
      </c>
      <c r="D391" s="4">
        <v>2312.9763387009998</v>
      </c>
      <c r="E391" s="4" t="e">
        <f>IF(ISNUMBER(Kreditvækst[[#This Row],[Udlaan_FK_til_BNP]]),IFERROR((Kreditvækst[[#This Row],[Udlaan_FK_til_BNP]]/VLOOKUP(DATE(YEAR(Kreditvækst[[#This Row],[Dato]])-1,MONTH(Kreditvækst[[#This Row],[Dato]]),DAY(Kreditvækst[[#This Row],[Dato]])),Kreditvækst[[#All],[Dato]:[Udlaan_FK_til_BNP]],2,FALSE)-1)*100,NA()),NA())</f>
        <v>#N/A</v>
      </c>
      <c r="F391" s="4">
        <f>IFERROR((Kreditvækst[[#This Row],[Udlaan_MFI_IFS_UE]]/VLOOKUP(DATE(YEAR(Kreditvækst[[#This Row],[Dato]])-1,MONTH(Kreditvækst[[#This Row],[Dato]])+1,1)-1,Kreditvækst[[Dato]:[Udlaan_MFI_IFS_UE]],3,FALSE)-1)*100,NA())</f>
        <v>-1.0411636467643093</v>
      </c>
      <c r="G391" s="4">
        <f>IFERROR((Kreditvækst[[#This Row],[Udlaan_MFI_HH_NP_UE]]/VLOOKUP(DATE(YEAR(Kreditvækst[[#This Row],[Dato]])-1,MONTH(Kreditvækst[[#This Row],[Dato]])+1,1)-1,Kreditvækst[[Dato]:[Udlaan_MFI_HH_NP_UE]],4,FALSE)-1)*100,NA())</f>
        <v>1.0381077932391625</v>
      </c>
    </row>
    <row r="392" spans="1:7" x14ac:dyDescent="0.25">
      <c r="A392" s="3">
        <v>41090</v>
      </c>
      <c r="B392" s="4">
        <v>276.02681792834602</v>
      </c>
      <c r="C392" s="4">
        <v>1043.568624262</v>
      </c>
      <c r="D392" s="4">
        <v>2324.640358741</v>
      </c>
      <c r="E392" s="4">
        <f>IF(ISNUMBER(Kreditvækst[[#This Row],[Udlaan_FK_til_BNP]]),IFERROR((Kreditvækst[[#This Row],[Udlaan_FK_til_BNP]]/VLOOKUP(DATE(YEAR(Kreditvækst[[#This Row],[Dato]])-1,MONTH(Kreditvækst[[#This Row],[Dato]]),DAY(Kreditvækst[[#This Row],[Dato]])),Kreditvækst[[#All],[Dato]:[Udlaan_FK_til_BNP]],2,FALSE)-1)*100,NA()),NA())</f>
        <v>4.3948894593345722</v>
      </c>
      <c r="F392" s="4">
        <f>IFERROR((Kreditvækst[[#This Row],[Udlaan_MFI_IFS_UE]]/VLOOKUP(DATE(YEAR(Kreditvækst[[#This Row],[Dato]])-1,MONTH(Kreditvækst[[#This Row],[Dato]])+1,1)-1,Kreditvækst[[Dato]:[Udlaan_MFI_IFS_UE]],3,FALSE)-1)*100,NA())</f>
        <v>-0.90722071426292406</v>
      </c>
      <c r="G392" s="4">
        <f>IFERROR((Kreditvækst[[#This Row],[Udlaan_MFI_HH_NP_UE]]/VLOOKUP(DATE(YEAR(Kreditvækst[[#This Row],[Dato]])-1,MONTH(Kreditvækst[[#This Row],[Dato]])+1,1)-1,Kreditvækst[[Dato]:[Udlaan_MFI_HH_NP_UE]],4,FALSE)-1)*100,NA())</f>
        <v>1.2318679817476363</v>
      </c>
    </row>
    <row r="393" spans="1:7" hidden="1" x14ac:dyDescent="0.25">
      <c r="A393" s="3">
        <v>41121</v>
      </c>
      <c r="B393" s="4"/>
      <c r="C393" s="4">
        <v>1029.3295488389999</v>
      </c>
      <c r="D393" s="4">
        <v>2320.0385326750002</v>
      </c>
      <c r="E393" s="4" t="e">
        <f>IF(ISNUMBER(Kreditvækst[[#This Row],[Udlaan_FK_til_BNP]]),IFERROR((Kreditvækst[[#This Row],[Udlaan_FK_til_BNP]]/VLOOKUP(DATE(YEAR(Kreditvækst[[#This Row],[Dato]])-1,MONTH(Kreditvækst[[#This Row],[Dato]]),DAY(Kreditvækst[[#This Row],[Dato]])),Kreditvækst[[#All],[Dato]:[Udlaan_FK_til_BNP]],2,FALSE)-1)*100,NA()),NA())</f>
        <v>#N/A</v>
      </c>
      <c r="F393" s="4">
        <f>IFERROR((Kreditvækst[[#This Row],[Udlaan_MFI_IFS_UE]]/VLOOKUP(DATE(YEAR(Kreditvækst[[#This Row],[Dato]])-1,MONTH(Kreditvækst[[#This Row],[Dato]])+1,1)-1,Kreditvækst[[Dato]:[Udlaan_MFI_IFS_UE]],3,FALSE)-1)*100,NA())</f>
        <v>-0.97774968013309982</v>
      </c>
      <c r="G393" s="4">
        <f>IFERROR((Kreditvækst[[#This Row],[Udlaan_MFI_HH_NP_UE]]/VLOOKUP(DATE(YEAR(Kreditvækst[[#This Row],[Dato]])-1,MONTH(Kreditvækst[[#This Row],[Dato]])+1,1)-1,Kreditvækst[[Dato]:[Udlaan_MFI_HH_NP_UE]],4,FALSE)-1)*100,NA())</f>
        <v>1.0415768349821608</v>
      </c>
    </row>
    <row r="394" spans="1:7" hidden="1" x14ac:dyDescent="0.25">
      <c r="A394" s="3">
        <v>41152</v>
      </c>
      <c r="B394" s="4"/>
      <c r="C394" s="4">
        <v>1022.8091462279999</v>
      </c>
      <c r="D394" s="4">
        <v>2317.7430479600002</v>
      </c>
      <c r="E394" s="4" t="e">
        <f>IF(ISNUMBER(Kreditvækst[[#This Row],[Udlaan_FK_til_BNP]]),IFERROR((Kreditvækst[[#This Row],[Udlaan_FK_til_BNP]]/VLOOKUP(DATE(YEAR(Kreditvækst[[#This Row],[Dato]])-1,MONTH(Kreditvækst[[#This Row],[Dato]]),DAY(Kreditvækst[[#This Row],[Dato]])),Kreditvækst[[#All],[Dato]:[Udlaan_FK_til_BNP]],2,FALSE)-1)*100,NA()),NA())</f>
        <v>#N/A</v>
      </c>
      <c r="F394" s="4">
        <f>IFERROR((Kreditvækst[[#This Row],[Udlaan_MFI_IFS_UE]]/VLOOKUP(DATE(YEAR(Kreditvækst[[#This Row],[Dato]])-1,MONTH(Kreditvækst[[#This Row],[Dato]])+1,1)-1,Kreditvækst[[Dato]:[Udlaan_MFI_IFS_UE]],3,FALSE)-1)*100,NA())</f>
        <v>-1.5301455382160989</v>
      </c>
      <c r="G394" s="4">
        <f>IFERROR((Kreditvækst[[#This Row],[Udlaan_MFI_HH_NP_UE]]/VLOOKUP(DATE(YEAR(Kreditvækst[[#This Row],[Dato]])-1,MONTH(Kreditvækst[[#This Row],[Dato]])+1,1)-1,Kreditvækst[[Dato]:[Udlaan_MFI_HH_NP_UE]],4,FALSE)-1)*100,NA())</f>
        <v>0.74319019908297701</v>
      </c>
    </row>
    <row r="395" spans="1:7" x14ac:dyDescent="0.25">
      <c r="A395" s="3">
        <v>41182</v>
      </c>
      <c r="B395" s="4">
        <v>272.71650994533371</v>
      </c>
      <c r="C395" s="4">
        <v>1023.065069795</v>
      </c>
      <c r="D395" s="4">
        <v>2325.3618073819998</v>
      </c>
      <c r="E395" s="4">
        <f>IF(ISNUMBER(Kreditvækst[[#This Row],[Udlaan_FK_til_BNP]]),IFERROR((Kreditvækst[[#This Row],[Udlaan_FK_til_BNP]]/VLOOKUP(DATE(YEAR(Kreditvækst[[#This Row],[Dato]])-1,MONTH(Kreditvækst[[#This Row],[Dato]]),DAY(Kreditvækst[[#This Row],[Dato]])),Kreditvækst[[#All],[Dato]:[Udlaan_FK_til_BNP]],2,FALSE)-1)*100,NA()),NA())</f>
        <v>0.58412610507168061</v>
      </c>
      <c r="F395" s="4">
        <f>IFERROR((Kreditvækst[[#This Row],[Udlaan_MFI_IFS_UE]]/VLOOKUP(DATE(YEAR(Kreditvækst[[#This Row],[Dato]])-1,MONTH(Kreditvækst[[#This Row],[Dato]])+1,1)-1,Kreditvækst[[Dato]:[Udlaan_MFI_IFS_UE]],3,FALSE)-1)*100,NA())</f>
        <v>-2.3144537748315153</v>
      </c>
      <c r="G395" s="4">
        <f>IFERROR((Kreditvækst[[#This Row],[Udlaan_MFI_HH_NP_UE]]/VLOOKUP(DATE(YEAR(Kreditvækst[[#This Row],[Dato]])-1,MONTH(Kreditvækst[[#This Row],[Dato]])+1,1)-1,Kreditvækst[[Dato]:[Udlaan_MFI_HH_NP_UE]],4,FALSE)-1)*100,NA())</f>
        <v>1.0216124243291214</v>
      </c>
    </row>
    <row r="396" spans="1:7" hidden="1" x14ac:dyDescent="0.25">
      <c r="A396" s="3">
        <v>41213</v>
      </c>
      <c r="B396" s="4"/>
      <c r="C396" s="4">
        <v>1013.7062338879999</v>
      </c>
      <c r="D396" s="4">
        <v>2320.953349849</v>
      </c>
      <c r="E396" s="4" t="e">
        <f>IF(ISNUMBER(Kreditvækst[[#This Row],[Udlaan_FK_til_BNP]]),IFERROR((Kreditvækst[[#This Row],[Udlaan_FK_til_BNP]]/VLOOKUP(DATE(YEAR(Kreditvækst[[#This Row],[Dato]])-1,MONTH(Kreditvækst[[#This Row],[Dato]]),DAY(Kreditvækst[[#This Row],[Dato]])),Kreditvækst[[#All],[Dato]:[Udlaan_FK_til_BNP]],2,FALSE)-1)*100,NA()),NA())</f>
        <v>#N/A</v>
      </c>
      <c r="F396" s="4">
        <f>IFERROR((Kreditvækst[[#This Row],[Udlaan_MFI_IFS_UE]]/VLOOKUP(DATE(YEAR(Kreditvækst[[#This Row],[Dato]])-1,MONTH(Kreditvækst[[#This Row],[Dato]])+1,1)-1,Kreditvækst[[Dato]:[Udlaan_MFI_IFS_UE]],3,FALSE)-1)*100,NA())</f>
        <v>-2.8916333077982248</v>
      </c>
      <c r="G396" s="4">
        <f>IFERROR((Kreditvækst[[#This Row],[Udlaan_MFI_HH_NP_UE]]/VLOOKUP(DATE(YEAR(Kreditvækst[[#This Row],[Dato]])-1,MONTH(Kreditvækst[[#This Row],[Dato]])+1,1)-1,Kreditvækst[[Dato]:[Udlaan_MFI_HH_NP_UE]],4,FALSE)-1)*100,NA())</f>
        <v>0.82234757583927731</v>
      </c>
    </row>
    <row r="397" spans="1:7" hidden="1" x14ac:dyDescent="0.25">
      <c r="A397" s="3">
        <v>41243</v>
      </c>
      <c r="B397" s="4"/>
      <c r="C397" s="4">
        <v>1018.8083099</v>
      </c>
      <c r="D397" s="4">
        <v>2319.1445106649999</v>
      </c>
      <c r="E397" s="4" t="e">
        <f>IF(ISNUMBER(Kreditvækst[[#This Row],[Udlaan_FK_til_BNP]]),IFERROR((Kreditvækst[[#This Row],[Udlaan_FK_til_BNP]]/VLOOKUP(DATE(YEAR(Kreditvækst[[#This Row],[Dato]])-1,MONTH(Kreditvækst[[#This Row],[Dato]]),DAY(Kreditvækst[[#This Row],[Dato]])),Kreditvækst[[#All],[Dato]:[Udlaan_FK_til_BNP]],2,FALSE)-1)*100,NA()),NA())</f>
        <v>#N/A</v>
      </c>
      <c r="F397" s="4">
        <f>IFERROR((Kreditvækst[[#This Row],[Udlaan_MFI_IFS_UE]]/VLOOKUP(DATE(YEAR(Kreditvækst[[#This Row],[Dato]])-1,MONTH(Kreditvækst[[#This Row],[Dato]])+1,1)-1,Kreditvækst[[Dato]:[Udlaan_MFI_IFS_UE]],3,FALSE)-1)*100,NA())</f>
        <v>-2.6853525190146499</v>
      </c>
      <c r="G397" s="4">
        <f>IFERROR((Kreditvækst[[#This Row],[Udlaan_MFI_HH_NP_UE]]/VLOOKUP(DATE(YEAR(Kreditvækst[[#This Row],[Dato]])-1,MONTH(Kreditvækst[[#This Row],[Dato]])+1,1)-1,Kreditvækst[[Dato]:[Udlaan_MFI_HH_NP_UE]],4,FALSE)-1)*100,NA())</f>
        <v>0.8045314436179396</v>
      </c>
    </row>
    <row r="398" spans="1:7" x14ac:dyDescent="0.25">
      <c r="A398" s="3">
        <v>41274</v>
      </c>
      <c r="B398" s="4">
        <v>275.55767893679939</v>
      </c>
      <c r="C398" s="4">
        <v>1010.4094081329999</v>
      </c>
      <c r="D398" s="4">
        <v>2328.874208489</v>
      </c>
      <c r="E398" s="4">
        <f>IF(ISNUMBER(Kreditvækst[[#This Row],[Udlaan_FK_til_BNP]]),IFERROR((Kreditvækst[[#This Row],[Udlaan_FK_til_BNP]]/VLOOKUP(DATE(YEAR(Kreditvækst[[#This Row],[Dato]])-1,MONTH(Kreditvækst[[#This Row],[Dato]]),DAY(Kreditvækst[[#This Row],[Dato]])),Kreditvækst[[#All],[Dato]:[Udlaan_FK_til_BNP]],2,FALSE)-1)*100,NA()),NA())</f>
        <v>0.84907384150343379</v>
      </c>
      <c r="F398" s="4">
        <f>IFERROR((Kreditvækst[[#This Row],[Udlaan_MFI_IFS_UE]]/VLOOKUP(DATE(YEAR(Kreditvækst[[#This Row],[Dato]])-1,MONTH(Kreditvækst[[#This Row],[Dato]])+1,1)-1,Kreditvækst[[Dato]:[Udlaan_MFI_IFS_UE]],3,FALSE)-1)*100,NA())</f>
        <v>-2.5034210365665777</v>
      </c>
      <c r="G398" s="4">
        <f>IFERROR((Kreditvækst[[#This Row],[Udlaan_MFI_HH_NP_UE]]/VLOOKUP(DATE(YEAR(Kreditvækst[[#This Row],[Dato]])-1,MONTH(Kreditvækst[[#This Row],[Dato]])+1,1)-1,Kreditvækst[[Dato]:[Udlaan_MFI_HH_NP_UE]],4,FALSE)-1)*100,NA())</f>
        <v>0.54123165028807652</v>
      </c>
    </row>
    <row r="399" spans="1:7" hidden="1" x14ac:dyDescent="0.25">
      <c r="A399" s="3">
        <v>41305</v>
      </c>
      <c r="B399" s="4"/>
      <c r="C399" s="4">
        <v>1001.741048268</v>
      </c>
      <c r="D399" s="4">
        <v>2324.6128828619999</v>
      </c>
      <c r="E399" s="4" t="e">
        <f>IF(ISNUMBER(Kreditvækst[[#This Row],[Udlaan_FK_til_BNP]]),IFERROR((Kreditvækst[[#This Row],[Udlaan_FK_til_BNP]]/VLOOKUP(DATE(YEAR(Kreditvækst[[#This Row],[Dato]])-1,MONTH(Kreditvækst[[#This Row],[Dato]]),DAY(Kreditvækst[[#This Row],[Dato]])),Kreditvækst[[#All],[Dato]:[Udlaan_FK_til_BNP]],2,FALSE)-1)*100,NA()),NA())</f>
        <v>#N/A</v>
      </c>
      <c r="F399" s="4">
        <f>IFERROR((Kreditvækst[[#This Row],[Udlaan_MFI_IFS_UE]]/VLOOKUP(DATE(YEAR(Kreditvækst[[#This Row],[Dato]])-1,MONTH(Kreditvækst[[#This Row],[Dato]])+1,1)-1,Kreditvækst[[Dato]:[Udlaan_MFI_IFS_UE]],3,FALSE)-1)*100,NA())</f>
        <v>-2.8496020997061722</v>
      </c>
      <c r="G399" s="4">
        <f>IFERROR((Kreditvækst[[#This Row],[Udlaan_MFI_HH_NP_UE]]/VLOOKUP(DATE(YEAR(Kreditvækst[[#This Row],[Dato]])-1,MONTH(Kreditvækst[[#This Row],[Dato]])+1,1)-1,Kreditvækst[[Dato]:[Udlaan_MFI_HH_NP_UE]],4,FALSE)-1)*100,NA())</f>
        <v>0.49165621070528243</v>
      </c>
    </row>
    <row r="400" spans="1:7" hidden="1" x14ac:dyDescent="0.25">
      <c r="A400" s="3">
        <v>41333</v>
      </c>
      <c r="B400" s="4"/>
      <c r="C400" s="4">
        <v>1009.728449392</v>
      </c>
      <c r="D400" s="4">
        <v>2322.926142494</v>
      </c>
      <c r="E400" s="4" t="e">
        <f>IF(ISNUMBER(Kreditvækst[[#This Row],[Udlaan_FK_til_BNP]]),IFERROR((Kreditvækst[[#This Row],[Udlaan_FK_til_BNP]]/VLOOKUP(DATE(YEAR(Kreditvækst[[#This Row],[Dato]])-1,MONTH(Kreditvækst[[#This Row],[Dato]]),DAY(Kreditvækst[[#This Row],[Dato]])),Kreditvækst[[#All],[Dato]:[Udlaan_FK_til_BNP]],2,FALSE)-1)*100,NA()),NA())</f>
        <v>#N/A</v>
      </c>
      <c r="F400" s="4">
        <f>IFERROR((Kreditvækst[[#This Row],[Udlaan_MFI_IFS_UE]]/VLOOKUP(DATE(YEAR(Kreditvækst[[#This Row],[Dato]])-1,MONTH(Kreditvækst[[#This Row],[Dato]])+1,1)-1,Kreditvækst[[Dato]:[Udlaan_MFI_IFS_UE]],3,FALSE)-1)*100,NA())</f>
        <v>-2.3392355448242586</v>
      </c>
      <c r="G400" s="4">
        <f>IFERROR((Kreditvækst[[#This Row],[Udlaan_MFI_HH_NP_UE]]/VLOOKUP(DATE(YEAR(Kreditvækst[[#This Row],[Dato]])-1,MONTH(Kreditvækst[[#This Row],[Dato]])+1,1)-1,Kreditvækst[[Dato]:[Udlaan_MFI_HH_NP_UE]],4,FALSE)-1)*100,NA())</f>
        <v>0.49182318506177936</v>
      </c>
    </row>
    <row r="401" spans="1:7" x14ac:dyDescent="0.25">
      <c r="A401" s="3">
        <v>41364</v>
      </c>
      <c r="B401" s="4">
        <v>273.56759731514961</v>
      </c>
      <c r="C401" s="4">
        <v>1009.0956353179999</v>
      </c>
      <c r="D401" s="4">
        <v>2328.2380826569997</v>
      </c>
      <c r="E401" s="4">
        <f>IF(ISNUMBER(Kreditvækst[[#This Row],[Udlaan_FK_til_BNP]]),IFERROR((Kreditvækst[[#This Row],[Udlaan_FK_til_BNP]]/VLOOKUP(DATE(YEAR(Kreditvækst[[#This Row],[Dato]])-1,MONTH(Kreditvækst[[#This Row],[Dato]]),DAY(Kreditvækst[[#This Row],[Dato]])),Kreditvækst[[#All],[Dato]:[Udlaan_FK_til_BNP]],2,FALSE)-1)*100,NA()),NA())</f>
        <v>-0.8554802305541731</v>
      </c>
      <c r="F401" s="4">
        <f>IFERROR((Kreditvækst[[#This Row],[Udlaan_MFI_IFS_UE]]/VLOOKUP(DATE(YEAR(Kreditvækst[[#This Row],[Dato]])-1,MONTH(Kreditvækst[[#This Row],[Dato]])+1,1)-1,Kreditvækst[[Dato]:[Udlaan_MFI_IFS_UE]],3,FALSE)-1)*100,NA())</f>
        <v>-3.1083795311987572</v>
      </c>
      <c r="G401" s="4">
        <f>IFERROR((Kreditvækst[[#This Row],[Udlaan_MFI_HH_NP_UE]]/VLOOKUP(DATE(YEAR(Kreditvækst[[#This Row],[Dato]])-1,MONTH(Kreditvækst[[#This Row],[Dato]])+1,1)-1,Kreditvækst[[Dato]:[Udlaan_MFI_HH_NP_UE]],4,FALSE)-1)*100,NA())</f>
        <v>0.45268736406685051</v>
      </c>
    </row>
    <row r="402" spans="1:7" hidden="1" x14ac:dyDescent="0.25">
      <c r="A402" s="3">
        <v>41394</v>
      </c>
      <c r="B402" s="4"/>
      <c r="C402" s="4">
        <v>1003.830468588</v>
      </c>
      <c r="D402" s="4">
        <v>2326.448092311</v>
      </c>
      <c r="E402" s="4" t="e">
        <f>IF(ISNUMBER(Kreditvækst[[#This Row],[Udlaan_FK_til_BNP]]),IFERROR((Kreditvækst[[#This Row],[Udlaan_FK_til_BNP]]/VLOOKUP(DATE(YEAR(Kreditvækst[[#This Row],[Dato]])-1,MONTH(Kreditvækst[[#This Row],[Dato]]),DAY(Kreditvækst[[#This Row],[Dato]])),Kreditvækst[[#All],[Dato]:[Udlaan_FK_til_BNP]],2,FALSE)-1)*100,NA()),NA())</f>
        <v>#N/A</v>
      </c>
      <c r="F402" s="4">
        <f>IFERROR((Kreditvækst[[#This Row],[Udlaan_MFI_IFS_UE]]/VLOOKUP(DATE(YEAR(Kreditvækst[[#This Row],[Dato]])-1,MONTH(Kreditvækst[[#This Row],[Dato]])+1,1)-1,Kreditvækst[[Dato]:[Udlaan_MFI_IFS_UE]],3,FALSE)-1)*100,NA())</f>
        <v>-4.28124894579478</v>
      </c>
      <c r="G402" s="4">
        <f>IFERROR((Kreditvækst[[#This Row],[Udlaan_MFI_HH_NP_UE]]/VLOOKUP(DATE(YEAR(Kreditvækst[[#This Row],[Dato]])-1,MONTH(Kreditvækst[[#This Row],[Dato]])+1,1)-1,Kreditvækst[[Dato]:[Udlaan_MFI_HH_NP_UE]],4,FALSE)-1)*100,NA())</f>
        <v>0.57280190079289639</v>
      </c>
    </row>
    <row r="403" spans="1:7" hidden="1" x14ac:dyDescent="0.25">
      <c r="A403" s="3">
        <v>41425</v>
      </c>
      <c r="B403" s="4"/>
      <c r="C403" s="4">
        <v>1009.5246809</v>
      </c>
      <c r="D403" s="4">
        <v>2326.5579790060001</v>
      </c>
      <c r="E403" s="4" t="e">
        <f>IF(ISNUMBER(Kreditvækst[[#This Row],[Udlaan_FK_til_BNP]]),IFERROR((Kreditvækst[[#This Row],[Udlaan_FK_til_BNP]]/VLOOKUP(DATE(YEAR(Kreditvækst[[#This Row],[Dato]])-1,MONTH(Kreditvækst[[#This Row],[Dato]]),DAY(Kreditvækst[[#This Row],[Dato]])),Kreditvækst[[#All],[Dato]:[Udlaan_FK_til_BNP]],2,FALSE)-1)*100,NA()),NA())</f>
        <v>#N/A</v>
      </c>
      <c r="F403" s="4">
        <f>IFERROR((Kreditvækst[[#This Row],[Udlaan_MFI_IFS_UE]]/VLOOKUP(DATE(YEAR(Kreditvækst[[#This Row],[Dato]])-1,MONTH(Kreditvækst[[#This Row],[Dato]])+1,1)-1,Kreditvækst[[Dato]:[Udlaan_MFI_IFS_UE]],3,FALSE)-1)*100,NA())</f>
        <v>-2.9212281083585645</v>
      </c>
      <c r="G403" s="4">
        <f>IFERROR((Kreditvækst[[#This Row],[Udlaan_MFI_HH_NP_UE]]/VLOOKUP(DATE(YEAR(Kreditvækst[[#This Row],[Dato]])-1,MONTH(Kreditvækst[[#This Row],[Dato]])+1,1)-1,Kreditvækst[[Dato]:[Udlaan_MFI_HH_NP_UE]],4,FALSE)-1)*100,NA())</f>
        <v>0.58719322276457042</v>
      </c>
    </row>
    <row r="404" spans="1:7" x14ac:dyDescent="0.25">
      <c r="A404" s="3">
        <v>41455</v>
      </c>
      <c r="B404" s="4">
        <v>270.7196080479734</v>
      </c>
      <c r="C404" s="4">
        <v>1008.8993260880001</v>
      </c>
      <c r="D404" s="4">
        <v>2329.241922097</v>
      </c>
      <c r="E404" s="4">
        <f>IF(ISNUMBER(Kreditvækst[[#This Row],[Udlaan_FK_til_BNP]]),IFERROR((Kreditvækst[[#This Row],[Udlaan_FK_til_BNP]]/VLOOKUP(DATE(YEAR(Kreditvækst[[#This Row],[Dato]])-1,MONTH(Kreditvækst[[#This Row],[Dato]]),DAY(Kreditvækst[[#This Row],[Dato]])),Kreditvækst[[#All],[Dato]:[Udlaan_FK_til_BNP]],2,FALSE)-1)*100,NA()),NA())</f>
        <v>-1.9227153072316039</v>
      </c>
      <c r="F404" s="4">
        <f>IFERROR((Kreditvækst[[#This Row],[Udlaan_MFI_IFS_UE]]/VLOOKUP(DATE(YEAR(Kreditvækst[[#This Row],[Dato]])-1,MONTH(Kreditvækst[[#This Row],[Dato]])+1,1)-1,Kreditvækst[[Dato]:[Udlaan_MFI_IFS_UE]],3,FALSE)-1)*100,NA())</f>
        <v>-3.3221867127825599</v>
      </c>
      <c r="G404" s="4">
        <f>IFERROR((Kreditvækst[[#This Row],[Udlaan_MFI_HH_NP_UE]]/VLOOKUP(DATE(YEAR(Kreditvækst[[#This Row],[Dato]])-1,MONTH(Kreditvækst[[#This Row],[Dato]])+1,1)-1,Kreditvækst[[Dato]:[Udlaan_MFI_HH_NP_UE]],4,FALSE)-1)*100,NA())</f>
        <v>0.19794732284921235</v>
      </c>
    </row>
    <row r="405" spans="1:7" hidden="1" x14ac:dyDescent="0.25">
      <c r="A405" s="3">
        <v>41486</v>
      </c>
      <c r="B405" s="4"/>
      <c r="C405" s="4">
        <v>997.20200276700007</v>
      </c>
      <c r="D405" s="4">
        <v>2328.0002305520002</v>
      </c>
      <c r="E405" s="4" t="e">
        <f>IF(ISNUMBER(Kreditvækst[[#This Row],[Udlaan_FK_til_BNP]]),IFERROR((Kreditvækst[[#This Row],[Udlaan_FK_til_BNP]]/VLOOKUP(DATE(YEAR(Kreditvækst[[#This Row],[Dato]])-1,MONTH(Kreditvækst[[#This Row],[Dato]]),DAY(Kreditvækst[[#This Row],[Dato]])),Kreditvækst[[#All],[Dato]:[Udlaan_FK_til_BNP]],2,FALSE)-1)*100,NA()),NA())</f>
        <v>#N/A</v>
      </c>
      <c r="F405" s="4">
        <f>IFERROR((Kreditvækst[[#This Row],[Udlaan_MFI_IFS_UE]]/VLOOKUP(DATE(YEAR(Kreditvækst[[#This Row],[Dato]])-1,MONTH(Kreditvækst[[#This Row],[Dato]])+1,1)-1,Kreditvækst[[Dato]:[Udlaan_MFI_IFS_UE]],3,FALSE)-1)*100,NA())</f>
        <v>-3.1212108996809707</v>
      </c>
      <c r="G405" s="4">
        <f>IFERROR((Kreditvækst[[#This Row],[Udlaan_MFI_HH_NP_UE]]/VLOOKUP(DATE(YEAR(Kreditvækst[[#This Row],[Dato]])-1,MONTH(Kreditvækst[[#This Row],[Dato]])+1,1)-1,Kreditvækst[[Dato]:[Udlaan_MFI_HH_NP_UE]],4,FALSE)-1)*100,NA())</f>
        <v>0.34317093293361189</v>
      </c>
    </row>
    <row r="406" spans="1:7" hidden="1" x14ac:dyDescent="0.25">
      <c r="A406" s="3">
        <v>41517</v>
      </c>
      <c r="B406" s="4"/>
      <c r="C406" s="4">
        <v>1006.3447359229999</v>
      </c>
      <c r="D406" s="4">
        <v>2325.7008016600003</v>
      </c>
      <c r="E406" s="4" t="e">
        <f>IF(ISNUMBER(Kreditvækst[[#This Row],[Udlaan_FK_til_BNP]]),IFERROR((Kreditvækst[[#This Row],[Udlaan_FK_til_BNP]]/VLOOKUP(DATE(YEAR(Kreditvækst[[#This Row],[Dato]])-1,MONTH(Kreditvækst[[#This Row],[Dato]]),DAY(Kreditvækst[[#This Row],[Dato]])),Kreditvækst[[#All],[Dato]:[Udlaan_FK_til_BNP]],2,FALSE)-1)*100,NA()),NA())</f>
        <v>#N/A</v>
      </c>
      <c r="F406" s="4">
        <f>IFERROR((Kreditvækst[[#This Row],[Udlaan_MFI_IFS_UE]]/VLOOKUP(DATE(YEAR(Kreditvækst[[#This Row],[Dato]])-1,MONTH(Kreditvækst[[#This Row],[Dato]])+1,1)-1,Kreditvækst[[Dato]:[Udlaan_MFI_IFS_UE]],3,FALSE)-1)*100,NA())</f>
        <v>-1.6097245870081212</v>
      </c>
      <c r="G406" s="4">
        <f>IFERROR((Kreditvækst[[#This Row],[Udlaan_MFI_HH_NP_UE]]/VLOOKUP(DATE(YEAR(Kreditvækst[[#This Row],[Dato]])-1,MONTH(Kreditvækst[[#This Row],[Dato]])+1,1)-1,Kreditvækst[[Dato]:[Udlaan_MFI_HH_NP_UE]],4,FALSE)-1)*100,NA())</f>
        <v>0.34334063506324952</v>
      </c>
    </row>
    <row r="407" spans="1:7" x14ac:dyDescent="0.25">
      <c r="A407" s="3">
        <v>41547</v>
      </c>
      <c r="B407" s="4">
        <v>269.1601197194056</v>
      </c>
      <c r="C407" s="4">
        <v>1012.158731933</v>
      </c>
      <c r="D407" s="4">
        <v>2329.7414318749998</v>
      </c>
      <c r="E407" s="4">
        <f>IF(ISNUMBER(Kreditvækst[[#This Row],[Udlaan_FK_til_BNP]]),IFERROR((Kreditvækst[[#This Row],[Udlaan_FK_til_BNP]]/VLOOKUP(DATE(YEAR(Kreditvækst[[#This Row],[Dato]])-1,MONTH(Kreditvækst[[#This Row],[Dato]]),DAY(Kreditvækst[[#This Row],[Dato]])),Kreditvækst[[#All],[Dato]:[Udlaan_FK_til_BNP]],2,FALSE)-1)*100,NA()),NA())</f>
        <v>-1.3040612123706774</v>
      </c>
      <c r="F407" s="4">
        <f>IFERROR((Kreditvækst[[#This Row],[Udlaan_MFI_IFS_UE]]/VLOOKUP(DATE(YEAR(Kreditvækst[[#This Row],[Dato]])-1,MONTH(Kreditvækst[[#This Row],[Dato]])+1,1)-1,Kreditvækst[[Dato]:[Udlaan_MFI_IFS_UE]],3,FALSE)-1)*100,NA())</f>
        <v>-1.0660453752160071</v>
      </c>
      <c r="G407" s="4">
        <f>IFERROR((Kreditvækst[[#This Row],[Udlaan_MFI_HH_NP_UE]]/VLOOKUP(DATE(YEAR(Kreditvækst[[#This Row],[Dato]])-1,MONTH(Kreditvækst[[#This Row],[Dato]])+1,1)-1,Kreditvækst[[Dato]:[Udlaan_MFI_HH_NP_UE]],4,FALSE)-1)*100,NA())</f>
        <v>0.18834163694856354</v>
      </c>
    </row>
    <row r="408" spans="1:7" hidden="1" x14ac:dyDescent="0.25">
      <c r="A408" s="3">
        <v>41578</v>
      </c>
      <c r="B408" s="4"/>
      <c r="C408" s="4">
        <v>1002.5057897369709</v>
      </c>
      <c r="D408" s="4">
        <v>2325.8177326099699</v>
      </c>
      <c r="E408" s="4" t="e">
        <f>IF(ISNUMBER(Kreditvækst[[#This Row],[Udlaan_FK_til_BNP]]),IFERROR((Kreditvækst[[#This Row],[Udlaan_FK_til_BNP]]/VLOOKUP(DATE(YEAR(Kreditvækst[[#This Row],[Dato]])-1,MONTH(Kreditvækst[[#This Row],[Dato]]),DAY(Kreditvækst[[#This Row],[Dato]])),Kreditvækst[[#All],[Dato]:[Udlaan_FK_til_BNP]],2,FALSE)-1)*100,NA()),NA())</f>
        <v>#N/A</v>
      </c>
      <c r="F408" s="4">
        <f>IFERROR((Kreditvækst[[#This Row],[Udlaan_MFI_IFS_UE]]/VLOOKUP(DATE(YEAR(Kreditvækst[[#This Row],[Dato]])-1,MONTH(Kreditvækst[[#This Row],[Dato]])+1,1)-1,Kreditvækst[[Dato]:[Udlaan_MFI_IFS_UE]],3,FALSE)-1)*100,NA())</f>
        <v>-1.1049003919084699</v>
      </c>
      <c r="G408" s="4">
        <f>IFERROR((Kreditvækst[[#This Row],[Udlaan_MFI_HH_NP_UE]]/VLOOKUP(DATE(YEAR(Kreditvækst[[#This Row],[Dato]])-1,MONTH(Kreditvækst[[#This Row],[Dato]])+1,1)-1,Kreditvækst[[Dato]:[Udlaan_MFI_HH_NP_UE]],4,FALSE)-1)*100,NA())</f>
        <v>0.20958554644308069</v>
      </c>
    </row>
    <row r="409" spans="1:7" hidden="1" x14ac:dyDescent="0.25">
      <c r="A409" s="3">
        <v>41608</v>
      </c>
      <c r="B409" s="4"/>
      <c r="C409" s="4">
        <v>1007.121261543851</v>
      </c>
      <c r="D409" s="4">
        <v>2330.0042224560202</v>
      </c>
      <c r="E409" s="4" t="e">
        <f>IF(ISNUMBER(Kreditvækst[[#This Row],[Udlaan_FK_til_BNP]]),IFERROR((Kreditvækst[[#This Row],[Udlaan_FK_til_BNP]]/VLOOKUP(DATE(YEAR(Kreditvækst[[#This Row],[Dato]])-1,MONTH(Kreditvækst[[#This Row],[Dato]]),DAY(Kreditvækst[[#This Row],[Dato]])),Kreditvækst[[#All],[Dato]:[Udlaan_FK_til_BNP]],2,FALSE)-1)*100,NA()),NA())</f>
        <v>#N/A</v>
      </c>
      <c r="F409" s="4">
        <f>IFERROR((Kreditvækst[[#This Row],[Udlaan_MFI_IFS_UE]]/VLOOKUP(DATE(YEAR(Kreditvækst[[#This Row],[Dato]])-1,MONTH(Kreditvækst[[#This Row],[Dato]])+1,1)-1,Kreditvækst[[Dato]:[Udlaan_MFI_IFS_UE]],3,FALSE)-1)*100,NA())</f>
        <v>-1.1471292727575189</v>
      </c>
      <c r="G409" s="4">
        <f>IFERROR((Kreditvækst[[#This Row],[Udlaan_MFI_HH_NP_UE]]/VLOOKUP(DATE(YEAR(Kreditvækst[[#This Row],[Dato]])-1,MONTH(Kreditvækst[[#This Row],[Dato]])+1,1)-1,Kreditvækst[[Dato]:[Udlaan_MFI_HH_NP_UE]],4,FALSE)-1)*100,NA())</f>
        <v>0.46826369556014491</v>
      </c>
    </row>
    <row r="410" spans="1:7" x14ac:dyDescent="0.25">
      <c r="A410" s="3">
        <v>41639</v>
      </c>
      <c r="B410" s="4">
        <v>262.22647313489693</v>
      </c>
      <c r="C410" s="4">
        <v>1008.1696061704786</v>
      </c>
      <c r="D410" s="4">
        <v>2332.4117645248348</v>
      </c>
      <c r="E410" s="4">
        <f>IF(ISNUMBER(Kreditvækst[[#This Row],[Udlaan_FK_til_BNP]]),IFERROR((Kreditvækst[[#This Row],[Udlaan_FK_til_BNP]]/VLOOKUP(DATE(YEAR(Kreditvækst[[#This Row],[Dato]])-1,MONTH(Kreditvækst[[#This Row],[Dato]]),DAY(Kreditvækst[[#This Row],[Dato]])),Kreditvækst[[#All],[Dato]:[Udlaan_FK_til_BNP]],2,FALSE)-1)*100,NA()),NA())</f>
        <v>-4.8379003094158097</v>
      </c>
      <c r="F410" s="4">
        <f>IFERROR((Kreditvækst[[#This Row],[Udlaan_MFI_IFS_UE]]/VLOOKUP(DATE(YEAR(Kreditvækst[[#This Row],[Dato]])-1,MONTH(Kreditvækst[[#This Row],[Dato]])+1,1)-1,Kreditvækst[[Dato]:[Udlaan_MFI_IFS_UE]],3,FALSE)-1)*100,NA())</f>
        <v>-0.22167271449501369</v>
      </c>
      <c r="G410" s="4">
        <f>IFERROR((Kreditvækst[[#This Row],[Udlaan_MFI_HH_NP_UE]]/VLOOKUP(DATE(YEAR(Kreditvækst[[#This Row],[Dato]])-1,MONTH(Kreditvækst[[#This Row],[Dato]])+1,1)-1,Kreditvækst[[Dato]:[Udlaan_MFI_HH_NP_UE]],4,FALSE)-1)*100,NA())</f>
        <v>0.15189983310133215</v>
      </c>
    </row>
    <row r="411" spans="1:7" hidden="1" x14ac:dyDescent="0.25">
      <c r="A411" s="3">
        <v>41670</v>
      </c>
      <c r="B411" s="4"/>
      <c r="C411" s="4">
        <v>1006.5475128249486</v>
      </c>
      <c r="D411" s="4">
        <v>2316.9051973393744</v>
      </c>
      <c r="E411" s="4" t="e">
        <f>IF(ISNUMBER(Kreditvækst[[#This Row],[Udlaan_FK_til_BNP]]),IFERROR((Kreditvækst[[#This Row],[Udlaan_FK_til_BNP]]/VLOOKUP(DATE(YEAR(Kreditvækst[[#This Row],[Dato]])-1,MONTH(Kreditvækst[[#This Row],[Dato]]),DAY(Kreditvækst[[#This Row],[Dato]])),Kreditvækst[[#All],[Dato]:[Udlaan_FK_til_BNP]],2,FALSE)-1)*100,NA()),NA())</f>
        <v>#N/A</v>
      </c>
      <c r="F411" s="4">
        <f>IFERROR((Kreditvækst[[#This Row],[Udlaan_MFI_IFS_UE]]/VLOOKUP(DATE(YEAR(Kreditvækst[[#This Row],[Dato]])-1,MONTH(Kreditvækst[[#This Row],[Dato]])+1,1)-1,Kreditvækst[[Dato]:[Udlaan_MFI_IFS_UE]],3,FALSE)-1)*100,NA())</f>
        <v>0.47981108144254936</v>
      </c>
      <c r="G411" s="4">
        <f>IFERROR((Kreditvækst[[#This Row],[Udlaan_MFI_HH_NP_UE]]/VLOOKUP(DATE(YEAR(Kreditvækst[[#This Row],[Dato]])-1,MONTH(Kreditvækst[[#This Row],[Dato]])+1,1)-1,Kreditvækst[[Dato]:[Udlaan_MFI_HH_NP_UE]],4,FALSE)-1)*100,NA())</f>
        <v>-0.33156856263895085</v>
      </c>
    </row>
    <row r="412" spans="1:7" hidden="1" x14ac:dyDescent="0.25">
      <c r="A412" s="3">
        <v>41698</v>
      </c>
      <c r="B412" s="4"/>
      <c r="C412" s="4">
        <v>1006.1824982682775</v>
      </c>
      <c r="D412" s="4">
        <v>2316.4267681431247</v>
      </c>
      <c r="E412" s="4" t="e">
        <f>IF(ISNUMBER(Kreditvækst[[#This Row],[Udlaan_FK_til_BNP]]),IFERROR((Kreditvækst[[#This Row],[Udlaan_FK_til_BNP]]/VLOOKUP(DATE(YEAR(Kreditvækst[[#This Row],[Dato]])-1,MONTH(Kreditvækst[[#This Row],[Dato]]),DAY(Kreditvækst[[#This Row],[Dato]])),Kreditvækst[[#All],[Dato]:[Udlaan_FK_til_BNP]],2,FALSE)-1)*100,NA()),NA())</f>
        <v>#N/A</v>
      </c>
      <c r="F412" s="4">
        <f>IFERROR((Kreditvækst[[#This Row],[Udlaan_MFI_IFS_UE]]/VLOOKUP(DATE(YEAR(Kreditvækst[[#This Row],[Dato]])-1,MONTH(Kreditvækst[[#This Row],[Dato]])+1,1)-1,Kreditvækst[[Dato]:[Udlaan_MFI_IFS_UE]],3,FALSE)-1)*100,NA())</f>
        <v>-0.35117868827581056</v>
      </c>
      <c r="G412" s="4">
        <f>IFERROR((Kreditvækst[[#This Row],[Udlaan_MFI_HH_NP_UE]]/VLOOKUP(DATE(YEAR(Kreditvækst[[#This Row],[Dato]])-1,MONTH(Kreditvækst[[#This Row],[Dato]])+1,1)-1,Kreditvækst[[Dato]:[Udlaan_MFI_HH_NP_UE]],4,FALSE)-1)*100,NA())</f>
        <v>-0.2797925526765721</v>
      </c>
    </row>
    <row r="413" spans="1:7" x14ac:dyDescent="0.25">
      <c r="A413" s="3">
        <v>41729</v>
      </c>
      <c r="B413" s="4">
        <v>261.7397708520665</v>
      </c>
      <c r="C413" s="4">
        <v>1023.7962073966937</v>
      </c>
      <c r="D413" s="4">
        <v>2318.5091287881751</v>
      </c>
      <c r="E413" s="4">
        <f>IF(ISNUMBER(Kreditvækst[[#This Row],[Udlaan_FK_til_BNP]]),IFERROR((Kreditvækst[[#This Row],[Udlaan_FK_til_BNP]]/VLOOKUP(DATE(YEAR(Kreditvækst[[#This Row],[Dato]])-1,MONTH(Kreditvækst[[#This Row],[Dato]]),DAY(Kreditvækst[[#This Row],[Dato]])),Kreditvækst[[#All],[Dato]:[Udlaan_FK_til_BNP]],2,FALSE)-1)*100,NA()),NA())</f>
        <v>-4.32354802950492</v>
      </c>
      <c r="F413" s="4">
        <f>IFERROR((Kreditvækst[[#This Row],[Udlaan_MFI_IFS_UE]]/VLOOKUP(DATE(YEAR(Kreditvækst[[#This Row],[Dato]])-1,MONTH(Kreditvækst[[#This Row],[Dato]])+1,1)-1,Kreditvækst[[Dato]:[Udlaan_MFI_IFS_UE]],3,FALSE)-1)*100,NA())</f>
        <v>1.4568066260697954</v>
      </c>
      <c r="G413" s="4">
        <f>IFERROR((Kreditvækst[[#This Row],[Udlaan_MFI_HH_NP_UE]]/VLOOKUP(DATE(YEAR(Kreditvækst[[#This Row],[Dato]])-1,MONTH(Kreditvækst[[#This Row],[Dato]])+1,1)-1,Kreditvækst[[Dato]:[Udlaan_MFI_HH_NP_UE]],4,FALSE)-1)*100,NA())</f>
        <v>-0.41786765457086927</v>
      </c>
    </row>
    <row r="414" spans="1:7" hidden="1" x14ac:dyDescent="0.25">
      <c r="A414" s="3">
        <v>41759</v>
      </c>
      <c r="B414" s="4"/>
      <c r="C414" s="4">
        <v>1019.8920488937347</v>
      </c>
      <c r="D414" s="4">
        <v>2309.3452061201056</v>
      </c>
      <c r="E414" s="4" t="e">
        <f>IF(ISNUMBER(Kreditvækst[[#This Row],[Udlaan_FK_til_BNP]]),IFERROR((Kreditvækst[[#This Row],[Udlaan_FK_til_BNP]]/VLOOKUP(DATE(YEAR(Kreditvækst[[#This Row],[Dato]])-1,MONTH(Kreditvækst[[#This Row],[Dato]]),DAY(Kreditvækst[[#This Row],[Dato]])),Kreditvækst[[#All],[Dato]:[Udlaan_FK_til_BNP]],2,FALSE)-1)*100,NA()),NA())</f>
        <v>#N/A</v>
      </c>
      <c r="F414" s="4">
        <f>IFERROR((Kreditvækst[[#This Row],[Udlaan_MFI_IFS_UE]]/VLOOKUP(DATE(YEAR(Kreditvækst[[#This Row],[Dato]])-1,MONTH(Kreditvækst[[#This Row],[Dato]])+1,1)-1,Kreditvækst[[Dato]:[Udlaan_MFI_IFS_UE]],3,FALSE)-1)*100,NA())</f>
        <v>1.6000291691013357</v>
      </c>
      <c r="G414" s="4">
        <f>IFERROR((Kreditvækst[[#This Row],[Udlaan_MFI_HH_NP_UE]]/VLOOKUP(DATE(YEAR(Kreditvækst[[#This Row],[Dato]])-1,MONTH(Kreditvækst[[#This Row],[Dato]])+1,1)-1,Kreditvækst[[Dato]:[Udlaan_MFI_HH_NP_UE]],4,FALSE)-1)*100,NA())</f>
        <v>-0.73515013068291557</v>
      </c>
    </row>
    <row r="415" spans="1:7" hidden="1" x14ac:dyDescent="0.25">
      <c r="A415" s="3">
        <v>41790</v>
      </c>
      <c r="B415" s="4"/>
      <c r="C415" s="4">
        <v>1015.9689746931438</v>
      </c>
      <c r="D415" s="4">
        <v>2309.7555852631053</v>
      </c>
      <c r="E415" s="4" t="e">
        <f>IF(ISNUMBER(Kreditvækst[[#This Row],[Udlaan_FK_til_BNP]]),IFERROR((Kreditvækst[[#This Row],[Udlaan_FK_til_BNP]]/VLOOKUP(DATE(YEAR(Kreditvækst[[#This Row],[Dato]])-1,MONTH(Kreditvækst[[#This Row],[Dato]]),DAY(Kreditvækst[[#This Row],[Dato]])),Kreditvækst[[#All],[Dato]:[Udlaan_FK_til_BNP]],2,FALSE)-1)*100,NA()),NA())</f>
        <v>#N/A</v>
      </c>
      <c r="F415" s="4">
        <f>IFERROR((Kreditvækst[[#This Row],[Udlaan_MFI_IFS_UE]]/VLOOKUP(DATE(YEAR(Kreditvækst[[#This Row],[Dato]])-1,MONTH(Kreditvækst[[#This Row],[Dato]])+1,1)-1,Kreditvækst[[Dato]:[Udlaan_MFI_IFS_UE]],3,FALSE)-1)*100,NA())</f>
        <v>0.63834930587318706</v>
      </c>
      <c r="G415" s="4">
        <f>IFERROR((Kreditvækst[[#This Row],[Udlaan_MFI_HH_NP_UE]]/VLOOKUP(DATE(YEAR(Kreditvækst[[#This Row],[Dato]])-1,MONTH(Kreditvækst[[#This Row],[Dato]])+1,1)-1,Kreditvækst[[Dato]:[Udlaan_MFI_HH_NP_UE]],4,FALSE)-1)*100,NA())</f>
        <v>-0.72219965694013677</v>
      </c>
    </row>
    <row r="416" spans="1:7" x14ac:dyDescent="0.25">
      <c r="A416" s="3">
        <v>41820</v>
      </c>
      <c r="B416" s="4">
        <v>259.57340487402035</v>
      </c>
      <c r="C416" s="4">
        <v>1016.3238367206609</v>
      </c>
      <c r="D416" s="4">
        <v>2315.0000812867888</v>
      </c>
      <c r="E416" s="4">
        <f>IF(ISNUMBER(Kreditvækst[[#This Row],[Udlaan_FK_til_BNP]]),IFERROR((Kreditvækst[[#This Row],[Udlaan_FK_til_BNP]]/VLOOKUP(DATE(YEAR(Kreditvækst[[#This Row],[Dato]])-1,MONTH(Kreditvækst[[#This Row],[Dato]]),DAY(Kreditvækst[[#This Row],[Dato]])),Kreditvækst[[#All],[Dato]:[Udlaan_FK_til_BNP]],2,FALSE)-1)*100,NA()),NA())</f>
        <v>-4.1172500412226753</v>
      </c>
      <c r="F416" s="4">
        <f>IFERROR((Kreditvækst[[#This Row],[Udlaan_MFI_IFS_UE]]/VLOOKUP(DATE(YEAR(Kreditvækst[[#This Row],[Dato]])-1,MONTH(Kreditvækst[[#This Row],[Dato]])+1,1)-1,Kreditvækst[[Dato]:[Udlaan_MFI_IFS_UE]],3,FALSE)-1)*100,NA())</f>
        <v>0.73590203112230412</v>
      </c>
      <c r="G416" s="4">
        <f>IFERROR((Kreditvækst[[#This Row],[Udlaan_MFI_HH_NP_UE]]/VLOOKUP(DATE(YEAR(Kreditvækst[[#This Row],[Dato]])-1,MONTH(Kreditvækst[[#This Row],[Dato]])+1,1)-1,Kreditvækst[[Dato]:[Udlaan_MFI_HH_NP_UE]],4,FALSE)-1)*100,NA())</f>
        <v>-0.61143673721059111</v>
      </c>
    </row>
    <row r="417" spans="1:7" hidden="1" x14ac:dyDescent="0.25">
      <c r="A417" s="3">
        <v>41851</v>
      </c>
      <c r="B417" s="4"/>
      <c r="C417" s="4">
        <v>1006.0223499427309</v>
      </c>
      <c r="D417" s="4">
        <v>2314.8442779419988</v>
      </c>
      <c r="E417" s="4" t="e">
        <f>IF(ISNUMBER(Kreditvækst[[#This Row],[Udlaan_FK_til_BNP]]),IFERROR((Kreditvækst[[#This Row],[Udlaan_FK_til_BNP]]/VLOOKUP(DATE(YEAR(Kreditvækst[[#This Row],[Dato]])-1,MONTH(Kreditvækst[[#This Row],[Dato]]),DAY(Kreditvækst[[#This Row],[Dato]])),Kreditvækst[[#All],[Dato]:[Udlaan_FK_til_BNP]],2,FALSE)-1)*100,NA()),NA())</f>
        <v>#N/A</v>
      </c>
      <c r="F417" s="4">
        <f>IFERROR((Kreditvækst[[#This Row],[Udlaan_MFI_IFS_UE]]/VLOOKUP(DATE(YEAR(Kreditvækst[[#This Row],[Dato]])-1,MONTH(Kreditvækst[[#This Row],[Dato]])+1,1)-1,Kreditvækst[[Dato]:[Udlaan_MFI_IFS_UE]],3,FALSE)-1)*100,NA())</f>
        <v>0.88450957291064114</v>
      </c>
      <c r="G417" s="4">
        <f>IFERROR((Kreditvækst[[#This Row],[Udlaan_MFI_HH_NP_UE]]/VLOOKUP(DATE(YEAR(Kreditvækst[[#This Row],[Dato]])-1,MONTH(Kreditvækst[[#This Row],[Dato]])+1,1)-1,Kreditvækst[[Dato]:[Udlaan_MFI_HH_NP_UE]],4,FALSE)-1)*100,NA())</f>
        <v>-0.56511818329511021</v>
      </c>
    </row>
    <row r="418" spans="1:7" hidden="1" x14ac:dyDescent="0.25">
      <c r="A418" s="3">
        <v>41882</v>
      </c>
      <c r="B418" s="4"/>
      <c r="C418" s="4">
        <v>1011.955161104901</v>
      </c>
      <c r="D418" s="4">
        <v>2316.0704469098791</v>
      </c>
      <c r="E418" s="4" t="e">
        <f>IF(ISNUMBER(Kreditvækst[[#This Row],[Udlaan_FK_til_BNP]]),IFERROR((Kreditvækst[[#This Row],[Udlaan_FK_til_BNP]]/VLOOKUP(DATE(YEAR(Kreditvækst[[#This Row],[Dato]])-1,MONTH(Kreditvækst[[#This Row],[Dato]]),DAY(Kreditvækst[[#This Row],[Dato]])),Kreditvækst[[#All],[Dato]:[Udlaan_FK_til_BNP]],2,FALSE)-1)*100,NA()),NA())</f>
        <v>#N/A</v>
      </c>
      <c r="F418" s="4">
        <f>IFERROR((Kreditvækst[[#This Row],[Udlaan_MFI_IFS_UE]]/VLOOKUP(DATE(YEAR(Kreditvækst[[#This Row],[Dato]])-1,MONTH(Kreditvækst[[#This Row],[Dato]])+1,1)-1,Kreditvækst[[Dato]:[Udlaan_MFI_IFS_UE]],3,FALSE)-1)*100,NA())</f>
        <v>0.55750529432196938</v>
      </c>
      <c r="G418" s="4">
        <f>IFERROR((Kreditvækst[[#This Row],[Udlaan_MFI_HH_NP_UE]]/VLOOKUP(DATE(YEAR(Kreditvækst[[#This Row],[Dato]])-1,MONTH(Kreditvækst[[#This Row],[Dato]])+1,1)-1,Kreditvækst[[Dato]:[Udlaan_MFI_HH_NP_UE]],4,FALSE)-1)*100,NA())</f>
        <v>-0.41408399323108469</v>
      </c>
    </row>
    <row r="419" spans="1:7" x14ac:dyDescent="0.25">
      <c r="A419" s="3">
        <v>41912</v>
      </c>
      <c r="B419" s="4">
        <v>265.38255817919685</v>
      </c>
      <c r="C419" s="4">
        <v>1017.9423013723945</v>
      </c>
      <c r="D419" s="4">
        <v>2321.4232026417521</v>
      </c>
      <c r="E419" s="4">
        <f>IF(ISNUMBER(Kreditvækst[[#This Row],[Udlaan_FK_til_BNP]]),IFERROR((Kreditvækst[[#This Row],[Udlaan_FK_til_BNP]]/VLOOKUP(DATE(YEAR(Kreditvækst[[#This Row],[Dato]])-1,MONTH(Kreditvækst[[#This Row],[Dato]]),DAY(Kreditvækst[[#This Row],[Dato]])),Kreditvækst[[#All],[Dato]:[Udlaan_FK_til_BNP]],2,FALSE)-1)*100,NA()),NA())</f>
        <v>-1.403462572444536</v>
      </c>
      <c r="F419" s="4">
        <f>IFERROR((Kreditvækst[[#This Row],[Udlaan_MFI_IFS_UE]]/VLOOKUP(DATE(YEAR(Kreditvækst[[#This Row],[Dato]])-1,MONTH(Kreditvækst[[#This Row],[Dato]])+1,1)-1,Kreditvækst[[Dato]:[Udlaan_MFI_IFS_UE]],3,FALSE)-1)*100,NA())</f>
        <v>0.57140933105908065</v>
      </c>
      <c r="G419" s="4">
        <f>IFERROR((Kreditvækst[[#This Row],[Udlaan_MFI_HH_NP_UE]]/VLOOKUP(DATE(YEAR(Kreditvækst[[#This Row],[Dato]])-1,MONTH(Kreditvækst[[#This Row],[Dato]])+1,1)-1,Kreditvækst[[Dato]:[Udlaan_MFI_HH_NP_UE]],4,FALSE)-1)*100,NA())</f>
        <v>-0.35704516902346217</v>
      </c>
    </row>
    <row r="420" spans="1:7" hidden="1" x14ac:dyDescent="0.25">
      <c r="A420" s="3">
        <v>41943</v>
      </c>
      <c r="B420" s="4"/>
      <c r="C420" s="4">
        <v>1016.2363800344524</v>
      </c>
      <c r="D420" s="4">
        <v>2319.7662444096622</v>
      </c>
      <c r="E420" s="4" t="e">
        <f>IF(ISNUMBER(Kreditvækst[[#This Row],[Udlaan_FK_til_BNP]]),IFERROR((Kreditvækst[[#This Row],[Udlaan_FK_til_BNP]]/VLOOKUP(DATE(YEAR(Kreditvækst[[#This Row],[Dato]])-1,MONTH(Kreditvækst[[#This Row],[Dato]]),DAY(Kreditvækst[[#This Row],[Dato]])),Kreditvækst[[#All],[Dato]:[Udlaan_FK_til_BNP]],2,FALSE)-1)*100,NA()),NA())</f>
        <v>#N/A</v>
      </c>
      <c r="F420" s="4">
        <f>IFERROR((Kreditvækst[[#This Row],[Udlaan_MFI_IFS_UE]]/VLOOKUP(DATE(YEAR(Kreditvækst[[#This Row],[Dato]])-1,MONTH(Kreditvækst[[#This Row],[Dato]])+1,1)-1,Kreditvækst[[Dato]:[Udlaan_MFI_IFS_UE]],3,FALSE)-1)*100,NA())</f>
        <v>1.369627032386922</v>
      </c>
      <c r="G420" s="4">
        <f>IFERROR((Kreditvækst[[#This Row],[Udlaan_MFI_HH_NP_UE]]/VLOOKUP(DATE(YEAR(Kreditvækst[[#This Row],[Dato]])-1,MONTH(Kreditvækst[[#This Row],[Dato]])+1,1)-1,Kreditvækst[[Dato]:[Udlaan_MFI_HH_NP_UE]],4,FALSE)-1)*100,NA())</f>
        <v>-0.26018755104755265</v>
      </c>
    </row>
    <row r="421" spans="1:7" hidden="1" x14ac:dyDescent="0.25">
      <c r="A421" s="3">
        <v>41973</v>
      </c>
      <c r="B421" s="4"/>
      <c r="C421" s="4">
        <v>1019.0805860710634</v>
      </c>
      <c r="D421" s="4">
        <v>2318.4595977462623</v>
      </c>
      <c r="E421" s="4" t="e">
        <f>IF(ISNUMBER(Kreditvækst[[#This Row],[Udlaan_FK_til_BNP]]),IFERROR((Kreditvækst[[#This Row],[Udlaan_FK_til_BNP]]/VLOOKUP(DATE(YEAR(Kreditvækst[[#This Row],[Dato]])-1,MONTH(Kreditvækst[[#This Row],[Dato]]),DAY(Kreditvækst[[#This Row],[Dato]])),Kreditvækst[[#All],[Dato]:[Udlaan_FK_til_BNP]],2,FALSE)-1)*100,NA()),NA())</f>
        <v>#N/A</v>
      </c>
      <c r="F421" s="4">
        <f>IFERROR((Kreditvækst[[#This Row],[Udlaan_MFI_IFS_UE]]/VLOOKUP(DATE(YEAR(Kreditvækst[[#This Row],[Dato]])-1,MONTH(Kreditvækst[[#This Row],[Dato]])+1,1)-1,Kreditvækst[[Dato]:[Udlaan_MFI_IFS_UE]],3,FALSE)-1)*100,NA())</f>
        <v>1.1874761246604582</v>
      </c>
      <c r="G421" s="4">
        <f>IFERROR((Kreditvækst[[#This Row],[Udlaan_MFI_HH_NP_UE]]/VLOOKUP(DATE(YEAR(Kreditvækst[[#This Row],[Dato]])-1,MONTH(Kreditvækst[[#This Row],[Dato]])+1,1)-1,Kreditvækst[[Dato]:[Udlaan_MFI_HH_NP_UE]],4,FALSE)-1)*100,NA())</f>
        <v>-0.49547655744541785</v>
      </c>
    </row>
    <row r="422" spans="1:7" x14ac:dyDescent="0.25">
      <c r="A422" s="3">
        <v>42004</v>
      </c>
      <c r="B422" s="4">
        <v>264.59261636488782</v>
      </c>
      <c r="C422" s="4">
        <v>1023.3404996053608</v>
      </c>
      <c r="D422" s="4">
        <v>2329.5564261477989</v>
      </c>
      <c r="E422" s="4">
        <f>IF(ISNUMBER(Kreditvækst[[#This Row],[Udlaan_FK_til_BNP]]),IFERROR((Kreditvækst[[#This Row],[Udlaan_FK_til_BNP]]/VLOOKUP(DATE(YEAR(Kreditvækst[[#This Row],[Dato]])-1,MONTH(Kreditvækst[[#This Row],[Dato]]),DAY(Kreditvækst[[#This Row],[Dato]])),Kreditvækst[[#All],[Dato]:[Udlaan_FK_til_BNP]],2,FALSE)-1)*100,NA()),NA())</f>
        <v>0.90232812946147156</v>
      </c>
      <c r="F422" s="4">
        <f>IFERROR((Kreditvækst[[#This Row],[Udlaan_MFI_IFS_UE]]/VLOOKUP(DATE(YEAR(Kreditvækst[[#This Row],[Dato]])-1,MONTH(Kreditvækst[[#This Row],[Dato]])+1,1)-1,Kreditvækst[[Dato]:[Udlaan_MFI_IFS_UE]],3,FALSE)-1)*100,NA())</f>
        <v>1.5047957548044666</v>
      </c>
      <c r="G422" s="4">
        <f>IFERROR((Kreditvækst[[#This Row],[Udlaan_MFI_HH_NP_UE]]/VLOOKUP(DATE(YEAR(Kreditvækst[[#This Row],[Dato]])-1,MONTH(Kreditvækst[[#This Row],[Dato]])+1,1)-1,Kreditvækst[[Dato]:[Udlaan_MFI_HH_NP_UE]],4,FALSE)-1)*100,NA())</f>
        <v>-0.12241999549412741</v>
      </c>
    </row>
    <row r="423" spans="1:7" hidden="1" x14ac:dyDescent="0.25">
      <c r="A423" s="3">
        <v>42035</v>
      </c>
      <c r="B423" s="4"/>
      <c r="C423" s="4">
        <v>1019.6351764331997</v>
      </c>
      <c r="D423" s="4">
        <v>2314.978156439759</v>
      </c>
      <c r="E423" s="4" t="e">
        <f>IF(ISNUMBER(Kreditvækst[[#This Row],[Udlaan_FK_til_BNP]]),IFERROR((Kreditvækst[[#This Row],[Udlaan_FK_til_BNP]]/VLOOKUP(DATE(YEAR(Kreditvækst[[#This Row],[Dato]])-1,MONTH(Kreditvækst[[#This Row],[Dato]]),DAY(Kreditvækst[[#This Row],[Dato]])),Kreditvækst[[#All],[Dato]:[Udlaan_FK_til_BNP]],2,FALSE)-1)*100,NA()),NA())</f>
        <v>#N/A</v>
      </c>
      <c r="F423" s="4">
        <f>IFERROR((Kreditvækst[[#This Row],[Udlaan_MFI_IFS_UE]]/VLOOKUP(DATE(YEAR(Kreditvækst[[#This Row],[Dato]])-1,MONTH(Kreditvækst[[#This Row],[Dato]])+1,1)-1,Kreditvækst[[Dato]:[Udlaan_MFI_IFS_UE]],3,FALSE)-1)*100,NA())</f>
        <v>1.3002529380376382</v>
      </c>
      <c r="G423" s="4">
        <f>IFERROR((Kreditvækst[[#This Row],[Udlaan_MFI_HH_NP_UE]]/VLOOKUP(DATE(YEAR(Kreditvækst[[#This Row],[Dato]])-1,MONTH(Kreditvækst[[#This Row],[Dato]])+1,1)-1,Kreditvækst[[Dato]:[Udlaan_MFI_HH_NP_UE]],4,FALSE)-1)*100,NA())</f>
        <v>-8.3173057828533903E-2</v>
      </c>
    </row>
    <row r="424" spans="1:7" hidden="1" x14ac:dyDescent="0.25">
      <c r="A424" s="3">
        <v>42063</v>
      </c>
      <c r="B424" s="4"/>
      <c r="C424" s="4">
        <v>1017.3925191852798</v>
      </c>
      <c r="D424" s="4">
        <v>2317.0780949359087</v>
      </c>
      <c r="E424" s="4" t="e">
        <f>IF(ISNUMBER(Kreditvækst[[#This Row],[Udlaan_FK_til_BNP]]),IFERROR((Kreditvækst[[#This Row],[Udlaan_FK_til_BNP]]/VLOOKUP(DATE(YEAR(Kreditvækst[[#This Row],[Dato]])-1,MONTH(Kreditvækst[[#This Row],[Dato]]),DAY(Kreditvækst[[#This Row],[Dato]])),Kreditvækst[[#All],[Dato]:[Udlaan_FK_til_BNP]],2,FALSE)-1)*100,NA()),NA())</f>
        <v>#N/A</v>
      </c>
      <c r="F424" s="4">
        <f>IFERROR((Kreditvækst[[#This Row],[Udlaan_MFI_IFS_UE]]/VLOOKUP(DATE(YEAR(Kreditvækst[[#This Row],[Dato]])-1,MONTH(Kreditvækst[[#This Row],[Dato]])+1,1)-1,Kreditvækst[[Dato]:[Udlaan_MFI_IFS_UE]],3,FALSE)-1)*100,NA())</f>
        <v>1.1141140833095031</v>
      </c>
      <c r="G424" s="4">
        <f>IFERROR((Kreditvækst[[#This Row],[Udlaan_MFI_HH_NP_UE]]/VLOOKUP(DATE(YEAR(Kreditvækst[[#This Row],[Dato]])-1,MONTH(Kreditvækst[[#This Row],[Dato]])+1,1)-1,Kreditvækst[[Dato]:[Udlaan_MFI_HH_NP_UE]],4,FALSE)-1)*100,NA())</f>
        <v>2.8117737272825849E-2</v>
      </c>
    </row>
    <row r="425" spans="1:7" x14ac:dyDescent="0.25">
      <c r="A425" s="3">
        <v>42094</v>
      </c>
      <c r="B425" s="4">
        <v>265.31661352293474</v>
      </c>
      <c r="C425" s="4">
        <v>1029.2679202304926</v>
      </c>
      <c r="D425" s="4">
        <v>2326.4843667076143</v>
      </c>
      <c r="E425" s="4">
        <f>IF(ISNUMBER(Kreditvækst[[#This Row],[Udlaan_FK_til_BNP]]),IFERROR((Kreditvækst[[#This Row],[Udlaan_FK_til_BNP]]/VLOOKUP(DATE(YEAR(Kreditvækst[[#This Row],[Dato]])-1,MONTH(Kreditvækst[[#This Row],[Dato]]),DAY(Kreditvækst[[#This Row],[Dato]])),Kreditvækst[[#All],[Dato]:[Udlaan_FK_til_BNP]],2,FALSE)-1)*100,NA()),NA())</f>
        <v>1.3665644541615452</v>
      </c>
      <c r="F425" s="4">
        <f>IFERROR((Kreditvækst[[#This Row],[Udlaan_MFI_IFS_UE]]/VLOOKUP(DATE(YEAR(Kreditvækst[[#This Row],[Dato]])-1,MONTH(Kreditvækst[[#This Row],[Dato]])+1,1)-1,Kreditvækst[[Dato]:[Udlaan_MFI_IFS_UE]],3,FALSE)-1)*100,NA())</f>
        <v>0.53445332130233059</v>
      </c>
      <c r="G425" s="4">
        <f>IFERROR((Kreditvækst[[#This Row],[Udlaan_MFI_HH_NP_UE]]/VLOOKUP(DATE(YEAR(Kreditvækst[[#This Row],[Dato]])-1,MONTH(Kreditvækst[[#This Row],[Dato]])+1,1)-1,Kreditvækst[[Dato]:[Udlaan_MFI_HH_NP_UE]],4,FALSE)-1)*100,NA())</f>
        <v>0.34398130334762911</v>
      </c>
    </row>
    <row r="426" spans="1:7" hidden="1" x14ac:dyDescent="0.25">
      <c r="A426" s="3">
        <v>42124</v>
      </c>
      <c r="B426" s="4"/>
      <c r="C426" s="4">
        <v>1030.4048711293626</v>
      </c>
      <c r="D426" s="4">
        <v>2323.0729759183641</v>
      </c>
      <c r="E426" s="4" t="e">
        <f>IF(ISNUMBER(Kreditvækst[[#This Row],[Udlaan_FK_til_BNP]]),IFERROR((Kreditvækst[[#This Row],[Udlaan_FK_til_BNP]]/VLOOKUP(DATE(YEAR(Kreditvækst[[#This Row],[Dato]])-1,MONTH(Kreditvækst[[#This Row],[Dato]]),DAY(Kreditvækst[[#This Row],[Dato]])),Kreditvækst[[#All],[Dato]:[Udlaan_FK_til_BNP]],2,FALSE)-1)*100,NA()),NA())</f>
        <v>#N/A</v>
      </c>
      <c r="F426" s="4">
        <f>IFERROR((Kreditvækst[[#This Row],[Udlaan_MFI_IFS_UE]]/VLOOKUP(DATE(YEAR(Kreditvækst[[#This Row],[Dato]])-1,MONTH(Kreditvækst[[#This Row],[Dato]])+1,1)-1,Kreditvækst[[Dato]:[Udlaan_MFI_IFS_UE]],3,FALSE)-1)*100,NA())</f>
        <v>1.0307779384132854</v>
      </c>
      <c r="G426" s="4">
        <f>IFERROR((Kreditvækst[[#This Row],[Udlaan_MFI_HH_NP_UE]]/VLOOKUP(DATE(YEAR(Kreditvækst[[#This Row],[Dato]])-1,MONTH(Kreditvækst[[#This Row],[Dato]])+1,1)-1,Kreditvækst[[Dato]:[Udlaan_MFI_HH_NP_UE]],4,FALSE)-1)*100,NA())</f>
        <v>0.59444425033892134</v>
      </c>
    </row>
    <row r="427" spans="1:7" hidden="1" x14ac:dyDescent="0.25">
      <c r="A427" s="3">
        <v>42155</v>
      </c>
      <c r="B427" s="4"/>
      <c r="C427" s="4">
        <v>1030.1776424695827</v>
      </c>
      <c r="D427" s="4">
        <v>2326.0874055933141</v>
      </c>
      <c r="E427" s="4" t="e">
        <f>IF(ISNUMBER(Kreditvækst[[#This Row],[Udlaan_FK_til_BNP]]),IFERROR((Kreditvækst[[#This Row],[Udlaan_FK_til_BNP]]/VLOOKUP(DATE(YEAR(Kreditvækst[[#This Row],[Dato]])-1,MONTH(Kreditvækst[[#This Row],[Dato]]),DAY(Kreditvækst[[#This Row],[Dato]])),Kreditvækst[[#All],[Dato]:[Udlaan_FK_til_BNP]],2,FALSE)-1)*100,NA()),NA())</f>
        <v>#N/A</v>
      </c>
      <c r="F427" s="4">
        <f>IFERROR((Kreditvækst[[#This Row],[Udlaan_MFI_IFS_UE]]/VLOOKUP(DATE(YEAR(Kreditvækst[[#This Row],[Dato]])-1,MONTH(Kreditvækst[[#This Row],[Dato]])+1,1)-1,Kreditvækst[[Dato]:[Udlaan_MFI_IFS_UE]],3,FALSE)-1)*100,NA())</f>
        <v>1.3985336295067929</v>
      </c>
      <c r="G427" s="4">
        <f>IFERROR((Kreditvækst[[#This Row],[Udlaan_MFI_HH_NP_UE]]/VLOOKUP(DATE(YEAR(Kreditvækst[[#This Row],[Dato]])-1,MONTH(Kreditvækst[[#This Row],[Dato]])+1,1)-1,Kreditvækst[[Dato]:[Udlaan_MFI_HH_NP_UE]],4,FALSE)-1)*100,NA())</f>
        <v>0.70708002328949693</v>
      </c>
    </row>
    <row r="428" spans="1:7" x14ac:dyDescent="0.25">
      <c r="A428" s="3">
        <v>42185</v>
      </c>
      <c r="B428" s="4">
        <v>262.21904631027684</v>
      </c>
      <c r="C428" s="4">
        <v>1031.3832516564603</v>
      </c>
      <c r="D428" s="4">
        <v>2335.1244866080228</v>
      </c>
      <c r="E428" s="4">
        <f>IF(ISNUMBER(Kreditvækst[[#This Row],[Udlaan_FK_til_BNP]]),IFERROR((Kreditvækst[[#This Row],[Udlaan_FK_til_BNP]]/VLOOKUP(DATE(YEAR(Kreditvækst[[#This Row],[Dato]])-1,MONTH(Kreditvækst[[#This Row],[Dato]]),DAY(Kreditvækst[[#This Row],[Dato]])),Kreditvækst[[#All],[Dato]:[Udlaan_FK_til_BNP]],2,FALSE)-1)*100,NA()),NA())</f>
        <v>1.0192266952542717</v>
      </c>
      <c r="F428" s="4">
        <f>IFERROR((Kreditvækst[[#This Row],[Udlaan_MFI_IFS_UE]]/VLOOKUP(DATE(YEAR(Kreditvækst[[#This Row],[Dato]])-1,MONTH(Kreditvækst[[#This Row],[Dato]])+1,1)-1,Kreditvækst[[Dato]:[Udlaan_MFI_IFS_UE]],3,FALSE)-1)*100,NA())</f>
        <v>1.4817535899178669</v>
      </c>
      <c r="G428" s="4">
        <f>IFERROR((Kreditvækst[[#This Row],[Udlaan_MFI_HH_NP_UE]]/VLOOKUP(DATE(YEAR(Kreditvækst[[#This Row],[Dato]])-1,MONTH(Kreditvækst[[#This Row],[Dato]])+1,1)-1,Kreditvækst[[Dato]:[Udlaan_MFI_HH_NP_UE]],4,FALSE)-1)*100,NA())</f>
        <v>0.86930473497210947</v>
      </c>
    </row>
    <row r="429" spans="1:7" hidden="1" x14ac:dyDescent="0.25">
      <c r="A429" s="3">
        <v>42216</v>
      </c>
      <c r="B429" s="4"/>
      <c r="C429" s="4">
        <v>1020.0107020967412</v>
      </c>
      <c r="D429" s="4">
        <v>2338.7712485333823</v>
      </c>
      <c r="E429" s="4" t="e">
        <f>IF(ISNUMBER(Kreditvækst[[#This Row],[Udlaan_FK_til_BNP]]),IFERROR((Kreditvækst[[#This Row],[Udlaan_FK_til_BNP]]/VLOOKUP(DATE(YEAR(Kreditvækst[[#This Row],[Dato]])-1,MONTH(Kreditvækst[[#This Row],[Dato]]),DAY(Kreditvækst[[#This Row],[Dato]])),Kreditvækst[[#All],[Dato]:[Udlaan_FK_til_BNP]],2,FALSE)-1)*100,NA()),NA())</f>
        <v>#N/A</v>
      </c>
      <c r="F429" s="4">
        <f>IFERROR((Kreditvækst[[#This Row],[Udlaan_MFI_IFS_UE]]/VLOOKUP(DATE(YEAR(Kreditvækst[[#This Row],[Dato]])-1,MONTH(Kreditvækst[[#This Row],[Dato]])+1,1)-1,Kreditvækst[[Dato]:[Udlaan_MFI_IFS_UE]],3,FALSE)-1)*100,NA())</f>
        <v>1.3904613704463609</v>
      </c>
      <c r="G429" s="4">
        <f>IFERROR((Kreditvækst[[#This Row],[Udlaan_MFI_HH_NP_UE]]/VLOOKUP(DATE(YEAR(Kreditvækst[[#This Row],[Dato]])-1,MONTH(Kreditvækst[[#This Row],[Dato]])+1,1)-1,Kreditvækst[[Dato]:[Udlaan_MFI_HH_NP_UE]],4,FALSE)-1)*100,NA())</f>
        <v>1.0336319734066679</v>
      </c>
    </row>
    <row r="430" spans="1:7" hidden="1" x14ac:dyDescent="0.25">
      <c r="A430" s="3">
        <v>42247</v>
      </c>
      <c r="B430" s="4"/>
      <c r="C430" s="4">
        <v>1026.9734834955311</v>
      </c>
      <c r="D430" s="4">
        <v>2340.0094738698926</v>
      </c>
      <c r="E430" s="4" t="e">
        <f>IF(ISNUMBER(Kreditvækst[[#This Row],[Udlaan_FK_til_BNP]]),IFERROR((Kreditvækst[[#This Row],[Udlaan_FK_til_BNP]]/VLOOKUP(DATE(YEAR(Kreditvækst[[#This Row],[Dato]])-1,MONTH(Kreditvækst[[#This Row],[Dato]]),DAY(Kreditvækst[[#This Row],[Dato]])),Kreditvækst[[#All],[Dato]:[Udlaan_FK_til_BNP]],2,FALSE)-1)*100,NA()),NA())</f>
        <v>#N/A</v>
      </c>
      <c r="F430" s="4">
        <f>IFERROR((Kreditvækst[[#This Row],[Udlaan_MFI_IFS_UE]]/VLOOKUP(DATE(YEAR(Kreditvækst[[#This Row],[Dato]])-1,MONTH(Kreditvækst[[#This Row],[Dato]])+1,1)-1,Kreditvækst[[Dato]:[Udlaan_MFI_IFS_UE]],3,FALSE)-1)*100,NA())</f>
        <v>1.4840897075155457</v>
      </c>
      <c r="G430" s="4">
        <f>IFERROR((Kreditvækst[[#This Row],[Udlaan_MFI_HH_NP_UE]]/VLOOKUP(DATE(YEAR(Kreditvækst[[#This Row],[Dato]])-1,MONTH(Kreditvækst[[#This Row],[Dato]])+1,1)-1,Kreditvækst[[Dato]:[Udlaan_MFI_HH_NP_UE]],4,FALSE)-1)*100,NA())</f>
        <v>1.033605302980023</v>
      </c>
    </row>
    <row r="431" spans="1:7" x14ac:dyDescent="0.25">
      <c r="A431" s="3">
        <v>42277</v>
      </c>
      <c r="B431" s="4">
        <v>265.21904126772529</v>
      </c>
      <c r="C431" s="4">
        <v>1028.1652524593992</v>
      </c>
      <c r="D431" s="4">
        <v>2344.4504879031515</v>
      </c>
      <c r="E431" s="4">
        <f>IF(ISNUMBER(Kreditvækst[[#This Row],[Udlaan_FK_til_BNP]]),IFERROR((Kreditvækst[[#This Row],[Udlaan_FK_til_BNP]]/VLOOKUP(DATE(YEAR(Kreditvækst[[#This Row],[Dato]])-1,MONTH(Kreditvækst[[#This Row],[Dato]]),DAY(Kreditvækst[[#This Row],[Dato]])),Kreditvækst[[#All],[Dato]:[Udlaan_FK_til_BNP]],2,FALSE)-1)*100,NA()),NA())</f>
        <v>-6.1615545721416254E-2</v>
      </c>
      <c r="F431" s="4">
        <f>IFERROR((Kreditvækst[[#This Row],[Udlaan_MFI_IFS_UE]]/VLOOKUP(DATE(YEAR(Kreditvækst[[#This Row],[Dato]])-1,MONTH(Kreditvækst[[#This Row],[Dato]])+1,1)-1,Kreditvækst[[Dato]:[Udlaan_MFI_IFS_UE]],3,FALSE)-1)*100,NA())</f>
        <v>1.0042760845307308</v>
      </c>
      <c r="G431" s="4">
        <f>IFERROR((Kreditvækst[[#This Row],[Udlaan_MFI_HH_NP_UE]]/VLOOKUP(DATE(YEAR(Kreditvækst[[#This Row],[Dato]])-1,MONTH(Kreditvækst[[#This Row],[Dato]])+1,1)-1,Kreditvækst[[Dato]:[Udlaan_MFI_HH_NP_UE]],4,FALSE)-1)*100,NA())</f>
        <v>0.99194688995933866</v>
      </c>
    </row>
    <row r="432" spans="1:7" hidden="1" x14ac:dyDescent="0.25">
      <c r="A432" s="3">
        <v>42308</v>
      </c>
      <c r="B432" s="4"/>
      <c r="C432" s="4">
        <v>1026.5796670190293</v>
      </c>
      <c r="D432" s="4">
        <v>2342.5968994940713</v>
      </c>
      <c r="E432" s="4" t="e">
        <f>IF(ISNUMBER(Kreditvækst[[#This Row],[Udlaan_FK_til_BNP]]),IFERROR((Kreditvækst[[#This Row],[Udlaan_FK_til_BNP]]/VLOOKUP(DATE(YEAR(Kreditvækst[[#This Row],[Dato]])-1,MONTH(Kreditvækst[[#This Row],[Dato]]),DAY(Kreditvækst[[#This Row],[Dato]])),Kreditvækst[[#All],[Dato]:[Udlaan_FK_til_BNP]],2,FALSE)-1)*100,NA()),NA())</f>
        <v>#N/A</v>
      </c>
      <c r="F432" s="4">
        <f>IFERROR((Kreditvækst[[#This Row],[Udlaan_MFI_IFS_UE]]/VLOOKUP(DATE(YEAR(Kreditvækst[[#This Row],[Dato]])-1,MONTH(Kreditvækst[[#This Row],[Dato]])+1,1)-1,Kreditvækst[[Dato]:[Udlaan_MFI_IFS_UE]],3,FALSE)-1)*100,NA())</f>
        <v>1.0178032579611251</v>
      </c>
      <c r="G432" s="4">
        <f>IFERROR((Kreditvækst[[#This Row],[Udlaan_MFI_HH_NP_UE]]/VLOOKUP(DATE(YEAR(Kreditvækst[[#This Row],[Dato]])-1,MONTH(Kreditvækst[[#This Row],[Dato]])+1,1)-1,Kreditvækst[[Dato]:[Udlaan_MFI_HH_NP_UE]],4,FALSE)-1)*100,NA())</f>
        <v>0.98417912319519463</v>
      </c>
    </row>
    <row r="433" spans="1:7" hidden="1" x14ac:dyDescent="0.25">
      <c r="A433" s="3">
        <v>42338</v>
      </c>
      <c r="B433" s="4"/>
      <c r="C433" s="4">
        <v>1031.7930303857593</v>
      </c>
      <c r="D433" s="4">
        <v>2340.2656872290113</v>
      </c>
      <c r="E433" s="4" t="e">
        <f>IF(ISNUMBER(Kreditvækst[[#This Row],[Udlaan_FK_til_BNP]]),IFERROR((Kreditvækst[[#This Row],[Udlaan_FK_til_BNP]]/VLOOKUP(DATE(YEAR(Kreditvækst[[#This Row],[Dato]])-1,MONTH(Kreditvækst[[#This Row],[Dato]]),DAY(Kreditvækst[[#This Row],[Dato]])),Kreditvækst[[#All],[Dato]:[Udlaan_FK_til_BNP]],2,FALSE)-1)*100,NA()),NA())</f>
        <v>#N/A</v>
      </c>
      <c r="F433" s="4">
        <f>IFERROR((Kreditvækst[[#This Row],[Udlaan_MFI_IFS_UE]]/VLOOKUP(DATE(YEAR(Kreditvækst[[#This Row],[Dato]])-1,MONTH(Kreditvækst[[#This Row],[Dato]])+1,1)-1,Kreditvækst[[Dato]:[Udlaan_MFI_IFS_UE]],3,FALSE)-1)*100,NA())</f>
        <v>1.2474424975268184</v>
      </c>
      <c r="G433" s="4">
        <f>IFERROR((Kreditvækst[[#This Row],[Udlaan_MFI_HH_NP_UE]]/VLOOKUP(DATE(YEAR(Kreditvækst[[#This Row],[Dato]])-1,MONTH(Kreditvækst[[#This Row],[Dato]])+1,1)-1,Kreditvækst[[Dato]:[Udlaan_MFI_HH_NP_UE]],4,FALSE)-1)*100,NA())</f>
        <v>0.94054213857970304</v>
      </c>
    </row>
    <row r="434" spans="1:7" x14ac:dyDescent="0.25">
      <c r="A434" s="3">
        <v>42369</v>
      </c>
      <c r="B434" s="4">
        <v>263.75447140619428</v>
      </c>
      <c r="C434" s="4">
        <v>1027.9372216919444</v>
      </c>
      <c r="D434" s="4">
        <v>2346.2587892046313</v>
      </c>
      <c r="E434" s="4">
        <f>IF(ISNUMBER(Kreditvækst[[#This Row],[Udlaan_FK_til_BNP]]),IFERROR((Kreditvækst[[#This Row],[Udlaan_FK_til_BNP]]/VLOOKUP(DATE(YEAR(Kreditvækst[[#This Row],[Dato]])-1,MONTH(Kreditvækst[[#This Row],[Dato]]),DAY(Kreditvækst[[#This Row],[Dato]])),Kreditvækst[[#All],[Dato]:[Udlaan_FK_til_BNP]],2,FALSE)-1)*100,NA()),NA())</f>
        <v>-0.31676808302831816</v>
      </c>
      <c r="F434" s="4">
        <f>IFERROR((Kreditvækst[[#This Row],[Udlaan_MFI_IFS_UE]]/VLOOKUP(DATE(YEAR(Kreditvækst[[#This Row],[Dato]])-1,MONTH(Kreditvækst[[#This Row],[Dato]])+1,1)-1,Kreditvækst[[Dato]:[Udlaan_MFI_IFS_UE]],3,FALSE)-1)*100,NA())</f>
        <v>0.44918793777399824</v>
      </c>
      <c r="G434" s="4">
        <f>IFERROR((Kreditvækst[[#This Row],[Udlaan_MFI_HH_NP_UE]]/VLOOKUP(DATE(YEAR(Kreditvækst[[#This Row],[Dato]])-1,MONTH(Kreditvækst[[#This Row],[Dato]])+1,1)-1,Kreditvækst[[Dato]:[Udlaan_MFI_HH_NP_UE]],4,FALSE)-1)*100,NA())</f>
        <v>0.71697611053156418</v>
      </c>
    </row>
    <row r="435" spans="1:7" hidden="1" x14ac:dyDescent="0.25">
      <c r="A435" s="3">
        <v>42400</v>
      </c>
      <c r="B435" s="4"/>
      <c r="C435" s="4">
        <v>1031.4019633414944</v>
      </c>
      <c r="D435" s="4">
        <v>2338.1730328908316</v>
      </c>
      <c r="E435" s="4" t="e">
        <f>IF(ISNUMBER(Kreditvækst[[#This Row],[Udlaan_FK_til_BNP]]),IFERROR((Kreditvækst[[#This Row],[Udlaan_FK_til_BNP]]/VLOOKUP(DATE(YEAR(Kreditvækst[[#This Row],[Dato]])-1,MONTH(Kreditvækst[[#This Row],[Dato]]),DAY(Kreditvækst[[#This Row],[Dato]])),Kreditvækst[[#All],[Dato]:[Udlaan_FK_til_BNP]],2,FALSE)-1)*100,NA()),NA())</f>
        <v>#N/A</v>
      </c>
      <c r="F435" s="4">
        <f>IFERROR((Kreditvækst[[#This Row],[Udlaan_MFI_IFS_UE]]/VLOOKUP(DATE(YEAR(Kreditvækst[[#This Row],[Dato]])-1,MONTH(Kreditvækst[[#This Row],[Dato]])+1,1)-1,Kreditvækst[[Dato]:[Udlaan_MFI_IFS_UE]],3,FALSE)-1)*100,NA())</f>
        <v>1.1540193179148783</v>
      </c>
      <c r="G435" s="4">
        <f>IFERROR((Kreditvækst[[#This Row],[Udlaan_MFI_HH_NP_UE]]/VLOOKUP(DATE(YEAR(Kreditvækst[[#This Row],[Dato]])-1,MONTH(Kreditvækst[[#This Row],[Dato]])+1,1)-1,Kreditvækst[[Dato]:[Udlaan_MFI_HH_NP_UE]],4,FALSE)-1)*100,NA())</f>
        <v>1.0019479616492077</v>
      </c>
    </row>
    <row r="436" spans="1:7" hidden="1" x14ac:dyDescent="0.25">
      <c r="A436" s="3">
        <v>42429</v>
      </c>
      <c r="B436" s="4"/>
      <c r="C436" s="4">
        <v>1034.9876132422344</v>
      </c>
      <c r="D436" s="4">
        <v>2339.5997183556615</v>
      </c>
      <c r="E436" s="4" t="e">
        <f>IF(ISNUMBER(Kreditvækst[[#This Row],[Udlaan_FK_til_BNP]]),IFERROR((Kreditvækst[[#This Row],[Udlaan_FK_til_BNP]]/VLOOKUP(DATE(YEAR(Kreditvækst[[#This Row],[Dato]])-1,MONTH(Kreditvækst[[#This Row],[Dato]]),DAY(Kreditvækst[[#This Row],[Dato]])),Kreditvækst[[#All],[Dato]:[Udlaan_FK_til_BNP]],2,FALSE)-1)*100,NA()),NA())</f>
        <v>#N/A</v>
      </c>
      <c r="F436" s="4">
        <f>IFERROR((Kreditvækst[[#This Row],[Udlaan_MFI_IFS_UE]]/VLOOKUP(DATE(YEAR(Kreditvækst[[#This Row],[Dato]])-1,MONTH(Kreditvækst[[#This Row],[Dato]])+1,1)-1,Kreditvækst[[Dato]:[Udlaan_MFI_IFS_UE]],3,FALSE)-1)*100,NA())</f>
        <v>1.7294302567748998</v>
      </c>
      <c r="G436" s="4">
        <f>IFERROR((Kreditvækst[[#This Row],[Udlaan_MFI_HH_NP_UE]]/VLOOKUP(DATE(YEAR(Kreditvækst[[#This Row],[Dato]])-1,MONTH(Kreditvækst[[#This Row],[Dato]])+1,1)-1,Kreditvækst[[Dato]:[Udlaan_MFI_HH_NP_UE]],4,FALSE)-1)*100,NA())</f>
        <v>0.97198378720919631</v>
      </c>
    </row>
    <row r="437" spans="1:7" x14ac:dyDescent="0.25">
      <c r="A437" s="3">
        <v>42460</v>
      </c>
      <c r="B437" s="4">
        <v>263.26931960624097</v>
      </c>
      <c r="C437" s="4">
        <v>1045.1562218262191</v>
      </c>
      <c r="D437" s="4">
        <v>2343.9384291544748</v>
      </c>
      <c r="E437" s="4">
        <f>IF(ISNUMBER(Kreditvækst[[#This Row],[Udlaan_FK_til_BNP]]),IFERROR((Kreditvækst[[#This Row],[Udlaan_FK_til_BNP]]/VLOOKUP(DATE(YEAR(Kreditvækst[[#This Row],[Dato]])-1,MONTH(Kreditvækst[[#This Row],[Dato]]),DAY(Kreditvækst[[#This Row],[Dato]])),Kreditvækst[[#All],[Dato]:[Udlaan_FK_til_BNP]],2,FALSE)-1)*100,NA()),NA())</f>
        <v>-0.77164180919895298</v>
      </c>
      <c r="F437" s="4">
        <f>IFERROR((Kreditvækst[[#This Row],[Udlaan_MFI_IFS_UE]]/VLOOKUP(DATE(YEAR(Kreditvækst[[#This Row],[Dato]])-1,MONTH(Kreditvækst[[#This Row],[Dato]])+1,1)-1,Kreditvækst[[Dato]:[Udlaan_MFI_IFS_UE]],3,FALSE)-1)*100,NA())</f>
        <v>1.5436507136225908</v>
      </c>
      <c r="G437" s="4">
        <f>IFERROR((Kreditvækst[[#This Row],[Udlaan_MFI_HH_NP_UE]]/VLOOKUP(DATE(YEAR(Kreditvækst[[#This Row],[Dato]])-1,MONTH(Kreditvækst[[#This Row],[Dato]])+1,1)-1,Kreditvækst[[Dato]:[Udlaan_MFI_HH_NP_UE]],4,FALSE)-1)*100,NA())</f>
        <v>0.75023338633308789</v>
      </c>
    </row>
    <row r="438" spans="1:7" hidden="1" x14ac:dyDescent="0.25">
      <c r="A438" s="3">
        <v>42490</v>
      </c>
      <c r="B438" s="4"/>
      <c r="C438" s="4">
        <v>1043.257779047957</v>
      </c>
      <c r="D438" s="4">
        <v>2341.7095276751847</v>
      </c>
      <c r="E438" s="4" t="e">
        <f>IF(ISNUMBER(Kreditvækst[[#This Row],[Udlaan_FK_til_BNP]]),IFERROR((Kreditvækst[[#This Row],[Udlaan_FK_til_BNP]]/VLOOKUP(DATE(YEAR(Kreditvækst[[#This Row],[Dato]])-1,MONTH(Kreditvækst[[#This Row],[Dato]]),DAY(Kreditvækst[[#This Row],[Dato]])),Kreditvækst[[#All],[Dato]:[Udlaan_FK_til_BNP]],2,FALSE)-1)*100,NA()),NA())</f>
        <v>#N/A</v>
      </c>
      <c r="F438" s="4">
        <f>IFERROR((Kreditvækst[[#This Row],[Udlaan_MFI_IFS_UE]]/VLOOKUP(DATE(YEAR(Kreditvækst[[#This Row],[Dato]])-1,MONTH(Kreditvækst[[#This Row],[Dato]])+1,1)-1,Kreditvækst[[Dato]:[Udlaan_MFI_IFS_UE]],3,FALSE)-1)*100,NA())</f>
        <v>1.2473648251009495</v>
      </c>
      <c r="G438" s="4">
        <f>IFERROR((Kreditvækst[[#This Row],[Udlaan_MFI_HH_NP_UE]]/VLOOKUP(DATE(YEAR(Kreditvækst[[#This Row],[Dato]])-1,MONTH(Kreditvækst[[#This Row],[Dato]])+1,1)-1,Kreditvækst[[Dato]:[Udlaan_MFI_HH_NP_UE]],4,FALSE)-1)*100,NA())</f>
        <v>0.80223703473856212</v>
      </c>
    </row>
    <row r="439" spans="1:7" hidden="1" x14ac:dyDescent="0.25">
      <c r="A439" s="3">
        <v>42521</v>
      </c>
      <c r="B439" s="4"/>
      <c r="C439" s="4">
        <v>1045.7986156309571</v>
      </c>
      <c r="D439" s="4">
        <v>2341.6245574527247</v>
      </c>
      <c r="E439" s="4" t="e">
        <f>IF(ISNUMBER(Kreditvækst[[#This Row],[Udlaan_FK_til_BNP]]),IFERROR((Kreditvækst[[#This Row],[Udlaan_FK_til_BNP]]/VLOOKUP(DATE(YEAR(Kreditvækst[[#This Row],[Dato]])-1,MONTH(Kreditvækst[[#This Row],[Dato]]),DAY(Kreditvækst[[#This Row],[Dato]])),Kreditvækst[[#All],[Dato]:[Udlaan_FK_til_BNP]],2,FALSE)-1)*100,NA()),NA())</f>
        <v>#N/A</v>
      </c>
      <c r="F439" s="4">
        <f>IFERROR((Kreditvækst[[#This Row],[Udlaan_MFI_IFS_UE]]/VLOOKUP(DATE(YEAR(Kreditvækst[[#This Row],[Dato]])-1,MONTH(Kreditvækst[[#This Row],[Dato]])+1,1)-1,Kreditvækst[[Dato]:[Udlaan_MFI_IFS_UE]],3,FALSE)-1)*100,NA())</f>
        <v>1.5163378156729523</v>
      </c>
      <c r="G439" s="4">
        <f>IFERROR((Kreditvækst[[#This Row],[Udlaan_MFI_HH_NP_UE]]/VLOOKUP(DATE(YEAR(Kreditvækst[[#This Row],[Dato]])-1,MONTH(Kreditvækst[[#This Row],[Dato]])+1,1)-1,Kreditvækst[[Dato]:[Udlaan_MFI_HH_NP_UE]],4,FALSE)-1)*100,NA())</f>
        <v>0.66795219397388639</v>
      </c>
    </row>
    <row r="440" spans="1:7" x14ac:dyDescent="0.25">
      <c r="A440" s="3">
        <v>42551</v>
      </c>
      <c r="B440" s="4">
        <v>263.81526769505047</v>
      </c>
      <c r="C440" s="4">
        <v>1053.2833625647004</v>
      </c>
      <c r="D440" s="4">
        <v>2349.1851561688118</v>
      </c>
      <c r="E440" s="4">
        <f>IF(ISNUMBER(Kreditvækst[[#This Row],[Udlaan_FK_til_BNP]]),IFERROR((Kreditvækst[[#This Row],[Udlaan_FK_til_BNP]]/VLOOKUP(DATE(YEAR(Kreditvækst[[#This Row],[Dato]])-1,MONTH(Kreditvækst[[#This Row],[Dato]]),DAY(Kreditvækst[[#This Row],[Dato]])),Kreditvækst[[#All],[Dato]:[Udlaan_FK_til_BNP]],2,FALSE)-1)*100,NA()),NA())</f>
        <v>0.60873586691518877</v>
      </c>
      <c r="F440" s="4">
        <f>IFERROR((Kreditvækst[[#This Row],[Udlaan_MFI_IFS_UE]]/VLOOKUP(DATE(YEAR(Kreditvækst[[#This Row],[Dato]])-1,MONTH(Kreditvækst[[#This Row],[Dato]])+1,1)-1,Kreditvækst[[Dato]:[Udlaan_MFI_IFS_UE]],3,FALSE)-1)*100,NA())</f>
        <v>2.1233727494670118</v>
      </c>
      <c r="G440" s="4">
        <f>IFERROR((Kreditvækst[[#This Row],[Udlaan_MFI_HH_NP_UE]]/VLOOKUP(DATE(YEAR(Kreditvækst[[#This Row],[Dato]])-1,MONTH(Kreditvækst[[#This Row],[Dato]])+1,1)-1,Kreditvækst[[Dato]:[Udlaan_MFI_HH_NP_UE]],4,FALSE)-1)*100,NA())</f>
        <v>0.60213790063130546</v>
      </c>
    </row>
    <row r="441" spans="1:7" hidden="1" x14ac:dyDescent="0.25">
      <c r="A441" s="3">
        <v>42582</v>
      </c>
      <c r="B441" s="4"/>
      <c r="C441" s="4">
        <v>1041.4012594014803</v>
      </c>
      <c r="D441" s="4">
        <v>2350.5497520458116</v>
      </c>
      <c r="E441" s="4" t="e">
        <f>IF(ISNUMBER(Kreditvækst[[#This Row],[Udlaan_FK_til_BNP]]),IFERROR((Kreditvækst[[#This Row],[Udlaan_FK_til_BNP]]/VLOOKUP(DATE(YEAR(Kreditvækst[[#This Row],[Dato]])-1,MONTH(Kreditvækst[[#This Row],[Dato]]),DAY(Kreditvækst[[#This Row],[Dato]])),Kreditvækst[[#All],[Dato]:[Udlaan_FK_til_BNP]],2,FALSE)-1)*100,NA()),NA())</f>
        <v>#N/A</v>
      </c>
      <c r="F441" s="4">
        <f>IFERROR((Kreditvækst[[#This Row],[Udlaan_MFI_IFS_UE]]/VLOOKUP(DATE(YEAR(Kreditvækst[[#This Row],[Dato]])-1,MONTH(Kreditvækst[[#This Row],[Dato]])+1,1)-1,Kreditvækst[[Dato]:[Udlaan_MFI_IFS_UE]],3,FALSE)-1)*100,NA())</f>
        <v>2.0970914580374922</v>
      </c>
      <c r="G441" s="4">
        <f>IFERROR((Kreditvækst[[#This Row],[Udlaan_MFI_HH_NP_UE]]/VLOOKUP(DATE(YEAR(Kreditvækst[[#This Row],[Dato]])-1,MONTH(Kreditvækst[[#This Row],[Dato]])+1,1)-1,Kreditvækst[[Dato]:[Udlaan_MFI_HH_NP_UE]],4,FALSE)-1)*100,NA())</f>
        <v>0.50361930521487519</v>
      </c>
    </row>
    <row r="442" spans="1:7" hidden="1" x14ac:dyDescent="0.25">
      <c r="A442" s="3">
        <v>42613</v>
      </c>
      <c r="B442" s="4"/>
      <c r="C442" s="4">
        <v>1046.2187427544404</v>
      </c>
      <c r="D442" s="4">
        <v>2353.1395581176816</v>
      </c>
      <c r="E442" s="4" t="e">
        <f>IF(ISNUMBER(Kreditvækst[[#This Row],[Udlaan_FK_til_BNP]]),IFERROR((Kreditvækst[[#This Row],[Udlaan_FK_til_BNP]]/VLOOKUP(DATE(YEAR(Kreditvækst[[#This Row],[Dato]])-1,MONTH(Kreditvækst[[#This Row],[Dato]]),DAY(Kreditvækst[[#This Row],[Dato]])),Kreditvækst[[#All],[Dato]:[Udlaan_FK_til_BNP]],2,FALSE)-1)*100,NA()),NA())</f>
        <v>#N/A</v>
      </c>
      <c r="F442" s="4">
        <f>IFERROR((Kreditvækst[[#This Row],[Udlaan_MFI_IFS_UE]]/VLOOKUP(DATE(YEAR(Kreditvækst[[#This Row],[Dato]])-1,MONTH(Kreditvækst[[#This Row],[Dato]])+1,1)-1,Kreditvækst[[Dato]:[Udlaan_MFI_IFS_UE]],3,FALSE)-1)*100,NA())</f>
        <v>1.8739782056887977</v>
      </c>
      <c r="G442" s="4">
        <f>IFERROR((Kreditvækst[[#This Row],[Udlaan_MFI_HH_NP_UE]]/VLOOKUP(DATE(YEAR(Kreditvækst[[#This Row],[Dato]])-1,MONTH(Kreditvækst[[#This Row],[Dato]])+1,1)-1,Kreditvækst[[Dato]:[Udlaan_MFI_HH_NP_UE]],4,FALSE)-1)*100,NA())</f>
        <v>0.56111243968917091</v>
      </c>
    </row>
    <row r="443" spans="1:7" x14ac:dyDescent="0.25">
      <c r="A443" s="3">
        <v>42643</v>
      </c>
      <c r="B443" s="4">
        <v>265.87784153728927</v>
      </c>
      <c r="C443" s="4">
        <v>1053.3543252788697</v>
      </c>
      <c r="D443" s="4">
        <v>2363.3659417257959</v>
      </c>
      <c r="E443" s="4">
        <f>IF(ISNUMBER(Kreditvækst[[#This Row],[Udlaan_FK_til_BNP]]),IFERROR((Kreditvækst[[#This Row],[Udlaan_FK_til_BNP]]/VLOOKUP(DATE(YEAR(Kreditvækst[[#This Row],[Dato]])-1,MONTH(Kreditvækst[[#This Row],[Dato]]),DAY(Kreditvækst[[#This Row],[Dato]])),Kreditvækst[[#All],[Dato]:[Udlaan_FK_til_BNP]],2,FALSE)-1)*100,NA()),NA())</f>
        <v>0.24839855630838237</v>
      </c>
      <c r="F443" s="4">
        <f>IFERROR((Kreditvækst[[#This Row],[Udlaan_MFI_IFS_UE]]/VLOOKUP(DATE(YEAR(Kreditvækst[[#This Row],[Dato]])-1,MONTH(Kreditvækst[[#This Row],[Dato]])+1,1)-1,Kreditvækst[[Dato]:[Udlaan_MFI_IFS_UE]],3,FALSE)-1)*100,NA())</f>
        <v>2.4499050866791716</v>
      </c>
      <c r="G443" s="4">
        <f>IFERROR((Kreditvækst[[#This Row],[Udlaan_MFI_HH_NP_UE]]/VLOOKUP(DATE(YEAR(Kreditvækst[[#This Row],[Dato]])-1,MONTH(Kreditvækst[[#This Row],[Dato]])+1,1)-1,Kreditvækst[[Dato]:[Udlaan_MFI_HH_NP_UE]],4,FALSE)-1)*100,NA())</f>
        <v>0.80681822543251513</v>
      </c>
    </row>
    <row r="444" spans="1:7" hidden="1" x14ac:dyDescent="0.25">
      <c r="A444" s="3">
        <v>42674</v>
      </c>
      <c r="B444" s="4"/>
      <c r="C444" s="4">
        <v>1054.4171110273796</v>
      </c>
      <c r="D444" s="4">
        <v>2356.7146424371058</v>
      </c>
      <c r="E444" s="4" t="e">
        <f>IF(ISNUMBER(Kreditvækst[[#This Row],[Udlaan_FK_til_BNP]]),IFERROR((Kreditvækst[[#This Row],[Udlaan_FK_til_BNP]]/VLOOKUP(DATE(YEAR(Kreditvækst[[#This Row],[Dato]])-1,MONTH(Kreditvækst[[#This Row],[Dato]]),DAY(Kreditvækst[[#This Row],[Dato]])),Kreditvækst[[#All],[Dato]:[Udlaan_FK_til_BNP]],2,FALSE)-1)*100,NA()),NA())</f>
        <v>#N/A</v>
      </c>
      <c r="F444" s="4">
        <f>IFERROR((Kreditvækst[[#This Row],[Udlaan_MFI_IFS_UE]]/VLOOKUP(DATE(YEAR(Kreditvækst[[#This Row],[Dato]])-1,MONTH(Kreditvækst[[#This Row],[Dato]])+1,1)-1,Kreditvækst[[Dato]:[Udlaan_MFI_IFS_UE]],3,FALSE)-1)*100,NA())</f>
        <v>2.7116691380791202</v>
      </c>
      <c r="G444" s="4">
        <f>IFERROR((Kreditvækst[[#This Row],[Udlaan_MFI_HH_NP_UE]]/VLOOKUP(DATE(YEAR(Kreditvækst[[#This Row],[Dato]])-1,MONTH(Kreditvækst[[#This Row],[Dato]])+1,1)-1,Kreditvækst[[Dato]:[Udlaan_MFI_HH_NP_UE]],4,FALSE)-1)*100,NA())</f>
        <v>0.60265353147541667</v>
      </c>
    </row>
    <row r="445" spans="1:7" hidden="1" x14ac:dyDescent="0.25">
      <c r="A445" s="3">
        <v>42704</v>
      </c>
      <c r="B445" s="4"/>
      <c r="C445" s="4">
        <v>1058.2659631221495</v>
      </c>
      <c r="D445" s="4">
        <v>2360.8575426517459</v>
      </c>
      <c r="E445" s="4" t="e">
        <f>IF(ISNUMBER(Kreditvækst[[#This Row],[Udlaan_FK_til_BNP]]),IFERROR((Kreditvækst[[#This Row],[Udlaan_FK_til_BNP]]/VLOOKUP(DATE(YEAR(Kreditvækst[[#This Row],[Dato]])-1,MONTH(Kreditvækst[[#This Row],[Dato]]),DAY(Kreditvækst[[#This Row],[Dato]])),Kreditvækst[[#All],[Dato]:[Udlaan_FK_til_BNP]],2,FALSE)-1)*100,NA()),NA())</f>
        <v>#N/A</v>
      </c>
      <c r="F445" s="4">
        <f>IFERROR((Kreditvækst[[#This Row],[Udlaan_MFI_IFS_UE]]/VLOOKUP(DATE(YEAR(Kreditvækst[[#This Row],[Dato]])-1,MONTH(Kreditvækst[[#This Row],[Dato]])+1,1)-1,Kreditvækst[[Dato]:[Udlaan_MFI_IFS_UE]],3,FALSE)-1)*100,NA())</f>
        <v>2.5657212209015068</v>
      </c>
      <c r="G445" s="4">
        <f>IFERROR((Kreditvækst[[#This Row],[Udlaan_MFI_HH_NP_UE]]/VLOOKUP(DATE(YEAR(Kreditvækst[[#This Row],[Dato]])-1,MONTH(Kreditvækst[[#This Row],[Dato]])+1,1)-1,Kreditvækst[[Dato]:[Udlaan_MFI_HH_NP_UE]],4,FALSE)-1)*100,NA())</f>
        <v>0.87989391696445818</v>
      </c>
    </row>
    <row r="446" spans="1:7" x14ac:dyDescent="0.25">
      <c r="A446" s="3">
        <v>42735</v>
      </c>
      <c r="B446" s="4">
        <v>261.21381654045638</v>
      </c>
      <c r="C446" s="4">
        <v>1062.9889593423809</v>
      </c>
      <c r="D446" s="4">
        <v>2365.0663825404549</v>
      </c>
      <c r="E446" s="4">
        <f>IF(ISNUMBER(Kreditvækst[[#This Row],[Udlaan_FK_til_BNP]]),IFERROR((Kreditvækst[[#This Row],[Udlaan_FK_til_BNP]]/VLOOKUP(DATE(YEAR(Kreditvækst[[#This Row],[Dato]])-1,MONTH(Kreditvækst[[#This Row],[Dato]]),DAY(Kreditvækst[[#This Row],[Dato]])),Kreditvækst[[#All],[Dato]:[Udlaan_FK_til_BNP]],2,FALSE)-1)*100,NA()),NA())</f>
        <v>-0.96326513525724078</v>
      </c>
      <c r="F446" s="4">
        <f>IFERROR((Kreditvækst[[#This Row],[Udlaan_MFI_IFS_UE]]/VLOOKUP(DATE(YEAR(Kreditvækst[[#This Row],[Dato]])-1,MONTH(Kreditvækst[[#This Row],[Dato]])+1,1)-1,Kreditvækst[[Dato]:[Udlaan_MFI_IFS_UE]],3,FALSE)-1)*100,NA())</f>
        <v>3.4099103438187228</v>
      </c>
      <c r="G446" s="4">
        <f>IFERROR((Kreditvækst[[#This Row],[Udlaan_MFI_HH_NP_UE]]/VLOOKUP(DATE(YEAR(Kreditvækst[[#This Row],[Dato]])-1,MONTH(Kreditvækst[[#This Row],[Dato]])+1,1)-1,Kreditvækst[[Dato]:[Udlaan_MFI_HH_NP_UE]],4,FALSE)-1)*100,NA())</f>
        <v>0.80159927039418211</v>
      </c>
    </row>
    <row r="447" spans="1:7" hidden="1" x14ac:dyDescent="0.25">
      <c r="A447" s="3">
        <v>42766</v>
      </c>
      <c r="B447" s="4"/>
      <c r="C447" s="4">
        <v>1059.4439107768021</v>
      </c>
      <c r="D447" s="4">
        <v>2358.3118924974751</v>
      </c>
      <c r="E447" s="4" t="e">
        <f>IF(ISNUMBER(Kreditvækst[[#This Row],[Udlaan_FK_til_BNP]]),IFERROR((Kreditvækst[[#This Row],[Udlaan_FK_til_BNP]]/VLOOKUP(DATE(YEAR(Kreditvækst[[#This Row],[Dato]])-1,MONTH(Kreditvækst[[#This Row],[Dato]]),DAY(Kreditvækst[[#This Row],[Dato]])),Kreditvækst[[#All],[Dato]:[Udlaan_FK_til_BNP]],2,FALSE)-1)*100,NA()),NA())</f>
        <v>#N/A</v>
      </c>
      <c r="F447" s="4">
        <f>IFERROR((Kreditvækst[[#This Row],[Udlaan_MFI_IFS_UE]]/VLOOKUP(DATE(YEAR(Kreditvækst[[#This Row],[Dato]])-1,MONTH(Kreditvækst[[#This Row],[Dato]])+1,1)-1,Kreditvækst[[Dato]:[Udlaan_MFI_IFS_UE]],3,FALSE)-1)*100,NA())</f>
        <v>2.7188185045196711</v>
      </c>
      <c r="G447" s="4">
        <f>IFERROR((Kreditvækst[[#This Row],[Udlaan_MFI_HH_NP_UE]]/VLOOKUP(DATE(YEAR(Kreditvækst[[#This Row],[Dato]])-1,MONTH(Kreditvækst[[#This Row],[Dato]])+1,1)-1,Kreditvækst[[Dato]:[Udlaan_MFI_HH_NP_UE]],4,FALSE)-1)*100,NA())</f>
        <v>0.86130749620974001</v>
      </c>
    </row>
    <row r="448" spans="1:7" hidden="1" x14ac:dyDescent="0.25">
      <c r="A448" s="3">
        <v>42794</v>
      </c>
      <c r="B448" s="4"/>
      <c r="C448" s="4">
        <v>1064.871839444291</v>
      </c>
      <c r="D448" s="4">
        <v>2360.245045525945</v>
      </c>
      <c r="E448" s="4" t="e">
        <f>IF(ISNUMBER(Kreditvækst[[#This Row],[Udlaan_FK_til_BNP]]),IFERROR((Kreditvækst[[#This Row],[Udlaan_FK_til_BNP]]/VLOOKUP(DATE(YEAR(Kreditvækst[[#This Row],[Dato]])-1,MONTH(Kreditvækst[[#This Row],[Dato]]),DAY(Kreditvækst[[#This Row],[Dato]])),Kreditvækst[[#All],[Dato]:[Udlaan_FK_til_BNP]],2,FALSE)-1)*100,NA()),NA())</f>
        <v>#N/A</v>
      </c>
      <c r="F448" s="4">
        <f>IFERROR((Kreditvækst[[#This Row],[Udlaan_MFI_IFS_UE]]/VLOOKUP(DATE(YEAR(Kreditvækst[[#This Row],[Dato]])-1,MONTH(Kreditvækst[[#This Row],[Dato]])+1,1)-1,Kreditvækst[[Dato]:[Udlaan_MFI_IFS_UE]],3,FALSE)-1)*100,NA())</f>
        <v>2.887399406495339</v>
      </c>
      <c r="G448" s="4">
        <f>IFERROR((Kreditvækst[[#This Row],[Udlaan_MFI_HH_NP_UE]]/VLOOKUP(DATE(YEAR(Kreditvækst[[#This Row],[Dato]])-1,MONTH(Kreditvækst[[#This Row],[Dato]])+1,1)-1,Kreditvækst[[Dato]:[Udlaan_MFI_HH_NP_UE]],4,FALSE)-1)*100,NA())</f>
        <v>0.88242988782687437</v>
      </c>
    </row>
    <row r="449" spans="1:7" x14ac:dyDescent="0.25">
      <c r="A449" s="3">
        <v>42825</v>
      </c>
      <c r="B449" s="4">
        <v>257.9159810052189</v>
      </c>
      <c r="C449" s="4">
        <v>1095.8429144016045</v>
      </c>
      <c r="D449" s="4">
        <v>2367.1106714115917</v>
      </c>
      <c r="E449" s="4">
        <f>IF(ISNUMBER(Kreditvækst[[#This Row],[Udlaan_FK_til_BNP]]),IFERROR((Kreditvækst[[#This Row],[Udlaan_FK_til_BNP]]/VLOOKUP(DATE(YEAR(Kreditvækst[[#This Row],[Dato]])-1,MONTH(Kreditvækst[[#This Row],[Dato]]),DAY(Kreditvækst[[#This Row],[Dato]])),Kreditvækst[[#All],[Dato]:[Udlaan_FK_til_BNP]],2,FALSE)-1)*100,NA()),NA())</f>
        <v>-2.0334076940787482</v>
      </c>
      <c r="F449" s="4">
        <f>IFERROR((Kreditvækst[[#This Row],[Udlaan_MFI_IFS_UE]]/VLOOKUP(DATE(YEAR(Kreditvækst[[#This Row],[Dato]])-1,MONTH(Kreditvækst[[#This Row],[Dato]])+1,1)-1,Kreditvækst[[Dato]:[Udlaan_MFI_IFS_UE]],3,FALSE)-1)*100,NA())</f>
        <v>4.8496762031249085</v>
      </c>
      <c r="G449" s="4">
        <f>IFERROR((Kreditvækst[[#This Row],[Udlaan_MFI_HH_NP_UE]]/VLOOKUP(DATE(YEAR(Kreditvækst[[#This Row],[Dato]])-1,MONTH(Kreditvækst[[#This Row],[Dato]])+1,1)-1,Kreditvækst[[Dato]:[Udlaan_MFI_HH_NP_UE]],4,FALSE)-1)*100,NA())</f>
        <v>0.98860285615420818</v>
      </c>
    </row>
    <row r="450" spans="1:7" hidden="1" x14ac:dyDescent="0.25">
      <c r="A450" s="3">
        <v>42855</v>
      </c>
      <c r="B450" s="4"/>
      <c r="C450" s="4">
        <v>1101.6560190826046</v>
      </c>
      <c r="D450" s="4">
        <v>2360.8612582155915</v>
      </c>
      <c r="E450" s="4" t="e">
        <f>IF(ISNUMBER(Kreditvækst[[#This Row],[Udlaan_FK_til_BNP]]),IFERROR((Kreditvækst[[#This Row],[Udlaan_FK_til_BNP]]/VLOOKUP(DATE(YEAR(Kreditvækst[[#This Row],[Dato]])-1,MONTH(Kreditvækst[[#This Row],[Dato]]),DAY(Kreditvækst[[#This Row],[Dato]])),Kreditvækst[[#All],[Dato]:[Udlaan_FK_til_BNP]],2,FALSE)-1)*100,NA()),NA())</f>
        <v>#N/A</v>
      </c>
      <c r="F450" s="4">
        <f>IFERROR((Kreditvækst[[#This Row],[Udlaan_MFI_IFS_UE]]/VLOOKUP(DATE(YEAR(Kreditvækst[[#This Row],[Dato]])-1,MONTH(Kreditvækst[[#This Row],[Dato]])+1,1)-1,Kreditvækst[[Dato]:[Udlaan_MFI_IFS_UE]],3,FALSE)-1)*100,NA())</f>
        <v>5.5976807657202476</v>
      </c>
      <c r="G450" s="4">
        <f>IFERROR((Kreditvækst[[#This Row],[Udlaan_MFI_HH_NP_UE]]/VLOOKUP(DATE(YEAR(Kreditvækst[[#This Row],[Dato]])-1,MONTH(Kreditvækst[[#This Row],[Dato]])+1,1)-1,Kreditvækst[[Dato]:[Udlaan_MFI_HH_NP_UE]],4,FALSE)-1)*100,NA())</f>
        <v>0.81785252671455755</v>
      </c>
    </row>
    <row r="451" spans="1:7" hidden="1" x14ac:dyDescent="0.25">
      <c r="A451" s="3">
        <v>42886</v>
      </c>
      <c r="B451" s="4"/>
      <c r="C451" s="4">
        <v>1096.2038462956045</v>
      </c>
      <c r="D451" s="4">
        <v>2364.0776322055917</v>
      </c>
      <c r="E451" s="4" t="e">
        <f>IF(ISNUMBER(Kreditvækst[[#This Row],[Udlaan_FK_til_BNP]]),IFERROR((Kreditvækst[[#This Row],[Udlaan_FK_til_BNP]]/VLOOKUP(DATE(YEAR(Kreditvækst[[#This Row],[Dato]])-1,MONTH(Kreditvækst[[#This Row],[Dato]]),DAY(Kreditvækst[[#This Row],[Dato]])),Kreditvækst[[#All],[Dato]:[Udlaan_FK_til_BNP]],2,FALSE)-1)*100,NA()),NA())</f>
        <v>#N/A</v>
      </c>
      <c r="F451" s="4">
        <f>IFERROR((Kreditvækst[[#This Row],[Udlaan_MFI_IFS_UE]]/VLOOKUP(DATE(YEAR(Kreditvækst[[#This Row],[Dato]])-1,MONTH(Kreditvækst[[#This Row],[Dato]])+1,1)-1,Kreditvækst[[Dato]:[Udlaan_MFI_IFS_UE]],3,FALSE)-1)*100,NA())</f>
        <v>4.8197836477567702</v>
      </c>
      <c r="G451" s="4">
        <f>IFERROR((Kreditvækst[[#This Row],[Udlaan_MFI_HH_NP_UE]]/VLOOKUP(DATE(YEAR(Kreditvækst[[#This Row],[Dato]])-1,MONTH(Kreditvækst[[#This Row],[Dato]])+1,1)-1,Kreditvækst[[Dato]:[Udlaan_MFI_HH_NP_UE]],4,FALSE)-1)*100,NA())</f>
        <v>0.95886741029449496</v>
      </c>
    </row>
    <row r="452" spans="1:7" x14ac:dyDescent="0.25">
      <c r="A452" s="3">
        <v>42916</v>
      </c>
      <c r="B452" s="4">
        <v>255.5214441708099</v>
      </c>
      <c r="C452" s="4">
        <v>1098.5596487665528</v>
      </c>
      <c r="D452" s="4">
        <v>2373.2737362252374</v>
      </c>
      <c r="E452" s="4">
        <f>IF(ISNUMBER(Kreditvækst[[#This Row],[Udlaan_FK_til_BNP]]),IFERROR((Kreditvækst[[#This Row],[Udlaan_FK_til_BNP]]/VLOOKUP(DATE(YEAR(Kreditvækst[[#This Row],[Dato]])-1,MONTH(Kreditvækst[[#This Row],[Dato]]),DAY(Kreditvækst[[#This Row],[Dato]])),Kreditvækst[[#All],[Dato]:[Udlaan_FK_til_BNP]],2,FALSE)-1)*100,NA()),NA())</f>
        <v>-3.1437996734243523</v>
      </c>
      <c r="F452" s="4">
        <f>IFERROR((Kreditvækst[[#This Row],[Udlaan_MFI_IFS_UE]]/VLOOKUP(DATE(YEAR(Kreditvækst[[#This Row],[Dato]])-1,MONTH(Kreditvækst[[#This Row],[Dato]])+1,1)-1,Kreditvækst[[Dato]:[Udlaan_MFI_IFS_UE]],3,FALSE)-1)*100,NA())</f>
        <v>4.2985855289317865</v>
      </c>
      <c r="G452" s="4">
        <f>IFERROR((Kreditvækst[[#This Row],[Udlaan_MFI_HH_NP_UE]]/VLOOKUP(DATE(YEAR(Kreditvækst[[#This Row],[Dato]])-1,MONTH(Kreditvækst[[#This Row],[Dato]])+1,1)-1,Kreditvækst[[Dato]:[Udlaan_MFI_HH_NP_UE]],4,FALSE)-1)*100,NA())</f>
        <v>1.0254015096754054</v>
      </c>
    </row>
    <row r="453" spans="1:7" hidden="1" x14ac:dyDescent="0.25">
      <c r="A453" s="3">
        <v>42947</v>
      </c>
      <c r="B453" s="4"/>
      <c r="C453" s="4">
        <v>1087.4711955125529</v>
      </c>
      <c r="D453" s="4">
        <v>2373.4664745042378</v>
      </c>
      <c r="E453" s="4" t="e">
        <f>IF(ISNUMBER(Kreditvækst[[#This Row],[Udlaan_FK_til_BNP]]),IFERROR((Kreditvækst[[#This Row],[Udlaan_FK_til_BNP]]/VLOOKUP(DATE(YEAR(Kreditvækst[[#This Row],[Dato]])-1,MONTH(Kreditvækst[[#This Row],[Dato]]),DAY(Kreditvækst[[#This Row],[Dato]])),Kreditvækst[[#All],[Dato]:[Udlaan_FK_til_BNP]],2,FALSE)-1)*100,NA()),NA())</f>
        <v>#N/A</v>
      </c>
      <c r="F453" s="4">
        <f>IFERROR((Kreditvækst[[#This Row],[Udlaan_MFI_IFS_UE]]/VLOOKUP(DATE(YEAR(Kreditvækst[[#This Row],[Dato]])-1,MONTH(Kreditvækst[[#This Row],[Dato]])+1,1)-1,Kreditvækst[[Dato]:[Udlaan_MFI_IFS_UE]],3,FALSE)-1)*100,NA())</f>
        <v>4.4238410214282098</v>
      </c>
      <c r="G453" s="4">
        <f>IFERROR((Kreditvækst[[#This Row],[Udlaan_MFI_HH_NP_UE]]/VLOOKUP(DATE(YEAR(Kreditvækst[[#This Row],[Dato]])-1,MONTH(Kreditvækst[[#This Row],[Dato]])+1,1)-1,Kreditvækst[[Dato]:[Udlaan_MFI_HH_NP_UE]],4,FALSE)-1)*100,NA())</f>
        <v>0.97495160178935336</v>
      </c>
    </row>
    <row r="454" spans="1:7" hidden="1" x14ac:dyDescent="0.25">
      <c r="A454" s="3">
        <v>42978</v>
      </c>
      <c r="B454" s="4"/>
      <c r="C454" s="4">
        <v>1095.9899431275528</v>
      </c>
      <c r="D454" s="4">
        <v>2381.1684202472375</v>
      </c>
      <c r="E454" s="4" t="e">
        <f>IF(ISNUMBER(Kreditvækst[[#This Row],[Udlaan_FK_til_BNP]]),IFERROR((Kreditvækst[[#This Row],[Udlaan_FK_til_BNP]]/VLOOKUP(DATE(YEAR(Kreditvækst[[#This Row],[Dato]])-1,MONTH(Kreditvækst[[#This Row],[Dato]]),DAY(Kreditvækst[[#This Row],[Dato]])),Kreditvækst[[#All],[Dato]:[Udlaan_FK_til_BNP]],2,FALSE)-1)*100,NA()),NA())</f>
        <v>#N/A</v>
      </c>
      <c r="F454" s="4">
        <f>IFERROR((Kreditvækst[[#This Row],[Udlaan_MFI_IFS_UE]]/VLOOKUP(DATE(YEAR(Kreditvækst[[#This Row],[Dato]])-1,MONTH(Kreditvækst[[#This Row],[Dato]])+1,1)-1,Kreditvækst[[Dato]:[Udlaan_MFI_IFS_UE]],3,FALSE)-1)*100,NA())</f>
        <v>4.7572461034369296</v>
      </c>
      <c r="G454" s="4">
        <f>IFERROR((Kreditvækst[[#This Row],[Udlaan_MFI_HH_NP_UE]]/VLOOKUP(DATE(YEAR(Kreditvækst[[#This Row],[Dato]])-1,MONTH(Kreditvækst[[#This Row],[Dato]])+1,1)-1,Kreditvækst[[Dato]:[Udlaan_MFI_HH_NP_UE]],4,FALSE)-1)*100,NA())</f>
        <v>1.1911262140345213</v>
      </c>
    </row>
    <row r="455" spans="1:7" x14ac:dyDescent="0.25">
      <c r="A455" s="3">
        <v>43008</v>
      </c>
      <c r="B455" s="4">
        <v>251.92740747560299</v>
      </c>
      <c r="C455" s="4">
        <v>1098.933874879961</v>
      </c>
      <c r="D455" s="4">
        <v>2382.8256187564907</v>
      </c>
      <c r="E455" s="4">
        <f>IF(ISNUMBER(Kreditvækst[[#This Row],[Udlaan_FK_til_BNP]]),IFERROR((Kreditvækst[[#This Row],[Udlaan_FK_til_BNP]]/VLOOKUP(DATE(YEAR(Kreditvækst[[#This Row],[Dato]])-1,MONTH(Kreditvækst[[#This Row],[Dato]]),DAY(Kreditvækst[[#This Row],[Dato]])),Kreditvækst[[#All],[Dato]:[Udlaan_FK_til_BNP]],2,FALSE)-1)*100,NA()),NA())</f>
        <v>-5.2469336974550913</v>
      </c>
      <c r="F455" s="4">
        <f>IFERROR((Kreditvækst[[#This Row],[Udlaan_MFI_IFS_UE]]/VLOOKUP(DATE(YEAR(Kreditvækst[[#This Row],[Dato]])-1,MONTH(Kreditvækst[[#This Row],[Dato]])+1,1)-1,Kreditvækst[[Dato]:[Udlaan_MFI_IFS_UE]],3,FALSE)-1)*100,NA())</f>
        <v>4.3270861957133366</v>
      </c>
      <c r="G455" s="4">
        <f>IFERROR((Kreditvækst[[#This Row],[Udlaan_MFI_HH_NP_UE]]/VLOOKUP(DATE(YEAR(Kreditvækst[[#This Row],[Dato]])-1,MONTH(Kreditvækst[[#This Row],[Dato]])+1,1)-1,Kreditvækst[[Dato]:[Udlaan_MFI_HH_NP_UE]],4,FALSE)-1)*100,NA())</f>
        <v>0.82338823146808071</v>
      </c>
    </row>
    <row r="456" spans="1:7" hidden="1" x14ac:dyDescent="0.25">
      <c r="A456" s="3">
        <v>43039</v>
      </c>
      <c r="B456" s="4"/>
      <c r="C456" s="4">
        <v>1098.905481612961</v>
      </c>
      <c r="D456" s="4">
        <v>2379.5922387304904</v>
      </c>
      <c r="E456" s="4" t="e">
        <f>IF(ISNUMBER(Kreditvækst[[#This Row],[Udlaan_FK_til_BNP]]),IFERROR((Kreditvækst[[#This Row],[Udlaan_FK_til_BNP]]/VLOOKUP(DATE(YEAR(Kreditvækst[[#This Row],[Dato]])-1,MONTH(Kreditvækst[[#This Row],[Dato]]),DAY(Kreditvækst[[#This Row],[Dato]])),Kreditvækst[[#All],[Dato]:[Udlaan_FK_til_BNP]],2,FALSE)-1)*100,NA()),NA())</f>
        <v>#N/A</v>
      </c>
      <c r="F456" s="4">
        <f>IFERROR((Kreditvækst[[#This Row],[Udlaan_MFI_IFS_UE]]/VLOOKUP(DATE(YEAR(Kreditvækst[[#This Row],[Dato]])-1,MONTH(Kreditvækst[[#This Row],[Dato]])+1,1)-1,Kreditvækst[[Dato]:[Udlaan_MFI_IFS_UE]],3,FALSE)-1)*100,NA())</f>
        <v>4.2192382995600131</v>
      </c>
      <c r="G456" s="4">
        <f>IFERROR((Kreditvækst[[#This Row],[Udlaan_MFI_HH_NP_UE]]/VLOOKUP(DATE(YEAR(Kreditvækst[[#This Row],[Dato]])-1,MONTH(Kreditvækst[[#This Row],[Dato]])+1,1)-1,Kreditvækst[[Dato]:[Udlaan_MFI_HH_NP_UE]],4,FALSE)-1)*100,NA())</f>
        <v>0.97074104269689876</v>
      </c>
    </row>
    <row r="457" spans="1:7" hidden="1" x14ac:dyDescent="0.25">
      <c r="A457" s="3">
        <v>43069</v>
      </c>
      <c r="B457" s="4"/>
      <c r="C457" s="4">
        <v>1104.7170960089611</v>
      </c>
      <c r="D457" s="4">
        <v>2382.8016386564905</v>
      </c>
      <c r="E457" s="4" t="e">
        <f>IF(ISNUMBER(Kreditvækst[[#This Row],[Udlaan_FK_til_BNP]]),IFERROR((Kreditvækst[[#This Row],[Udlaan_FK_til_BNP]]/VLOOKUP(DATE(YEAR(Kreditvækst[[#This Row],[Dato]])-1,MONTH(Kreditvækst[[#This Row],[Dato]]),DAY(Kreditvækst[[#This Row],[Dato]])),Kreditvækst[[#All],[Dato]:[Udlaan_FK_til_BNP]],2,FALSE)-1)*100,NA()),NA())</f>
        <v>#N/A</v>
      </c>
      <c r="F457" s="4">
        <f>IFERROR((Kreditvækst[[#This Row],[Udlaan_MFI_IFS_UE]]/VLOOKUP(DATE(YEAR(Kreditvækst[[#This Row],[Dato]])-1,MONTH(Kreditvækst[[#This Row],[Dato]])+1,1)-1,Kreditvækst[[Dato]:[Udlaan_MFI_IFS_UE]],3,FALSE)-1)*100,NA())</f>
        <v>4.3893628355738734</v>
      </c>
      <c r="G457" s="4">
        <f>IFERROR((Kreditvækst[[#This Row],[Udlaan_MFI_HH_NP_UE]]/VLOOKUP(DATE(YEAR(Kreditvækst[[#This Row],[Dato]])-1,MONTH(Kreditvækst[[#This Row],[Dato]])+1,1)-1,Kreditvækst[[Dato]:[Udlaan_MFI_HH_NP_UE]],4,FALSE)-1)*100,NA())</f>
        <v>0.92949682936382949</v>
      </c>
    </row>
    <row r="458" spans="1:7" x14ac:dyDescent="0.25">
      <c r="A458" s="3">
        <v>43100</v>
      </c>
      <c r="B458" s="4">
        <v>252.08965107782242</v>
      </c>
      <c r="C458" s="4">
        <v>1088.5745092582404</v>
      </c>
      <c r="D458" s="4">
        <v>2384.9815767925897</v>
      </c>
      <c r="E458" s="4">
        <f>IF(ISNUMBER(Kreditvækst[[#This Row],[Udlaan_FK_til_BNP]]),IFERROR((Kreditvækst[[#This Row],[Udlaan_FK_til_BNP]]/VLOOKUP(DATE(YEAR(Kreditvækst[[#This Row],[Dato]])-1,MONTH(Kreditvækst[[#This Row],[Dato]]),DAY(Kreditvækst[[#This Row],[Dato]])),Kreditvækst[[#All],[Dato]:[Udlaan_FK_til_BNP]],2,FALSE)-1)*100,NA()),NA())</f>
        <v>-3.4929873095823849</v>
      </c>
      <c r="F458" s="4">
        <f>IFERROR((Kreditvækst[[#This Row],[Udlaan_MFI_IFS_UE]]/VLOOKUP(DATE(YEAR(Kreditvækst[[#This Row],[Dato]])-1,MONTH(Kreditvækst[[#This Row],[Dato]])+1,1)-1,Kreditvækst[[Dato]:[Udlaan_MFI_IFS_UE]],3,FALSE)-1)*100,NA())</f>
        <v>2.4069440882704907</v>
      </c>
      <c r="G458" s="4">
        <f>IFERROR((Kreditvækst[[#This Row],[Udlaan_MFI_HH_NP_UE]]/VLOOKUP(DATE(YEAR(Kreditvækst[[#This Row],[Dato]])-1,MONTH(Kreditvækst[[#This Row],[Dato]])+1,1)-1,Kreditvækst[[Dato]:[Udlaan_MFI_HH_NP_UE]],4,FALSE)-1)*100,NA())</f>
        <v>0.84205645977439847</v>
      </c>
    </row>
    <row r="459" spans="1:7" hidden="1" x14ac:dyDescent="0.25">
      <c r="A459" s="3">
        <v>43131</v>
      </c>
      <c r="B459" s="4"/>
      <c r="C459" s="4">
        <v>1093.0986583102404</v>
      </c>
      <c r="D459" s="4">
        <v>2383.90473933159</v>
      </c>
      <c r="E459" s="4" t="e">
        <f>IF(ISNUMBER(Kreditvækst[[#This Row],[Udlaan_FK_til_BNP]]),IFERROR((Kreditvækst[[#This Row],[Udlaan_FK_til_BNP]]/VLOOKUP(DATE(YEAR(Kreditvækst[[#This Row],[Dato]])-1,MONTH(Kreditvækst[[#This Row],[Dato]]),DAY(Kreditvækst[[#This Row],[Dato]])),Kreditvækst[[#All],[Dato]:[Udlaan_FK_til_BNP]],2,FALSE)-1)*100,NA()),NA())</f>
        <v>#N/A</v>
      </c>
      <c r="F459" s="4">
        <f>IFERROR((Kreditvækst[[#This Row],[Udlaan_MFI_IFS_UE]]/VLOOKUP(DATE(YEAR(Kreditvækst[[#This Row],[Dato]])-1,MONTH(Kreditvækst[[#This Row],[Dato]])+1,1)-1,Kreditvækst[[Dato]:[Udlaan_MFI_IFS_UE]],3,FALSE)-1)*100,NA())</f>
        <v>3.1766426887820831</v>
      </c>
      <c r="G459" s="4">
        <f>IFERROR((Kreditvækst[[#This Row],[Udlaan_MFI_HH_NP_UE]]/VLOOKUP(DATE(YEAR(Kreditvækst[[#This Row],[Dato]])-1,MONTH(Kreditvækst[[#This Row],[Dato]])+1,1)-1,Kreditvækst[[Dato]:[Udlaan_MFI_HH_NP_UE]],4,FALSE)-1)*100,NA())</f>
        <v>1.0852189193267359</v>
      </c>
    </row>
    <row r="460" spans="1:7" hidden="1" x14ac:dyDescent="0.25">
      <c r="A460" s="3">
        <v>43159</v>
      </c>
      <c r="B460" s="4"/>
      <c r="C460" s="4">
        <v>1106.0931493502403</v>
      </c>
      <c r="D460" s="4">
        <v>2387.45976223559</v>
      </c>
      <c r="E460" s="4" t="e">
        <f>IF(ISNUMBER(Kreditvækst[[#This Row],[Udlaan_FK_til_BNP]]),IFERROR((Kreditvækst[[#This Row],[Udlaan_FK_til_BNP]]/VLOOKUP(DATE(YEAR(Kreditvækst[[#This Row],[Dato]])-1,MONTH(Kreditvækst[[#This Row],[Dato]]),DAY(Kreditvækst[[#This Row],[Dato]])),Kreditvækst[[#All],[Dato]:[Udlaan_FK_til_BNP]],2,FALSE)-1)*100,NA()),NA())</f>
        <v>#N/A</v>
      </c>
      <c r="F460" s="4">
        <f>IFERROR((Kreditvækst[[#This Row],[Udlaan_MFI_IFS_UE]]/VLOOKUP(DATE(YEAR(Kreditvækst[[#This Row],[Dato]])-1,MONTH(Kreditvækst[[#This Row],[Dato]])+1,1)-1,Kreditvækst[[Dato]:[Udlaan_MFI_IFS_UE]],3,FALSE)-1)*100,NA())</f>
        <v>3.8710113629693454</v>
      </c>
      <c r="G460" s="4">
        <f>IFERROR((Kreditvækst[[#This Row],[Udlaan_MFI_HH_NP_UE]]/VLOOKUP(DATE(YEAR(Kreditvækst[[#This Row],[Dato]])-1,MONTH(Kreditvækst[[#This Row],[Dato]])+1,1)-1,Kreditvækst[[Dato]:[Udlaan_MFI_HH_NP_UE]],4,FALSE)-1)*100,NA())</f>
        <v>1.1530462381960316</v>
      </c>
    </row>
    <row r="461" spans="1:7" x14ac:dyDescent="0.25">
      <c r="A461" s="3">
        <v>43190</v>
      </c>
      <c r="B461" s="4">
        <v>252.6276392428104</v>
      </c>
      <c r="C461" s="4">
        <v>1113.518627126527</v>
      </c>
      <c r="D461" s="4">
        <v>2393.0070558205357</v>
      </c>
      <c r="E461" s="4">
        <f>IF(ISNUMBER(Kreditvækst[[#This Row],[Udlaan_FK_til_BNP]]),IFERROR((Kreditvækst[[#This Row],[Udlaan_FK_til_BNP]]/VLOOKUP(DATE(YEAR(Kreditvækst[[#This Row],[Dato]])-1,MONTH(Kreditvækst[[#This Row],[Dato]]),DAY(Kreditvækst[[#This Row],[Dato]])),Kreditvækst[[#All],[Dato]:[Udlaan_FK_til_BNP]],2,FALSE)-1)*100,NA()),NA())</f>
        <v>-2.0504125963026198</v>
      </c>
      <c r="F461" s="4">
        <f>IFERROR((Kreditvækst[[#This Row],[Udlaan_MFI_IFS_UE]]/VLOOKUP(DATE(YEAR(Kreditvækst[[#This Row],[Dato]])-1,MONTH(Kreditvækst[[#This Row],[Dato]])+1,1)-1,Kreditvækst[[Dato]:[Udlaan_MFI_IFS_UE]],3,FALSE)-1)*100,NA())</f>
        <v>1.6129786936273094</v>
      </c>
      <c r="G461" s="4">
        <f>IFERROR((Kreditvækst[[#This Row],[Udlaan_MFI_HH_NP_UE]]/VLOOKUP(DATE(YEAR(Kreditvækst[[#This Row],[Dato]])-1,MONTH(Kreditvækst[[#This Row],[Dato]])+1,1)-1,Kreditvækst[[Dato]:[Udlaan_MFI_HH_NP_UE]],4,FALSE)-1)*100,NA())</f>
        <v>1.0940081814383884</v>
      </c>
    </row>
    <row r="462" spans="1:7" hidden="1" x14ac:dyDescent="0.25">
      <c r="A462" s="3">
        <v>43220</v>
      </c>
      <c r="B462" s="4"/>
      <c r="C462" s="4">
        <v>1127.988023944527</v>
      </c>
      <c r="D462" s="4">
        <v>2390.6278648155358</v>
      </c>
      <c r="E462" s="4" t="e">
        <f>IF(ISNUMBER(Kreditvækst[[#This Row],[Udlaan_FK_til_BNP]]),IFERROR((Kreditvækst[[#This Row],[Udlaan_FK_til_BNP]]/VLOOKUP(DATE(YEAR(Kreditvækst[[#This Row],[Dato]])-1,MONTH(Kreditvækst[[#This Row],[Dato]]),DAY(Kreditvækst[[#This Row],[Dato]])),Kreditvækst[[#All],[Dato]:[Udlaan_FK_til_BNP]],2,FALSE)-1)*100,NA()),NA())</f>
        <v>#N/A</v>
      </c>
      <c r="F462" s="4">
        <f>IFERROR((Kreditvækst[[#This Row],[Udlaan_MFI_IFS_UE]]/VLOOKUP(DATE(YEAR(Kreditvækst[[#This Row],[Dato]])-1,MONTH(Kreditvækst[[#This Row],[Dato]])+1,1)-1,Kreditvækst[[Dato]:[Udlaan_MFI_IFS_UE]],3,FALSE)-1)*100,NA())</f>
        <v>2.3902202144595153</v>
      </c>
      <c r="G462" s="4">
        <f>IFERROR((Kreditvækst[[#This Row],[Udlaan_MFI_HH_NP_UE]]/VLOOKUP(DATE(YEAR(Kreditvækst[[#This Row],[Dato]])-1,MONTH(Kreditvækst[[#This Row],[Dato]])+1,1)-1,Kreditvækst[[Dato]:[Udlaan_MFI_HH_NP_UE]],4,FALSE)-1)*100,NA())</f>
        <v>1.2608367601594228</v>
      </c>
    </row>
    <row r="463" spans="1:7" hidden="1" x14ac:dyDescent="0.25">
      <c r="A463" s="3">
        <v>43251</v>
      </c>
      <c r="B463" s="4"/>
      <c r="C463" s="4">
        <v>1124.035565753527</v>
      </c>
      <c r="D463" s="4">
        <v>2395.1950180585359</v>
      </c>
      <c r="E463" s="4" t="e">
        <f>IF(ISNUMBER(Kreditvækst[[#This Row],[Udlaan_FK_til_BNP]]),IFERROR((Kreditvækst[[#This Row],[Udlaan_FK_til_BNP]]/VLOOKUP(DATE(YEAR(Kreditvækst[[#This Row],[Dato]])-1,MONTH(Kreditvækst[[#This Row],[Dato]]),DAY(Kreditvækst[[#This Row],[Dato]])),Kreditvækst[[#All],[Dato]:[Udlaan_FK_til_BNP]],2,FALSE)-1)*100,NA()),NA())</f>
        <v>#N/A</v>
      </c>
      <c r="F463" s="4">
        <f>IFERROR((Kreditvækst[[#This Row],[Udlaan_MFI_IFS_UE]]/VLOOKUP(DATE(YEAR(Kreditvækst[[#This Row],[Dato]])-1,MONTH(Kreditvækst[[#This Row],[Dato]])+1,1)-1,Kreditvækst[[Dato]:[Udlaan_MFI_IFS_UE]],3,FALSE)-1)*100,NA())</f>
        <v>2.5389182451762027</v>
      </c>
      <c r="G463" s="4">
        <f>IFERROR((Kreditvækst[[#This Row],[Udlaan_MFI_HH_NP_UE]]/VLOOKUP(DATE(YEAR(Kreditvækst[[#This Row],[Dato]])-1,MONTH(Kreditvækst[[#This Row],[Dato]])+1,1)-1,Kreditvækst[[Dato]:[Udlaan_MFI_HH_NP_UE]],4,FALSE)-1)*100,NA())</f>
        <v>1.3162590529615104</v>
      </c>
    </row>
    <row r="464" spans="1:7" x14ac:dyDescent="0.25">
      <c r="A464" s="3">
        <v>43281</v>
      </c>
      <c r="B464" s="4">
        <v>254.51050534323491</v>
      </c>
      <c r="C464" s="4">
        <v>1128.5864144561463</v>
      </c>
      <c r="D464" s="4">
        <v>2402.7749006784115</v>
      </c>
      <c r="E464" s="4">
        <f>IF(ISNUMBER(Kreditvækst[[#This Row],[Udlaan_FK_til_BNP]]),IFERROR((Kreditvækst[[#This Row],[Udlaan_FK_til_BNP]]/VLOOKUP(DATE(YEAR(Kreditvækst[[#This Row],[Dato]])-1,MONTH(Kreditvækst[[#This Row],[Dato]]),DAY(Kreditvækst[[#This Row],[Dato]])),Kreditvækst[[#All],[Dato]:[Udlaan_FK_til_BNP]],2,FALSE)-1)*100,NA()),NA())</f>
        <v>-0.39563756805444106</v>
      </c>
      <c r="F464" s="4">
        <f>IFERROR((Kreditvækst[[#This Row],[Udlaan_MFI_IFS_UE]]/VLOOKUP(DATE(YEAR(Kreditvækst[[#This Row],[Dato]])-1,MONTH(Kreditvækst[[#This Row],[Dato]])+1,1)-1,Kreditvækst[[Dato]:[Udlaan_MFI_IFS_UE]],3,FALSE)-1)*100,NA())</f>
        <v>2.7332849630247402</v>
      </c>
      <c r="G464" s="4">
        <f>IFERROR((Kreditvækst[[#This Row],[Udlaan_MFI_HH_NP_UE]]/VLOOKUP(DATE(YEAR(Kreditvækst[[#This Row],[Dato]])-1,MONTH(Kreditvækst[[#This Row],[Dato]])+1,1)-1,Kreditvækst[[Dato]:[Udlaan_MFI_HH_NP_UE]],4,FALSE)-1)*100,NA())</f>
        <v>1.2430578067280429</v>
      </c>
    </row>
    <row r="465" spans="1:7" hidden="1" x14ac:dyDescent="0.25">
      <c r="A465" s="3">
        <v>43312</v>
      </c>
      <c r="B465" s="4"/>
      <c r="C465" s="4">
        <v>1127.6897761611463</v>
      </c>
      <c r="D465" s="4">
        <v>2403.2456212904112</v>
      </c>
      <c r="E465" s="4" t="e">
        <f>IF(ISNUMBER(Kreditvækst[[#This Row],[Udlaan_FK_til_BNP]]),IFERROR((Kreditvækst[[#This Row],[Udlaan_FK_til_BNP]]/VLOOKUP(DATE(YEAR(Kreditvækst[[#This Row],[Dato]])-1,MONTH(Kreditvækst[[#This Row],[Dato]]),DAY(Kreditvækst[[#This Row],[Dato]])),Kreditvækst[[#All],[Dato]:[Udlaan_FK_til_BNP]],2,FALSE)-1)*100,NA()),NA())</f>
        <v>#N/A</v>
      </c>
      <c r="F465" s="4">
        <f>IFERROR((Kreditvækst[[#This Row],[Udlaan_MFI_IFS_UE]]/VLOOKUP(DATE(YEAR(Kreditvækst[[#This Row],[Dato]])-1,MONTH(Kreditvækst[[#This Row],[Dato]])+1,1)-1,Kreditvækst[[Dato]:[Udlaan_MFI_IFS_UE]],3,FALSE)-1)*100,NA())</f>
        <v>3.6983582475154542</v>
      </c>
      <c r="G465" s="4">
        <f>IFERROR((Kreditvækst[[#This Row],[Udlaan_MFI_HH_NP_UE]]/VLOOKUP(DATE(YEAR(Kreditvækst[[#This Row],[Dato]])-1,MONTH(Kreditvækst[[#This Row],[Dato]])+1,1)-1,Kreditvækst[[Dato]:[Udlaan_MFI_HH_NP_UE]],4,FALSE)-1)*100,NA())</f>
        <v>1.2546689454458582</v>
      </c>
    </row>
    <row r="466" spans="1:7" hidden="1" x14ac:dyDescent="0.25">
      <c r="A466" s="3">
        <v>43343</v>
      </c>
      <c r="B466" s="4"/>
      <c r="C466" s="4">
        <v>1128.2691115061461</v>
      </c>
      <c r="D466" s="4">
        <v>2410.1855270074111</v>
      </c>
      <c r="E466" s="4" t="e">
        <f>IF(ISNUMBER(Kreditvækst[[#This Row],[Udlaan_FK_til_BNP]]),IFERROR((Kreditvækst[[#This Row],[Udlaan_FK_til_BNP]]/VLOOKUP(DATE(YEAR(Kreditvækst[[#This Row],[Dato]])-1,MONTH(Kreditvækst[[#This Row],[Dato]]),DAY(Kreditvækst[[#This Row],[Dato]])),Kreditvækst[[#All],[Dato]:[Udlaan_FK_til_BNP]],2,FALSE)-1)*100,NA()),NA())</f>
        <v>#N/A</v>
      </c>
      <c r="F466" s="4">
        <f>IFERROR((Kreditvækst[[#This Row],[Udlaan_MFI_IFS_UE]]/VLOOKUP(DATE(YEAR(Kreditvækst[[#This Row],[Dato]])-1,MONTH(Kreditvækst[[#This Row],[Dato]])+1,1)-1,Kreditvækst[[Dato]:[Udlaan_MFI_IFS_UE]],3,FALSE)-1)*100,NA())</f>
        <v>2.9452066217396489</v>
      </c>
      <c r="G466" s="4">
        <f>IFERROR((Kreditvækst[[#This Row],[Udlaan_MFI_HH_NP_UE]]/VLOOKUP(DATE(YEAR(Kreditvækst[[#This Row],[Dato]])-1,MONTH(Kreditvækst[[#This Row],[Dato]])+1,1)-1,Kreditvækst[[Dato]:[Udlaan_MFI_HH_NP_UE]],4,FALSE)-1)*100,NA())</f>
        <v>1.2186079117058268</v>
      </c>
    </row>
    <row r="467" spans="1:7" x14ac:dyDescent="0.25">
      <c r="A467" s="3">
        <v>43373</v>
      </c>
      <c r="B467" s="4">
        <v>254.03359683794471</v>
      </c>
      <c r="C467" s="4">
        <v>1133.8333895742751</v>
      </c>
      <c r="D467" s="4">
        <v>2410.2227961799554</v>
      </c>
      <c r="E467" s="4">
        <f>IF(ISNUMBER(Kreditvækst[[#This Row],[Udlaan_FK_til_BNP]]),IFERROR((Kreditvækst[[#This Row],[Udlaan_FK_til_BNP]]/VLOOKUP(DATE(YEAR(Kreditvækst[[#This Row],[Dato]])-1,MONTH(Kreditvækst[[#This Row],[Dato]]),DAY(Kreditvækst[[#This Row],[Dato]])),Kreditvækst[[#All],[Dato]:[Udlaan_FK_til_BNP]],2,FALSE)-1)*100,NA()),NA())</f>
        <v>0.83603026103686862</v>
      </c>
      <c r="F467" s="4">
        <f>IFERROR((Kreditvækst[[#This Row],[Udlaan_MFI_IFS_UE]]/VLOOKUP(DATE(YEAR(Kreditvækst[[#This Row],[Dato]])-1,MONTH(Kreditvækst[[#This Row],[Dato]])+1,1)-1,Kreditvækst[[Dato]:[Udlaan_MFI_IFS_UE]],3,FALSE)-1)*100,NA())</f>
        <v>3.175761116484499</v>
      </c>
      <c r="G467" s="4">
        <f>IFERROR((Kreditvækst[[#This Row],[Udlaan_MFI_HH_NP_UE]]/VLOOKUP(DATE(YEAR(Kreditvækst[[#This Row],[Dato]])-1,MONTH(Kreditvækst[[#This Row],[Dato]])+1,1)-1,Kreditvækst[[Dato]:[Udlaan_MFI_HH_NP_UE]],4,FALSE)-1)*100,NA())</f>
        <v>1.1497768534888486</v>
      </c>
    </row>
    <row r="468" spans="1:7" hidden="1" x14ac:dyDescent="0.25">
      <c r="A468" s="3">
        <v>43404</v>
      </c>
      <c r="B468" s="4"/>
      <c r="C468" s="4">
        <v>1144.2247094920649</v>
      </c>
      <c r="D468" s="4">
        <v>2411.2558544499357</v>
      </c>
      <c r="E468" s="4" t="e">
        <f>IF(ISNUMBER(Kreditvækst[[#This Row],[Udlaan_FK_til_BNP]]),IFERROR((Kreditvækst[[#This Row],[Udlaan_FK_til_BNP]]/VLOOKUP(DATE(YEAR(Kreditvækst[[#This Row],[Dato]])-1,MONTH(Kreditvækst[[#This Row],[Dato]]),DAY(Kreditvækst[[#This Row],[Dato]])),Kreditvækst[[#All],[Dato]:[Udlaan_FK_til_BNP]],2,FALSE)-1)*100,NA()),NA())</f>
        <v>#N/A</v>
      </c>
      <c r="F468" s="4">
        <f>IFERROR((Kreditvækst[[#This Row],[Udlaan_MFI_IFS_UE]]/VLOOKUP(DATE(YEAR(Kreditvækst[[#This Row],[Dato]])-1,MONTH(Kreditvækst[[#This Row],[Dato]])+1,1)-1,Kreditvækst[[Dato]:[Udlaan_MFI_IFS_UE]],3,FALSE)-1)*100,NA())</f>
        <v>4.124033289249307</v>
      </c>
      <c r="G468" s="4">
        <f>IFERROR((Kreditvækst[[#This Row],[Udlaan_MFI_HH_NP_UE]]/VLOOKUP(DATE(YEAR(Kreditvækst[[#This Row],[Dato]])-1,MONTH(Kreditvækst[[#This Row],[Dato]])+1,1)-1,Kreditvækst[[Dato]:[Udlaan_MFI_HH_NP_UE]],4,FALSE)-1)*100,NA())</f>
        <v>1.3306319966961189</v>
      </c>
    </row>
    <row r="469" spans="1:7" hidden="1" x14ac:dyDescent="0.25">
      <c r="A469" s="3">
        <v>43434</v>
      </c>
      <c r="B469" s="4"/>
      <c r="C469" s="4">
        <v>1148.9782263352749</v>
      </c>
      <c r="D469" s="4">
        <v>2417.5738458589553</v>
      </c>
      <c r="E469" s="4" t="e">
        <f>IF(ISNUMBER(Kreditvækst[[#This Row],[Udlaan_FK_til_BNP]]),IFERROR((Kreditvækst[[#This Row],[Udlaan_FK_til_BNP]]/VLOOKUP(DATE(YEAR(Kreditvækst[[#This Row],[Dato]])-1,MONTH(Kreditvækst[[#This Row],[Dato]]),DAY(Kreditvækst[[#This Row],[Dato]])),Kreditvækst[[#All],[Dato]:[Udlaan_FK_til_BNP]],2,FALSE)-1)*100,NA()),NA())</f>
        <v>#N/A</v>
      </c>
      <c r="F469" s="4">
        <f>IFERROR((Kreditvækst[[#This Row],[Udlaan_MFI_IFS_UE]]/VLOOKUP(DATE(YEAR(Kreditvækst[[#This Row],[Dato]])-1,MONTH(Kreditvækst[[#This Row],[Dato]])+1,1)-1,Kreditvækst[[Dato]:[Udlaan_MFI_IFS_UE]],3,FALSE)-1)*100,NA())</f>
        <v>4.006557922043319</v>
      </c>
      <c r="G469" s="4">
        <f>IFERROR((Kreditvækst[[#This Row],[Udlaan_MFI_HH_NP_UE]]/VLOOKUP(DATE(YEAR(Kreditvækst[[#This Row],[Dato]])-1,MONTH(Kreditvækst[[#This Row],[Dato]])+1,1)-1,Kreditvækst[[Dato]:[Udlaan_MFI_HH_NP_UE]],4,FALSE)-1)*100,NA())</f>
        <v>1.4592992819188577</v>
      </c>
    </row>
    <row r="470" spans="1:7" x14ac:dyDescent="0.25">
      <c r="A470" s="3">
        <v>43465</v>
      </c>
      <c r="B470" s="4">
        <v>252.12671599215543</v>
      </c>
      <c r="C470" s="4">
        <v>1145.6912459929731</v>
      </c>
      <c r="D470" s="4">
        <v>2413.8724252630655</v>
      </c>
      <c r="E470" s="4">
        <f>IF(ISNUMBER(Kreditvækst[[#This Row],[Udlaan_FK_til_BNP]]),IFERROR((Kreditvækst[[#This Row],[Udlaan_FK_til_BNP]]/VLOOKUP(DATE(YEAR(Kreditvækst[[#This Row],[Dato]])-1,MONTH(Kreditvækst[[#This Row],[Dato]]),DAY(Kreditvækst[[#This Row],[Dato]])),Kreditvækst[[#All],[Dato]:[Udlaan_FK_til_BNP]],2,FALSE)-1)*100,NA()),NA())</f>
        <v>1.4703068600607772E-2</v>
      </c>
      <c r="F470" s="4">
        <f>IFERROR((Kreditvækst[[#This Row],[Udlaan_MFI_IFS_UE]]/VLOOKUP(DATE(YEAR(Kreditvækst[[#This Row],[Dato]])-1,MONTH(Kreditvækst[[#This Row],[Dato]])+1,1)-1,Kreditvækst[[Dato]:[Udlaan_MFI_IFS_UE]],3,FALSE)-1)*100,NA())</f>
        <v>5.2469294705102421</v>
      </c>
      <c r="G470" s="4">
        <f>IFERROR((Kreditvækst[[#This Row],[Udlaan_MFI_HH_NP_UE]]/VLOOKUP(DATE(YEAR(Kreditvækst[[#This Row],[Dato]])-1,MONTH(Kreditvækst[[#This Row],[Dato]])+1,1)-1,Kreditvækst[[Dato]:[Udlaan_MFI_HH_NP_UE]],4,FALSE)-1)*100,NA())</f>
        <v>1.211365687332866</v>
      </c>
    </row>
    <row r="471" spans="1:7" hidden="1" x14ac:dyDescent="0.25">
      <c r="A471" s="3">
        <v>43496</v>
      </c>
      <c r="B471" s="4"/>
      <c r="C471" s="4">
        <v>1145.1296523119731</v>
      </c>
      <c r="D471" s="4">
        <v>2412.0910714610654</v>
      </c>
      <c r="E471" s="4" t="e">
        <f>IF(ISNUMBER(Kreditvækst[[#This Row],[Udlaan_FK_til_BNP]]),IFERROR((Kreditvækst[[#This Row],[Udlaan_FK_til_BNP]]/VLOOKUP(DATE(YEAR(Kreditvækst[[#This Row],[Dato]])-1,MONTH(Kreditvækst[[#This Row],[Dato]]),DAY(Kreditvækst[[#This Row],[Dato]])),Kreditvækst[[#All],[Dato]:[Udlaan_FK_til_BNP]],2,FALSE)-1)*100,NA()),NA())</f>
        <v>#N/A</v>
      </c>
      <c r="F471" s="4">
        <f>IFERROR((Kreditvækst[[#This Row],[Udlaan_MFI_IFS_UE]]/VLOOKUP(DATE(YEAR(Kreditvækst[[#This Row],[Dato]])-1,MONTH(Kreditvækst[[#This Row],[Dato]])+1,1)-1,Kreditvækst[[Dato]:[Udlaan_MFI_IFS_UE]],3,FALSE)-1)*100,NA())</f>
        <v>4.7599540632649262</v>
      </c>
      <c r="G471" s="4">
        <f>IFERROR((Kreditvækst[[#This Row],[Udlaan_MFI_HH_NP_UE]]/VLOOKUP(DATE(YEAR(Kreditvækst[[#This Row],[Dato]])-1,MONTH(Kreditvækst[[#This Row],[Dato]])+1,1)-1,Kreditvækst[[Dato]:[Udlaan_MFI_HH_NP_UE]],4,FALSE)-1)*100,NA())</f>
        <v>1.182359834452873</v>
      </c>
    </row>
    <row r="472" spans="1:7" hidden="1" x14ac:dyDescent="0.25">
      <c r="A472" s="3">
        <v>43524</v>
      </c>
      <c r="B472" s="4"/>
      <c r="C472" s="4">
        <v>1152.3472870519731</v>
      </c>
      <c r="D472" s="4">
        <v>2413.8573615280657</v>
      </c>
      <c r="E472" s="4" t="e">
        <f>IF(ISNUMBER(Kreditvækst[[#This Row],[Udlaan_FK_til_BNP]]),IFERROR((Kreditvækst[[#This Row],[Udlaan_FK_til_BNP]]/VLOOKUP(DATE(YEAR(Kreditvækst[[#This Row],[Dato]])-1,MONTH(Kreditvækst[[#This Row],[Dato]]),DAY(Kreditvækst[[#This Row],[Dato]])),Kreditvækst[[#All],[Dato]:[Udlaan_FK_til_BNP]],2,FALSE)-1)*100,NA()),NA())</f>
        <v>#N/A</v>
      </c>
      <c r="F472" s="4">
        <f>IFERROR((Kreditvækst[[#This Row],[Udlaan_MFI_IFS_UE]]/VLOOKUP(DATE(YEAR(Kreditvækst[[#This Row],[Dato]])-1,MONTH(Kreditvækst[[#This Row],[Dato]])+1,1)-1,Kreditvækst[[Dato]:[Udlaan_MFI_IFS_UE]],3,FALSE)-1)*100,NA())</f>
        <v>4.1817579042871866</v>
      </c>
      <c r="G472" s="4">
        <f>IFERROR((Kreditvækst[[#This Row],[Udlaan_MFI_HH_NP_UE]]/VLOOKUP(DATE(YEAR(Kreditvækst[[#This Row],[Dato]])-1,MONTH(Kreditvækst[[#This Row],[Dato]])+1,1)-1,Kreditvækst[[Dato]:[Udlaan_MFI_HH_NP_UE]],4,FALSE)-1)*100,NA())</f>
        <v>1.1056772436557116</v>
      </c>
    </row>
    <row r="473" spans="1:7" x14ac:dyDescent="0.25">
      <c r="A473" s="3">
        <v>43555</v>
      </c>
      <c r="B473" s="4">
        <v>256.01225934941357</v>
      </c>
      <c r="C473" s="4">
        <v>1167.1099732787386</v>
      </c>
      <c r="D473" s="4">
        <v>2415.6494625218284</v>
      </c>
      <c r="E473" s="4">
        <f>IF(ISNUMBER(Kreditvækst[[#This Row],[Udlaan_FK_til_BNP]]),IFERROR((Kreditvækst[[#This Row],[Udlaan_FK_til_BNP]]/VLOOKUP(DATE(YEAR(Kreditvækst[[#This Row],[Dato]])-1,MONTH(Kreditvækst[[#This Row],[Dato]]),DAY(Kreditvækst[[#This Row],[Dato]])),Kreditvækst[[#All],[Dato]:[Udlaan_FK_til_BNP]],2,FALSE)-1)*100,NA()),NA())</f>
        <v>1.3397663520696934</v>
      </c>
      <c r="F473" s="4">
        <f>IFERROR((Kreditvækst[[#This Row],[Udlaan_MFI_IFS_UE]]/VLOOKUP(DATE(YEAR(Kreditvækst[[#This Row],[Dato]])-1,MONTH(Kreditvækst[[#This Row],[Dato]])+1,1)-1,Kreditvækst[[Dato]:[Udlaan_MFI_IFS_UE]],3,FALSE)-1)*100,NA())</f>
        <v>4.8127929651707646</v>
      </c>
      <c r="G473" s="4">
        <f>IFERROR((Kreditvækst[[#This Row],[Udlaan_MFI_HH_NP_UE]]/VLOOKUP(DATE(YEAR(Kreditvækst[[#This Row],[Dato]])-1,MONTH(Kreditvækst[[#This Row],[Dato]])+1,1)-1,Kreditvækst[[Dato]:[Udlaan_MFI_HH_NP_UE]],4,FALSE)-1)*100,NA())</f>
        <v>0.94619055327143098</v>
      </c>
    </row>
    <row r="474" spans="1:7" hidden="1" x14ac:dyDescent="0.25">
      <c r="A474" s="3">
        <v>43585</v>
      </c>
      <c r="B474" s="4"/>
      <c r="C474" s="4">
        <v>1166.8688364287386</v>
      </c>
      <c r="D474" s="4">
        <v>2417.2859926068281</v>
      </c>
      <c r="E474" s="4" t="e">
        <f>IF(ISNUMBER(Kreditvækst[[#This Row],[Udlaan_FK_til_BNP]]),IFERROR((Kreditvækst[[#This Row],[Udlaan_FK_til_BNP]]/VLOOKUP(DATE(YEAR(Kreditvækst[[#This Row],[Dato]])-1,MONTH(Kreditvækst[[#This Row],[Dato]]),DAY(Kreditvækst[[#This Row],[Dato]])),Kreditvækst[[#All],[Dato]:[Udlaan_FK_til_BNP]],2,FALSE)-1)*100,NA()),NA())</f>
        <v>#N/A</v>
      </c>
      <c r="F474" s="4">
        <f>IFERROR((Kreditvækst[[#This Row],[Udlaan_MFI_IFS_UE]]/VLOOKUP(DATE(YEAR(Kreditvækst[[#This Row],[Dato]])-1,MONTH(Kreditvækst[[#This Row],[Dato]])+1,1)-1,Kreditvækst[[Dato]:[Udlaan_MFI_IFS_UE]],3,FALSE)-1)*100,NA())</f>
        <v>3.4469171355425487</v>
      </c>
      <c r="G474" s="4">
        <f>IFERROR((Kreditvækst[[#This Row],[Udlaan_MFI_HH_NP_UE]]/VLOOKUP(DATE(YEAR(Kreditvækst[[#This Row],[Dato]])-1,MONTH(Kreditvækst[[#This Row],[Dato]])+1,1)-1,Kreditvækst[[Dato]:[Udlaan_MFI_HH_NP_UE]],4,FALSE)-1)*100,NA())</f>
        <v>1.1151098915744173</v>
      </c>
    </row>
    <row r="475" spans="1:7" hidden="1" x14ac:dyDescent="0.25">
      <c r="A475" s="3">
        <v>43616</v>
      </c>
      <c r="B475" s="4"/>
      <c r="C475" s="4">
        <v>1168.7296240947385</v>
      </c>
      <c r="D475" s="4">
        <v>2425.0504995948286</v>
      </c>
      <c r="E475" s="4" t="e">
        <f>IF(ISNUMBER(Kreditvækst[[#This Row],[Udlaan_FK_til_BNP]]),IFERROR((Kreditvækst[[#This Row],[Udlaan_FK_til_BNP]]/VLOOKUP(DATE(YEAR(Kreditvækst[[#This Row],[Dato]])-1,MONTH(Kreditvækst[[#This Row],[Dato]]),DAY(Kreditvækst[[#This Row],[Dato]])),Kreditvækst[[#All],[Dato]:[Udlaan_FK_til_BNP]],2,FALSE)-1)*100,NA()),NA())</f>
        <v>#N/A</v>
      </c>
      <c r="F475" s="4">
        <f>IFERROR((Kreditvækst[[#This Row],[Udlaan_MFI_IFS_UE]]/VLOOKUP(DATE(YEAR(Kreditvækst[[#This Row],[Dato]])-1,MONTH(Kreditvækst[[#This Row],[Dato]])+1,1)-1,Kreditvækst[[Dato]:[Udlaan_MFI_IFS_UE]],3,FALSE)-1)*100,NA())</f>
        <v>3.9762138941973557</v>
      </c>
      <c r="G475" s="4">
        <f>IFERROR((Kreditvækst[[#This Row],[Udlaan_MFI_HH_NP_UE]]/VLOOKUP(DATE(YEAR(Kreditvækst[[#This Row],[Dato]])-1,MONTH(Kreditvækst[[#This Row],[Dato]])+1,1)-1,Kreditvækst[[Dato]:[Udlaan_MFI_HH_NP_UE]],4,FALSE)-1)*100,NA())</f>
        <v>1.2464739326525809</v>
      </c>
    </row>
    <row r="476" spans="1:7" x14ac:dyDescent="0.25">
      <c r="A476" s="3">
        <v>43646</v>
      </c>
      <c r="B476" s="4">
        <v>258.46867575890894</v>
      </c>
      <c r="C476" s="4">
        <v>1164.6669686898651</v>
      </c>
      <c r="D476" s="4">
        <v>2426.6446293207005</v>
      </c>
      <c r="E476" s="4">
        <f>IF(ISNUMBER(Kreditvækst[[#This Row],[Udlaan_FK_til_BNP]]),IFERROR((Kreditvækst[[#This Row],[Udlaan_FK_til_BNP]]/VLOOKUP(DATE(YEAR(Kreditvækst[[#This Row],[Dato]])-1,MONTH(Kreditvækst[[#This Row],[Dato]]),DAY(Kreditvækst[[#This Row],[Dato]])),Kreditvækst[[#All],[Dato]:[Udlaan_FK_til_BNP]],2,FALSE)-1)*100,NA()),NA())</f>
        <v>1.5552090513262007</v>
      </c>
      <c r="F476" s="4">
        <f>IFERROR((Kreditvækst[[#This Row],[Udlaan_MFI_IFS_UE]]/VLOOKUP(DATE(YEAR(Kreditvækst[[#This Row],[Dato]])-1,MONTH(Kreditvækst[[#This Row],[Dato]])+1,1)-1,Kreditvækst[[Dato]:[Udlaan_MFI_IFS_UE]],3,FALSE)-1)*100,NA())</f>
        <v>3.1969686832625577</v>
      </c>
      <c r="G476" s="4">
        <f>IFERROR((Kreditvækst[[#This Row],[Udlaan_MFI_HH_NP_UE]]/VLOOKUP(DATE(YEAR(Kreditvækst[[#This Row],[Dato]])-1,MONTH(Kreditvækst[[#This Row],[Dato]])+1,1)-1,Kreditvækst[[Dato]:[Udlaan_MFI_HH_NP_UE]],4,FALSE)-1)*100,NA())</f>
        <v>0.99342342204213896</v>
      </c>
    </row>
    <row r="477" spans="1:7" hidden="1" x14ac:dyDescent="0.25">
      <c r="A477" s="3">
        <v>43677</v>
      </c>
      <c r="B477" s="4"/>
      <c r="C477" s="4">
        <v>1160.701084387865</v>
      </c>
      <c r="D477" s="4">
        <v>2431.4209334917</v>
      </c>
      <c r="E477" s="4" t="e">
        <f>IF(ISNUMBER(Kreditvækst[[#This Row],[Udlaan_FK_til_BNP]]),IFERROR((Kreditvækst[[#This Row],[Udlaan_FK_til_BNP]]/VLOOKUP(DATE(YEAR(Kreditvækst[[#This Row],[Dato]])-1,MONTH(Kreditvækst[[#This Row],[Dato]]),DAY(Kreditvækst[[#This Row],[Dato]])),Kreditvækst[[#All],[Dato]:[Udlaan_FK_til_BNP]],2,FALSE)-1)*100,NA()),NA())</f>
        <v>#N/A</v>
      </c>
      <c r="F477" s="4">
        <f>IFERROR((Kreditvækst[[#This Row],[Udlaan_MFI_IFS_UE]]/VLOOKUP(DATE(YEAR(Kreditvækst[[#This Row],[Dato]])-1,MONTH(Kreditvækst[[#This Row],[Dato]])+1,1)-1,Kreditvækst[[Dato]:[Udlaan_MFI_IFS_UE]],3,FALSE)-1)*100,NA())</f>
        <v>2.9273394974897338</v>
      </c>
      <c r="G477" s="4">
        <f>IFERROR((Kreditvækst[[#This Row],[Udlaan_MFI_HH_NP_UE]]/VLOOKUP(DATE(YEAR(Kreditvækst[[#This Row],[Dato]])-1,MONTH(Kreditvækst[[#This Row],[Dato]])+1,1)-1,Kreditvækst[[Dato]:[Udlaan_MFI_HH_NP_UE]],4,FALSE)-1)*100,NA())</f>
        <v>1.1723858748220684</v>
      </c>
    </row>
    <row r="478" spans="1:7" hidden="1" x14ac:dyDescent="0.25">
      <c r="A478" s="3">
        <v>43708</v>
      </c>
      <c r="B478" s="4"/>
      <c r="C478" s="4">
        <v>1167.4742759138651</v>
      </c>
      <c r="D478" s="4">
        <v>2440.4181837936999</v>
      </c>
      <c r="E478" s="4" t="e">
        <f>IF(ISNUMBER(Kreditvækst[[#This Row],[Udlaan_FK_til_BNP]]),IFERROR((Kreditvækst[[#This Row],[Udlaan_FK_til_BNP]]/VLOOKUP(DATE(YEAR(Kreditvækst[[#This Row],[Dato]])-1,MONTH(Kreditvækst[[#This Row],[Dato]]),DAY(Kreditvækst[[#This Row],[Dato]])),Kreditvækst[[#All],[Dato]:[Udlaan_FK_til_BNP]],2,FALSE)-1)*100,NA()),NA())</f>
        <v>#N/A</v>
      </c>
      <c r="F478" s="4">
        <f>IFERROR((Kreditvækst[[#This Row],[Udlaan_MFI_IFS_UE]]/VLOOKUP(DATE(YEAR(Kreditvækst[[#This Row],[Dato]])-1,MONTH(Kreditvækst[[#This Row],[Dato]])+1,1)-1,Kreditvækst[[Dato]:[Udlaan_MFI_IFS_UE]],3,FALSE)-1)*100,NA())</f>
        <v>3.4748061440220912</v>
      </c>
      <c r="G478" s="4">
        <f>IFERROR((Kreditvækst[[#This Row],[Udlaan_MFI_HH_NP_UE]]/VLOOKUP(DATE(YEAR(Kreditvækst[[#This Row],[Dato]])-1,MONTH(Kreditvækst[[#This Row],[Dato]])+1,1)-1,Kreditvækst[[Dato]:[Udlaan_MFI_HH_NP_UE]],4,FALSE)-1)*100,NA())</f>
        <v>1.2543705224147939</v>
      </c>
    </row>
    <row r="479" spans="1:7" x14ac:dyDescent="0.25">
      <c r="A479" s="3">
        <v>43738</v>
      </c>
      <c r="B479" s="4">
        <v>261.12260687122995</v>
      </c>
      <c r="C479" s="4">
        <v>1177.3623658056433</v>
      </c>
      <c r="D479" s="4">
        <v>2443.5822796840321</v>
      </c>
      <c r="E479" s="4">
        <f>IF(ISNUMBER(Kreditvækst[[#This Row],[Udlaan_FK_til_BNP]]),IFERROR((Kreditvækst[[#This Row],[Udlaan_FK_til_BNP]]/VLOOKUP(DATE(YEAR(Kreditvækst[[#This Row],[Dato]])-1,MONTH(Kreditvækst[[#This Row],[Dato]]),DAY(Kreditvækst[[#This Row],[Dato]])),Kreditvækst[[#All],[Dato]:[Udlaan_FK_til_BNP]],2,FALSE)-1)*100,NA()),NA())</f>
        <v>2.7905797191886794</v>
      </c>
      <c r="F479" s="4">
        <f>IFERROR((Kreditvækst[[#This Row],[Udlaan_MFI_IFS_UE]]/VLOOKUP(DATE(YEAR(Kreditvækst[[#This Row],[Dato]])-1,MONTH(Kreditvækst[[#This Row],[Dato]])+1,1)-1,Kreditvækst[[Dato]:[Udlaan_MFI_IFS_UE]],3,FALSE)-1)*100,NA())</f>
        <v>3.8390981101475763</v>
      </c>
      <c r="G479" s="4">
        <f>IFERROR((Kreditvækst[[#This Row],[Udlaan_MFI_HH_NP_UE]]/VLOOKUP(DATE(YEAR(Kreditvækst[[#This Row],[Dato]])-1,MONTH(Kreditvækst[[#This Row],[Dato]])+1,1)-1,Kreditvækst[[Dato]:[Udlaan_MFI_HH_NP_UE]],4,FALSE)-1)*100,NA())</f>
        <v>1.3840829800858767</v>
      </c>
    </row>
    <row r="480" spans="1:7" hidden="1" x14ac:dyDescent="0.25">
      <c r="A480" s="3">
        <v>43769</v>
      </c>
      <c r="B480" s="4"/>
      <c r="C480" s="4">
        <v>1184.0209613436432</v>
      </c>
      <c r="D480" s="4">
        <v>2446.0355057230322</v>
      </c>
      <c r="E480" s="4" t="e">
        <f>IF(ISNUMBER(Kreditvækst[[#This Row],[Udlaan_FK_til_BNP]]),IFERROR((Kreditvækst[[#This Row],[Udlaan_FK_til_BNP]]/VLOOKUP(DATE(YEAR(Kreditvækst[[#This Row],[Dato]])-1,MONTH(Kreditvækst[[#This Row],[Dato]]),DAY(Kreditvækst[[#This Row],[Dato]])),Kreditvækst[[#All],[Dato]:[Udlaan_FK_til_BNP]],2,FALSE)-1)*100,NA()),NA())</f>
        <v>#N/A</v>
      </c>
      <c r="F480" s="4">
        <f>IFERROR((Kreditvækst[[#This Row],[Udlaan_MFI_IFS_UE]]/VLOOKUP(DATE(YEAR(Kreditvækst[[#This Row],[Dato]])-1,MONTH(Kreditvækst[[#This Row],[Dato]])+1,1)-1,Kreditvækst[[Dato]:[Udlaan_MFI_IFS_UE]],3,FALSE)-1)*100,NA())</f>
        <v>3.4780101776725525</v>
      </c>
      <c r="G480" s="4">
        <f>IFERROR((Kreditvækst[[#This Row],[Udlaan_MFI_HH_NP_UE]]/VLOOKUP(DATE(YEAR(Kreditvækst[[#This Row],[Dato]])-1,MONTH(Kreditvækst[[#This Row],[Dato]])+1,1)-1,Kreditvækst[[Dato]:[Udlaan_MFI_HH_NP_UE]],4,FALSE)-1)*100,NA())</f>
        <v>1.442387426822056</v>
      </c>
    </row>
    <row r="481" spans="1:7" hidden="1" x14ac:dyDescent="0.25">
      <c r="A481" s="3">
        <v>43799</v>
      </c>
      <c r="B481" s="4"/>
      <c r="C481" s="4">
        <v>1190.6501772316433</v>
      </c>
      <c r="D481" s="4">
        <v>2451.7086739970323</v>
      </c>
      <c r="E481" s="4" t="e">
        <f>IF(ISNUMBER(Kreditvækst[[#This Row],[Udlaan_FK_til_BNP]]),IFERROR((Kreditvækst[[#This Row],[Udlaan_FK_til_BNP]]/VLOOKUP(DATE(YEAR(Kreditvækst[[#This Row],[Dato]])-1,MONTH(Kreditvækst[[#This Row],[Dato]]),DAY(Kreditvækst[[#This Row],[Dato]])),Kreditvækst[[#All],[Dato]:[Udlaan_FK_til_BNP]],2,FALSE)-1)*100,NA()),NA())</f>
        <v>#N/A</v>
      </c>
      <c r="F481" s="4">
        <f>IFERROR((Kreditvækst[[#This Row],[Udlaan_MFI_IFS_UE]]/VLOOKUP(DATE(YEAR(Kreditvækst[[#This Row],[Dato]])-1,MONTH(Kreditvækst[[#This Row],[Dato]])+1,1)-1,Kreditvækst[[Dato]:[Udlaan_MFI_IFS_UE]],3,FALSE)-1)*100,NA())</f>
        <v>3.6268703741482611</v>
      </c>
      <c r="G481" s="4">
        <f>IFERROR((Kreditvækst[[#This Row],[Udlaan_MFI_HH_NP_UE]]/VLOOKUP(DATE(YEAR(Kreditvækst[[#This Row],[Dato]])-1,MONTH(Kreditvækst[[#This Row],[Dato]])+1,1)-1,Kreditvækst[[Dato]:[Udlaan_MFI_HH_NP_UE]],4,FALSE)-1)*100,NA())</f>
        <v>1.4119456245998974</v>
      </c>
    </row>
    <row r="482" spans="1:7" x14ac:dyDescent="0.25">
      <c r="A482" s="3">
        <v>43830</v>
      </c>
      <c r="B482" s="4">
        <v>262.45925765140004</v>
      </c>
      <c r="C482" s="4">
        <v>1193.9877256524092</v>
      </c>
      <c r="D482" s="4">
        <v>2450.3874266663506</v>
      </c>
      <c r="E482" s="4">
        <f>IF(ISNUMBER(Kreditvækst[[#This Row],[Udlaan_FK_til_BNP]]),IFERROR((Kreditvækst[[#This Row],[Udlaan_FK_til_BNP]]/VLOOKUP(DATE(YEAR(Kreditvækst[[#This Row],[Dato]])-1,MONTH(Kreditvækst[[#This Row],[Dato]]),DAY(Kreditvækst[[#This Row],[Dato]])),Kreditvækst[[#All],[Dato]:[Udlaan_FK_til_BNP]],2,FALSE)-1)*100,NA()),NA())</f>
        <v>4.0981542231986579</v>
      </c>
      <c r="F482" s="4">
        <f>IFERROR((Kreditvækst[[#This Row],[Udlaan_MFI_IFS_UE]]/VLOOKUP(DATE(YEAR(Kreditvækst[[#This Row],[Dato]])-1,MONTH(Kreditvækst[[#This Row],[Dato]])+1,1)-1,Kreditvækst[[Dato]:[Udlaan_MFI_IFS_UE]],3,FALSE)-1)*100,NA())</f>
        <v>4.2154882328333976</v>
      </c>
      <c r="G482" s="4">
        <f>IFERROR((Kreditvækst[[#This Row],[Udlaan_MFI_HH_NP_UE]]/VLOOKUP(DATE(YEAR(Kreditvækst[[#This Row],[Dato]])-1,MONTH(Kreditvækst[[#This Row],[Dato]])+1,1)-1,Kreditvækst[[Dato]:[Udlaan_MFI_HH_NP_UE]],4,FALSE)-1)*100,NA())</f>
        <v>1.5127146331814112</v>
      </c>
    </row>
    <row r="483" spans="1:7" hidden="1" x14ac:dyDescent="0.25">
      <c r="A483" s="3">
        <v>43861</v>
      </c>
      <c r="B483" s="4"/>
      <c r="C483" s="4">
        <v>1197.4084949164092</v>
      </c>
      <c r="D483" s="4">
        <v>2453.3601576543506</v>
      </c>
      <c r="E483" s="4" t="e">
        <f>IF(ISNUMBER(Kreditvækst[[#This Row],[Udlaan_FK_til_BNP]]),IFERROR((Kreditvækst[[#This Row],[Udlaan_FK_til_BNP]]/VLOOKUP(DATE(YEAR(Kreditvækst[[#This Row],[Dato]])-1,MONTH(Kreditvækst[[#This Row],[Dato]]),DAY(Kreditvækst[[#This Row],[Dato]])),Kreditvækst[[#All],[Dato]:[Udlaan_FK_til_BNP]],2,FALSE)-1)*100,NA()),NA())</f>
        <v>#N/A</v>
      </c>
      <c r="F483" s="4">
        <f>IFERROR((Kreditvækst[[#This Row],[Udlaan_MFI_IFS_UE]]/VLOOKUP(DATE(YEAR(Kreditvækst[[#This Row],[Dato]])-1,MONTH(Kreditvækst[[#This Row],[Dato]])+1,1)-1,Kreditvækst[[Dato]:[Udlaan_MFI_IFS_UE]],3,FALSE)-1)*100,NA())</f>
        <v>4.5653208349715646</v>
      </c>
      <c r="G483" s="4">
        <f>IFERROR((Kreditvækst[[#This Row],[Udlaan_MFI_HH_NP_UE]]/VLOOKUP(DATE(YEAR(Kreditvækst[[#This Row],[Dato]])-1,MONTH(Kreditvækst[[#This Row],[Dato]])+1,1)-1,Kreditvækst[[Dato]:[Udlaan_MFI_HH_NP_UE]],4,FALSE)-1)*100,NA())</f>
        <v>1.7109257059803928</v>
      </c>
    </row>
    <row r="484" spans="1:7" hidden="1" x14ac:dyDescent="0.25">
      <c r="A484" s="3">
        <v>43890</v>
      </c>
      <c r="B484" s="4"/>
      <c r="C484" s="4">
        <v>1201.0274688094091</v>
      </c>
      <c r="D484" s="4">
        <v>2455.9547657483504</v>
      </c>
      <c r="E484" s="4" t="e">
        <f>IF(ISNUMBER(Kreditvækst[[#This Row],[Udlaan_FK_til_BNP]]),IFERROR((Kreditvækst[[#This Row],[Udlaan_FK_til_BNP]]/VLOOKUP(DATE(YEAR(Kreditvækst[[#This Row],[Dato]])-1,MONTH(Kreditvækst[[#This Row],[Dato]]),DAY(Kreditvækst[[#This Row],[Dato]])),Kreditvækst[[#All],[Dato]:[Udlaan_FK_til_BNP]],2,FALSE)-1)*100,NA()),NA())</f>
        <v>#N/A</v>
      </c>
      <c r="F484" s="4">
        <f>IFERROR((Kreditvækst[[#This Row],[Udlaan_MFI_IFS_UE]]/VLOOKUP(DATE(YEAR(Kreditvækst[[#This Row],[Dato]])-1,MONTH(Kreditvækst[[#This Row],[Dato]])+1,1)-1,Kreditvækst[[Dato]:[Udlaan_MFI_IFS_UE]],3,FALSE)-1)*100,NA())</f>
        <v>4.2244367044915299</v>
      </c>
      <c r="G484" s="4">
        <f>IFERROR((Kreditvækst[[#This Row],[Udlaan_MFI_HH_NP_UE]]/VLOOKUP(DATE(YEAR(Kreditvækst[[#This Row],[Dato]])-1,MONTH(Kreditvækst[[#This Row],[Dato]])+1,1)-1,Kreditvækst[[Dato]:[Udlaan_MFI_HH_NP_UE]],4,FALSE)-1)*100,NA())</f>
        <v>1.7439888906126244</v>
      </c>
    </row>
    <row r="485" spans="1:7" x14ac:dyDescent="0.25">
      <c r="A485" s="3">
        <v>43921</v>
      </c>
      <c r="B485" s="4">
        <v>263.18764804685816</v>
      </c>
      <c r="C485" s="4">
        <v>1208.6364875430622</v>
      </c>
      <c r="D485" s="4">
        <v>2456.1220862123459</v>
      </c>
      <c r="E485" s="4">
        <f>IF(ISNUMBER(Kreditvækst[[#This Row],[Udlaan_FK_til_BNP]]),IFERROR((Kreditvækst[[#This Row],[Udlaan_FK_til_BNP]]/VLOOKUP(DATE(YEAR(Kreditvækst[[#This Row],[Dato]])-1,MONTH(Kreditvækst[[#This Row],[Dato]]),DAY(Kreditvækst[[#This Row],[Dato]])),Kreditvækst[[#All],[Dato]:[Udlaan_FK_til_BNP]],2,FALSE)-1)*100,NA()),NA())</f>
        <v>2.8027519915174715</v>
      </c>
      <c r="F485" s="4">
        <f>IFERROR((Kreditvækst[[#This Row],[Udlaan_MFI_IFS_UE]]/VLOOKUP(DATE(YEAR(Kreditvækst[[#This Row],[Dato]])-1,MONTH(Kreditvækst[[#This Row],[Dato]])+1,1)-1,Kreditvækst[[Dato]:[Udlaan_MFI_IFS_UE]],3,FALSE)-1)*100,NA())</f>
        <v>3.5580635257244975</v>
      </c>
      <c r="G485" s="4">
        <f>IFERROR((Kreditvækst[[#This Row],[Udlaan_MFI_HH_NP_UE]]/VLOOKUP(DATE(YEAR(Kreditvækst[[#This Row],[Dato]])-1,MONTH(Kreditvækst[[#This Row],[Dato]])+1,1)-1,Kreditvækst[[Dato]:[Udlaan_MFI_HH_NP_UE]],4,FALSE)-1)*100,NA())</f>
        <v>1.6754344667320176</v>
      </c>
    </row>
    <row r="486" spans="1:7" hidden="1" x14ac:dyDescent="0.25">
      <c r="A486" s="3">
        <v>43951</v>
      </c>
      <c r="B486" s="4"/>
      <c r="C486" s="4">
        <v>1207.7988906530622</v>
      </c>
      <c r="D486" s="4">
        <v>2452.0420117053459</v>
      </c>
      <c r="E486" s="4" t="e">
        <f>IF(ISNUMBER(Kreditvækst[[#This Row],[Udlaan_FK_til_BNP]]),IFERROR((Kreditvækst[[#This Row],[Udlaan_FK_til_BNP]]/VLOOKUP(DATE(YEAR(Kreditvækst[[#This Row],[Dato]])-1,MONTH(Kreditvækst[[#This Row],[Dato]]),DAY(Kreditvækst[[#This Row],[Dato]])),Kreditvækst[[#All],[Dato]:[Udlaan_FK_til_BNP]],2,FALSE)-1)*100,NA()),NA())</f>
        <v>#N/A</v>
      </c>
      <c r="F486" s="4">
        <f>IFERROR((Kreditvækst[[#This Row],[Udlaan_MFI_IFS_UE]]/VLOOKUP(DATE(YEAR(Kreditvækst[[#This Row],[Dato]])-1,MONTH(Kreditvækst[[#This Row],[Dato]])+1,1)-1,Kreditvækst[[Dato]:[Udlaan_MFI_IFS_UE]],3,FALSE)-1)*100,NA())</f>
        <v>3.5076825215070606</v>
      </c>
      <c r="G486" s="4">
        <f>IFERROR((Kreditvækst[[#This Row],[Udlaan_MFI_HH_NP_UE]]/VLOOKUP(DATE(YEAR(Kreditvækst[[#This Row],[Dato]])-1,MONTH(Kreditvækst[[#This Row],[Dato]])+1,1)-1,Kreditvækst[[Dato]:[Udlaan_MFI_HH_NP_UE]],4,FALSE)-1)*100,NA())</f>
        <v>1.4378116286123177</v>
      </c>
    </row>
    <row r="487" spans="1:7" hidden="1" x14ac:dyDescent="0.25">
      <c r="A487" s="3">
        <v>43982</v>
      </c>
      <c r="B487" s="4"/>
      <c r="C487" s="4">
        <v>1199.6736730770622</v>
      </c>
      <c r="D487" s="4">
        <v>2456.3770420923461</v>
      </c>
      <c r="E487" s="4" t="e">
        <f>IF(ISNUMBER(Kreditvækst[[#This Row],[Udlaan_FK_til_BNP]]),IFERROR((Kreditvækst[[#This Row],[Udlaan_FK_til_BNP]]/VLOOKUP(DATE(YEAR(Kreditvækst[[#This Row],[Dato]])-1,MONTH(Kreditvækst[[#This Row],[Dato]]),DAY(Kreditvækst[[#This Row],[Dato]])),Kreditvækst[[#All],[Dato]:[Udlaan_FK_til_BNP]],2,FALSE)-1)*100,NA()),NA())</f>
        <v>#N/A</v>
      </c>
      <c r="F487" s="4">
        <f>IFERROR((Kreditvækst[[#This Row],[Udlaan_MFI_IFS_UE]]/VLOOKUP(DATE(YEAR(Kreditvækst[[#This Row],[Dato]])-1,MONTH(Kreditvækst[[#This Row],[Dato]])+1,1)-1,Kreditvækst[[Dato]:[Udlaan_MFI_IFS_UE]],3,FALSE)-1)*100,NA())</f>
        <v>2.6476653234739356</v>
      </c>
      <c r="G487" s="4">
        <f>IFERROR((Kreditvækst[[#This Row],[Udlaan_MFI_HH_NP_UE]]/VLOOKUP(DATE(YEAR(Kreditvækst[[#This Row],[Dato]])-1,MONTH(Kreditvækst[[#This Row],[Dato]])+1,1)-1,Kreditvækst[[Dato]:[Udlaan_MFI_HH_NP_UE]],4,FALSE)-1)*100,NA())</f>
        <v>1.2917892845015544</v>
      </c>
    </row>
    <row r="488" spans="1:7" x14ac:dyDescent="0.25">
      <c r="A488" s="3">
        <v>44012</v>
      </c>
      <c r="B488" s="4">
        <v>268.30693241655428</v>
      </c>
      <c r="C488" s="4">
        <v>1193.3466216791981</v>
      </c>
      <c r="D488" s="4">
        <v>2456.5354771456118</v>
      </c>
      <c r="E488" s="4">
        <f>IF(ISNUMBER(Kreditvækst[[#This Row],[Udlaan_FK_til_BNP]]),IFERROR((Kreditvækst[[#This Row],[Udlaan_FK_til_BNP]]/VLOOKUP(DATE(YEAR(Kreditvækst[[#This Row],[Dato]])-1,MONTH(Kreditvækst[[#This Row],[Dato]]),DAY(Kreditvækst[[#This Row],[Dato]])),Kreditvækst[[#All],[Dato]:[Udlaan_FK_til_BNP]],2,FALSE)-1)*100,NA()),NA())</f>
        <v>3.8063632387013602</v>
      </c>
      <c r="F488" s="4">
        <f>IFERROR((Kreditvækst[[#This Row],[Udlaan_MFI_IFS_UE]]/VLOOKUP(DATE(YEAR(Kreditvækst[[#This Row],[Dato]])-1,MONTH(Kreditvækst[[#This Row],[Dato]])+1,1)-1,Kreditvækst[[Dato]:[Udlaan_MFI_IFS_UE]],3,FALSE)-1)*100,NA())</f>
        <v>2.4624767217013677</v>
      </c>
      <c r="G488" s="4">
        <f>IFERROR((Kreditvækst[[#This Row],[Udlaan_MFI_HH_NP_UE]]/VLOOKUP(DATE(YEAR(Kreditvækst[[#This Row],[Dato]])-1,MONTH(Kreditvækst[[#This Row],[Dato]])+1,1)-1,Kreditvækst[[Dato]:[Udlaan_MFI_HH_NP_UE]],4,FALSE)-1)*100,NA())</f>
        <v>1.2317768932354367</v>
      </c>
    </row>
    <row r="489" spans="1:7" hidden="1" x14ac:dyDescent="0.25">
      <c r="A489" s="3">
        <v>44043</v>
      </c>
      <c r="B489" s="4"/>
      <c r="C489" s="4">
        <v>1193.8777174931979</v>
      </c>
      <c r="D489" s="4">
        <v>2465.984383954612</v>
      </c>
      <c r="E489" s="4" t="e">
        <f>IF(ISNUMBER(Kreditvækst[[#This Row],[Udlaan_FK_til_BNP]]),IFERROR((Kreditvækst[[#This Row],[Udlaan_FK_til_BNP]]/VLOOKUP(DATE(YEAR(Kreditvækst[[#This Row],[Dato]])-1,MONTH(Kreditvækst[[#This Row],[Dato]]),DAY(Kreditvækst[[#This Row],[Dato]])),Kreditvækst[[#All],[Dato]:[Udlaan_FK_til_BNP]],2,FALSE)-1)*100,NA()),NA())</f>
        <v>#N/A</v>
      </c>
      <c r="F489" s="4">
        <f>IFERROR((Kreditvækst[[#This Row],[Udlaan_MFI_IFS_UE]]/VLOOKUP(DATE(YEAR(Kreditvækst[[#This Row],[Dato]])-1,MONTH(Kreditvækst[[#This Row],[Dato]])+1,1)-1,Kreditvækst[[Dato]:[Udlaan_MFI_IFS_UE]],3,FALSE)-1)*100,NA())</f>
        <v>2.8583270535005756</v>
      </c>
      <c r="G489" s="4">
        <f>IFERROR((Kreditvækst[[#This Row],[Udlaan_MFI_HH_NP_UE]]/VLOOKUP(DATE(YEAR(Kreditvækst[[#This Row],[Dato]])-1,MONTH(Kreditvækst[[#This Row],[Dato]])+1,1)-1,Kreditvækst[[Dato]:[Udlaan_MFI_HH_NP_UE]],4,FALSE)-1)*100,NA())</f>
        <v>1.4215329804402099</v>
      </c>
    </row>
    <row r="490" spans="1:7" hidden="1" x14ac:dyDescent="0.25">
      <c r="A490" s="3">
        <v>44074</v>
      </c>
      <c r="B490" s="4"/>
      <c r="C490" s="4">
        <v>1209.938740678198</v>
      </c>
      <c r="D490" s="4">
        <v>2474.5037884706117</v>
      </c>
      <c r="E490" s="4" t="e">
        <f>IF(ISNUMBER(Kreditvækst[[#This Row],[Udlaan_FK_til_BNP]]),IFERROR((Kreditvækst[[#This Row],[Udlaan_FK_til_BNP]]/VLOOKUP(DATE(YEAR(Kreditvækst[[#This Row],[Dato]])-1,MONTH(Kreditvækst[[#This Row],[Dato]]),DAY(Kreditvækst[[#This Row],[Dato]])),Kreditvækst[[#All],[Dato]:[Udlaan_FK_til_BNP]],2,FALSE)-1)*100,NA()),NA())</f>
        <v>#N/A</v>
      </c>
      <c r="F490" s="4">
        <f>IFERROR((Kreditvækst[[#This Row],[Udlaan_MFI_IFS_UE]]/VLOOKUP(DATE(YEAR(Kreditvækst[[#This Row],[Dato]])-1,MONTH(Kreditvækst[[#This Row],[Dato]])+1,1)-1,Kreditvækst[[Dato]:[Udlaan_MFI_IFS_UE]],3,FALSE)-1)*100,NA())</f>
        <v>3.6372933982714795</v>
      </c>
      <c r="G490" s="4">
        <f>IFERROR((Kreditvækst[[#This Row],[Udlaan_MFI_HH_NP_UE]]/VLOOKUP(DATE(YEAR(Kreditvækst[[#This Row],[Dato]])-1,MONTH(Kreditvækst[[#This Row],[Dato]])+1,1)-1,Kreditvækst[[Dato]:[Udlaan_MFI_HH_NP_UE]],4,FALSE)-1)*100,NA())</f>
        <v>1.3967116334105079</v>
      </c>
    </row>
    <row r="491" spans="1:7" x14ac:dyDescent="0.25">
      <c r="A491" s="3">
        <v>44104</v>
      </c>
      <c r="B491" s="4">
        <v>252.05364183890117</v>
      </c>
      <c r="C491" s="4">
        <v>1197.3940106326233</v>
      </c>
      <c r="D491" s="4">
        <v>2473.4026313677459</v>
      </c>
      <c r="E491" s="4">
        <f>IF(ISNUMBER(Kreditvækst[[#This Row],[Udlaan_FK_til_BNP]]),IFERROR((Kreditvækst[[#This Row],[Udlaan_FK_til_BNP]]/VLOOKUP(DATE(YEAR(Kreditvækst[[#This Row],[Dato]])-1,MONTH(Kreditvækst[[#This Row],[Dato]]),DAY(Kreditvækst[[#This Row],[Dato]])),Kreditvækst[[#All],[Dato]:[Udlaan_FK_til_BNP]],2,FALSE)-1)*100,NA()),NA())</f>
        <v>-3.4730677443033708</v>
      </c>
      <c r="F491" s="4">
        <f>IFERROR((Kreditvækst[[#This Row],[Udlaan_MFI_IFS_UE]]/VLOOKUP(DATE(YEAR(Kreditvækst[[#This Row],[Dato]])-1,MONTH(Kreditvækst[[#This Row],[Dato]])+1,1)-1,Kreditvækst[[Dato]:[Udlaan_MFI_IFS_UE]],3,FALSE)-1)*100,NA())</f>
        <v>1.7014001303899962</v>
      </c>
      <c r="G491" s="4">
        <f>IFERROR((Kreditvækst[[#This Row],[Udlaan_MFI_HH_NP_UE]]/VLOOKUP(DATE(YEAR(Kreditvækst[[#This Row],[Dato]])-1,MONTH(Kreditvækst[[#This Row],[Dato]])+1,1)-1,Kreditvækst[[Dato]:[Udlaan_MFI_HH_NP_UE]],4,FALSE)-1)*100,NA())</f>
        <v>1.2203539013865283</v>
      </c>
    </row>
    <row r="492" spans="1:7" hidden="1" x14ac:dyDescent="0.25">
      <c r="A492" s="3">
        <v>44135</v>
      </c>
      <c r="B492" s="4"/>
      <c r="C492" s="4">
        <v>1197.1860834476233</v>
      </c>
      <c r="D492" s="4">
        <v>2477.6526947757457</v>
      </c>
      <c r="E492" s="4" t="e">
        <f>IF(ISNUMBER(Kreditvækst[[#This Row],[Udlaan_FK_til_BNP]]),IFERROR((Kreditvækst[[#This Row],[Udlaan_FK_til_BNP]]/VLOOKUP(DATE(YEAR(Kreditvækst[[#This Row],[Dato]])-1,MONTH(Kreditvækst[[#This Row],[Dato]]),DAY(Kreditvækst[[#This Row],[Dato]])),Kreditvækst[[#All],[Dato]:[Udlaan_FK_til_BNP]],2,FALSE)-1)*100,NA()),NA())</f>
        <v>#N/A</v>
      </c>
      <c r="F492" s="4">
        <f>IFERROR((Kreditvækst[[#This Row],[Udlaan_MFI_IFS_UE]]/VLOOKUP(DATE(YEAR(Kreditvækst[[#This Row],[Dato]])-1,MONTH(Kreditvækst[[#This Row],[Dato]])+1,1)-1,Kreditvækst[[Dato]:[Udlaan_MFI_IFS_UE]],3,FALSE)-1)*100,NA())</f>
        <v>1.1118994117333969</v>
      </c>
      <c r="G492" s="4">
        <f>IFERROR((Kreditvækst[[#This Row],[Udlaan_MFI_HH_NP_UE]]/VLOOKUP(DATE(YEAR(Kreditvækst[[#This Row],[Dato]])-1,MONTH(Kreditvækst[[#This Row],[Dato]])+1,1)-1,Kreditvækst[[Dato]:[Udlaan_MFI_HH_NP_UE]],4,FALSE)-1)*100,NA())</f>
        <v>1.2925891295828773</v>
      </c>
    </row>
    <row r="493" spans="1:7" hidden="1" x14ac:dyDescent="0.25">
      <c r="A493" s="3">
        <v>44165</v>
      </c>
      <c r="B493" s="4"/>
      <c r="C493" s="4">
        <v>1208.1640198596235</v>
      </c>
      <c r="D493" s="4">
        <v>2479.9657072017453</v>
      </c>
      <c r="E493" s="4" t="e">
        <f>IF(ISNUMBER(Kreditvækst[[#This Row],[Udlaan_FK_til_BNP]]),IFERROR((Kreditvækst[[#This Row],[Udlaan_FK_til_BNP]]/VLOOKUP(DATE(YEAR(Kreditvækst[[#This Row],[Dato]])-1,MONTH(Kreditvækst[[#This Row],[Dato]]),DAY(Kreditvækst[[#This Row],[Dato]])),Kreditvækst[[#All],[Dato]:[Udlaan_FK_til_BNP]],2,FALSE)-1)*100,NA()),NA())</f>
        <v>#N/A</v>
      </c>
      <c r="F493" s="4">
        <f>IFERROR((Kreditvækst[[#This Row],[Udlaan_MFI_IFS_UE]]/VLOOKUP(DATE(YEAR(Kreditvækst[[#This Row],[Dato]])-1,MONTH(Kreditvækst[[#This Row],[Dato]])+1,1)-1,Kreditvækst[[Dato]:[Udlaan_MFI_IFS_UE]],3,FALSE)-1)*100,NA())</f>
        <v>1.4709478033843038</v>
      </c>
      <c r="G493" s="4">
        <f>IFERROR((Kreditvækst[[#This Row],[Udlaan_MFI_HH_NP_UE]]/VLOOKUP(DATE(YEAR(Kreditvækst[[#This Row],[Dato]])-1,MONTH(Kreditvækst[[#This Row],[Dato]])+1,1)-1,Kreditvækst[[Dato]:[Udlaan_MFI_HH_NP_UE]],4,FALSE)-1)*100,NA())</f>
        <v>1.1525444888460301</v>
      </c>
    </row>
    <row r="494" spans="1:7" x14ac:dyDescent="0.25">
      <c r="A494" s="3">
        <v>44196</v>
      </c>
      <c r="B494" s="4">
        <v>250.78788790509753</v>
      </c>
      <c r="C494" s="4">
        <v>1212.2045569641746</v>
      </c>
      <c r="D494" s="4">
        <v>2483.780908622768</v>
      </c>
      <c r="E494" s="4">
        <f>IF(ISNUMBER(Kreditvækst[[#This Row],[Udlaan_FK_til_BNP]]),IFERROR((Kreditvækst[[#This Row],[Udlaan_FK_til_BNP]]/VLOOKUP(DATE(YEAR(Kreditvækst[[#This Row],[Dato]])-1,MONTH(Kreditvækst[[#This Row],[Dato]]),DAY(Kreditvækst[[#This Row],[Dato]])),Kreditvækst[[#All],[Dato]:[Udlaan_FK_til_BNP]],2,FALSE)-1)*100,NA()),NA())</f>
        <v>-4.4469262965776135</v>
      </c>
      <c r="F494" s="4">
        <f>IFERROR((Kreditvækst[[#This Row],[Udlaan_MFI_IFS_UE]]/VLOOKUP(DATE(YEAR(Kreditvækst[[#This Row],[Dato]])-1,MONTH(Kreditvækst[[#This Row],[Dato]])+1,1)-1,Kreditvækst[[Dato]:[Udlaan_MFI_IFS_UE]],3,FALSE)-1)*100,NA())</f>
        <v>1.5257134491739821</v>
      </c>
      <c r="G494" s="4">
        <f>IFERROR((Kreditvækst[[#This Row],[Udlaan_MFI_HH_NP_UE]]/VLOOKUP(DATE(YEAR(Kreditvækst[[#This Row],[Dato]])-1,MONTH(Kreditvækst[[#This Row],[Dato]])+1,1)-1,Kreditvækst[[Dato]:[Udlaan_MFI_HH_NP_UE]],4,FALSE)-1)*100,NA())</f>
        <v>1.3627837619885286</v>
      </c>
    </row>
    <row r="495" spans="1:7" hidden="1" x14ac:dyDescent="0.25">
      <c r="A495" s="3">
        <v>44227</v>
      </c>
      <c r="B495" s="4"/>
      <c r="C495" s="4">
        <v>1208.2668591721745</v>
      </c>
      <c r="D495" s="4">
        <v>2486.2066566317676</v>
      </c>
      <c r="E495" s="4" t="e">
        <f>IF(ISNUMBER(Kreditvækst[[#This Row],[Udlaan_FK_til_BNP]]),IFERROR((Kreditvækst[[#This Row],[Udlaan_FK_til_BNP]]/VLOOKUP(DATE(YEAR(Kreditvækst[[#This Row],[Dato]])-1,MONTH(Kreditvækst[[#This Row],[Dato]]),DAY(Kreditvækst[[#This Row],[Dato]])),Kreditvækst[[#All],[Dato]:[Udlaan_FK_til_BNP]],2,FALSE)-1)*100,NA()),NA())</f>
        <v>#N/A</v>
      </c>
      <c r="F495" s="4">
        <f>IFERROR((Kreditvækst[[#This Row],[Udlaan_MFI_IFS_UE]]/VLOOKUP(DATE(YEAR(Kreditvækst[[#This Row],[Dato]])-1,MONTH(Kreditvækst[[#This Row],[Dato]])+1,1)-1,Kreditvækst[[Dato]:[Udlaan_MFI_IFS_UE]],3,FALSE)-1)*100,NA())</f>
        <v>0.90682204960665924</v>
      </c>
      <c r="G495" s="4">
        <f>IFERROR((Kreditvækst[[#This Row],[Udlaan_MFI_HH_NP_UE]]/VLOOKUP(DATE(YEAR(Kreditvækst[[#This Row],[Dato]])-1,MONTH(Kreditvækst[[#This Row],[Dato]])+1,1)-1,Kreditvækst[[Dato]:[Udlaan_MFI_HH_NP_UE]],4,FALSE)-1)*100,NA())</f>
        <v>1.3388372218786415</v>
      </c>
    </row>
    <row r="496" spans="1:7" hidden="1" x14ac:dyDescent="0.25">
      <c r="A496" s="3">
        <v>44255</v>
      </c>
      <c r="B496" s="4"/>
      <c r="C496" s="4">
        <v>1209.2883937011743</v>
      </c>
      <c r="D496" s="4">
        <v>2490.571035042768</v>
      </c>
      <c r="E496" s="4" t="e">
        <f>IF(ISNUMBER(Kreditvækst[[#This Row],[Udlaan_FK_til_BNP]]),IFERROR((Kreditvækst[[#This Row],[Udlaan_FK_til_BNP]]/VLOOKUP(DATE(YEAR(Kreditvækst[[#This Row],[Dato]])-1,MONTH(Kreditvækst[[#This Row],[Dato]]),DAY(Kreditvækst[[#This Row],[Dato]])),Kreditvækst[[#All],[Dato]:[Udlaan_FK_til_BNP]],2,FALSE)-1)*100,NA()),NA())</f>
        <v>#N/A</v>
      </c>
      <c r="F496" s="4">
        <f>IFERROR((Kreditvækst[[#This Row],[Udlaan_MFI_IFS_UE]]/VLOOKUP(DATE(YEAR(Kreditvækst[[#This Row],[Dato]])-1,MONTH(Kreditvækst[[#This Row],[Dato]])+1,1)-1,Kreditvækst[[Dato]:[Udlaan_MFI_IFS_UE]],3,FALSE)-1)*100,NA())</f>
        <v>0.68782147838419849</v>
      </c>
      <c r="G496" s="4">
        <f>IFERROR((Kreditvækst[[#This Row],[Udlaan_MFI_HH_NP_UE]]/VLOOKUP(DATE(YEAR(Kreditvækst[[#This Row],[Dato]])-1,MONTH(Kreditvækst[[#This Row],[Dato]])+1,1)-1,Kreditvækst[[Dato]:[Udlaan_MFI_HH_NP_UE]],4,FALSE)-1)*100,NA())</f>
        <v>1.4094831784847495</v>
      </c>
    </row>
    <row r="497" spans="1:7" x14ac:dyDescent="0.25">
      <c r="A497" s="3">
        <v>44286</v>
      </c>
      <c r="B497" s="4">
        <v>238.30359197238914</v>
      </c>
      <c r="C497" s="4">
        <v>1220.5600641454455</v>
      </c>
      <c r="D497" s="4">
        <v>2500.4981608630123</v>
      </c>
      <c r="E497" s="4">
        <f>IF(ISNUMBER(Kreditvækst[[#This Row],[Udlaan_FK_til_BNP]]),IFERROR((Kreditvækst[[#This Row],[Udlaan_FK_til_BNP]]/VLOOKUP(DATE(YEAR(Kreditvækst[[#This Row],[Dato]])-1,MONTH(Kreditvækst[[#This Row],[Dato]]),DAY(Kreditvækst[[#This Row],[Dato]])),Kreditvækst[[#All],[Dato]:[Udlaan_FK_til_BNP]],2,FALSE)-1)*100,NA()),NA())</f>
        <v>-9.4548723160589372</v>
      </c>
      <c r="F497" s="4">
        <f>IFERROR((Kreditvækst[[#This Row],[Udlaan_MFI_IFS_UE]]/VLOOKUP(DATE(YEAR(Kreditvækst[[#This Row],[Dato]])-1,MONTH(Kreditvækst[[#This Row],[Dato]])+1,1)-1,Kreditvækst[[Dato]:[Udlaan_MFI_IFS_UE]],3,FALSE)-1)*100,NA())</f>
        <v>0.98653124618317545</v>
      </c>
      <c r="G497" s="4">
        <f>IFERROR((Kreditvækst[[#This Row],[Udlaan_MFI_HH_NP_UE]]/VLOOKUP(DATE(YEAR(Kreditvækst[[#This Row],[Dato]])-1,MONTH(Kreditvækst[[#This Row],[Dato]])+1,1)-1,Kreditvækst[[Dato]:[Udlaan_MFI_HH_NP_UE]],4,FALSE)-1)*100,NA())</f>
        <v>1.8067536178179244</v>
      </c>
    </row>
    <row r="498" spans="1:7" hidden="1" x14ac:dyDescent="0.25">
      <c r="A498" s="3">
        <v>44316</v>
      </c>
      <c r="B498" s="4"/>
      <c r="C498" s="4">
        <v>1220.5278513924454</v>
      </c>
      <c r="D498" s="4">
        <v>2506.1624114230126</v>
      </c>
      <c r="E498" s="4" t="e">
        <f>IF(ISNUMBER(Kreditvækst[[#This Row],[Udlaan_FK_til_BNP]]),IFERROR((Kreditvækst[[#This Row],[Udlaan_FK_til_BNP]]/VLOOKUP(DATE(YEAR(Kreditvækst[[#This Row],[Dato]])-1,MONTH(Kreditvækst[[#This Row],[Dato]]),DAY(Kreditvækst[[#This Row],[Dato]])),Kreditvækst[[#All],[Dato]:[Udlaan_FK_til_BNP]],2,FALSE)-1)*100,NA()),NA())</f>
        <v>#N/A</v>
      </c>
      <c r="F498" s="4">
        <f>IFERROR((Kreditvækst[[#This Row],[Udlaan_MFI_IFS_UE]]/VLOOKUP(DATE(YEAR(Kreditvækst[[#This Row],[Dato]])-1,MONTH(Kreditvækst[[#This Row],[Dato]])+1,1)-1,Kreditvækst[[Dato]:[Udlaan_MFI_IFS_UE]],3,FALSE)-1)*100,NA())</f>
        <v>1.0538973696606613</v>
      </c>
      <c r="G498" s="4">
        <f>IFERROR((Kreditvækst[[#This Row],[Udlaan_MFI_HH_NP_UE]]/VLOOKUP(DATE(YEAR(Kreditvækst[[#This Row],[Dato]])-1,MONTH(Kreditvækst[[#This Row],[Dato]])+1,1)-1,Kreditvækst[[Dato]:[Udlaan_MFI_HH_NP_UE]],4,FALSE)-1)*100,NA())</f>
        <v>2.2071562990891413</v>
      </c>
    </row>
    <row r="499" spans="1:7" hidden="1" x14ac:dyDescent="0.25">
      <c r="A499" s="3">
        <v>44347</v>
      </c>
      <c r="B499" s="4"/>
      <c r="C499" s="4">
        <v>1231.9065239214453</v>
      </c>
      <c r="D499" s="4">
        <v>2508.3219771160125</v>
      </c>
      <c r="E499" s="4" t="e">
        <f>IF(ISNUMBER(Kreditvækst[[#This Row],[Udlaan_FK_til_BNP]]),IFERROR((Kreditvækst[[#This Row],[Udlaan_FK_til_BNP]]/VLOOKUP(DATE(YEAR(Kreditvækst[[#This Row],[Dato]])-1,MONTH(Kreditvækst[[#This Row],[Dato]]),DAY(Kreditvækst[[#This Row],[Dato]])),Kreditvækst[[#All],[Dato]:[Udlaan_FK_til_BNP]],2,FALSE)-1)*100,NA()),NA())</f>
        <v>#N/A</v>
      </c>
      <c r="F499" s="4">
        <f>IFERROR((Kreditvækst[[#This Row],[Udlaan_MFI_IFS_UE]]/VLOOKUP(DATE(YEAR(Kreditvækst[[#This Row],[Dato]])-1,MONTH(Kreditvækst[[#This Row],[Dato]])+1,1)-1,Kreditvækst[[Dato]:[Udlaan_MFI_IFS_UE]],3,FALSE)-1)*100,NA())</f>
        <v>2.6868015501005926</v>
      </c>
      <c r="G499" s="4">
        <f>IFERROR((Kreditvækst[[#This Row],[Udlaan_MFI_HH_NP_UE]]/VLOOKUP(DATE(YEAR(Kreditvækst[[#This Row],[Dato]])-1,MONTH(Kreditvækst[[#This Row],[Dato]])+1,1)-1,Kreditvækst[[Dato]:[Udlaan_MFI_HH_NP_UE]],4,FALSE)-1)*100,NA())</f>
        <v>2.1146971386534208</v>
      </c>
    </row>
    <row r="500" spans="1:7" x14ac:dyDescent="0.25">
      <c r="A500" s="3">
        <v>44377</v>
      </c>
      <c r="B500" s="4">
        <v>233.5071681634671</v>
      </c>
      <c r="C500" s="4">
        <v>1229.3944756971948</v>
      </c>
      <c r="D500" s="4">
        <v>2515.3900519570243</v>
      </c>
      <c r="E500" s="4">
        <f>IF(ISNUMBER(Kreditvækst[[#This Row],[Udlaan_FK_til_BNP]]),IFERROR((Kreditvækst[[#This Row],[Udlaan_FK_til_BNP]]/VLOOKUP(DATE(YEAR(Kreditvækst[[#This Row],[Dato]])-1,MONTH(Kreditvækst[[#This Row],[Dato]]),DAY(Kreditvækst[[#This Row],[Dato]])),Kreditvækst[[#All],[Dato]:[Udlaan_FK_til_BNP]],2,FALSE)-1)*100,NA()),NA())</f>
        <v>-12.970132355380048</v>
      </c>
      <c r="F500" s="4">
        <f>IFERROR((Kreditvækst[[#This Row],[Udlaan_MFI_IFS_UE]]/VLOOKUP(DATE(YEAR(Kreditvækst[[#This Row],[Dato]])-1,MONTH(Kreditvækst[[#This Row],[Dato]])+1,1)-1,Kreditvækst[[Dato]:[Udlaan_MFI_IFS_UE]],3,FALSE)-1)*100,NA())</f>
        <v>3.0207362524119485</v>
      </c>
      <c r="G500" s="4">
        <f>IFERROR((Kreditvækst[[#This Row],[Udlaan_MFI_HH_NP_UE]]/VLOOKUP(DATE(YEAR(Kreditvækst[[#This Row],[Dato]])-1,MONTH(Kreditvækst[[#This Row],[Dato]])+1,1)-1,Kreditvækst[[Dato]:[Udlaan_MFI_HH_NP_UE]],4,FALSE)-1)*100,NA())</f>
        <v>2.3958365494399114</v>
      </c>
    </row>
    <row r="501" spans="1:7" hidden="1" x14ac:dyDescent="0.25">
      <c r="A501" s="3">
        <v>44408</v>
      </c>
      <c r="B501" s="4"/>
      <c r="C501" s="4">
        <v>1227.8073724241949</v>
      </c>
      <c r="D501" s="4">
        <v>2527.9146849840249</v>
      </c>
      <c r="E501" s="4" t="e">
        <f>IF(ISNUMBER(Kreditvækst[[#This Row],[Udlaan_FK_til_BNP]]),IFERROR((Kreditvækst[[#This Row],[Udlaan_FK_til_BNP]]/VLOOKUP(DATE(YEAR(Kreditvækst[[#This Row],[Dato]])-1,MONTH(Kreditvækst[[#This Row],[Dato]]),DAY(Kreditvækst[[#This Row],[Dato]])),Kreditvækst[[#All],[Dato]:[Udlaan_FK_til_BNP]],2,FALSE)-1)*100,NA()),NA())</f>
        <v>#N/A</v>
      </c>
      <c r="F501" s="4">
        <f>IFERROR((Kreditvækst[[#This Row],[Udlaan_MFI_IFS_UE]]/VLOOKUP(DATE(YEAR(Kreditvækst[[#This Row],[Dato]])-1,MONTH(Kreditvækst[[#This Row],[Dato]])+1,1)-1,Kreditvækst[[Dato]:[Udlaan_MFI_IFS_UE]],3,FALSE)-1)*100,NA())</f>
        <v>2.8419707005035377</v>
      </c>
      <c r="G501" s="4">
        <f>IFERROR((Kreditvækst[[#This Row],[Udlaan_MFI_HH_NP_UE]]/VLOOKUP(DATE(YEAR(Kreditvækst[[#This Row],[Dato]])-1,MONTH(Kreditvækst[[#This Row],[Dato]])+1,1)-1,Kreditvækst[[Dato]:[Udlaan_MFI_HH_NP_UE]],4,FALSE)-1)*100,NA())</f>
        <v>2.5113825307400139</v>
      </c>
    </row>
    <row r="502" spans="1:7" hidden="1" x14ac:dyDescent="0.25">
      <c r="A502" s="3">
        <v>44439</v>
      </c>
      <c r="B502" s="4"/>
      <c r="C502" s="4">
        <v>1237.0657940381948</v>
      </c>
      <c r="D502" s="4">
        <v>2530.5881884800247</v>
      </c>
      <c r="E502" s="4" t="e">
        <f>IF(ISNUMBER(Kreditvækst[[#This Row],[Udlaan_FK_til_BNP]]),IFERROR((Kreditvækst[[#This Row],[Udlaan_FK_til_BNP]]/VLOOKUP(DATE(YEAR(Kreditvækst[[#This Row],[Dato]])-1,MONTH(Kreditvækst[[#This Row],[Dato]]),DAY(Kreditvækst[[#This Row],[Dato]])),Kreditvækst[[#All],[Dato]:[Udlaan_FK_til_BNP]],2,FALSE)-1)*100,NA()),NA())</f>
        <v>#N/A</v>
      </c>
      <c r="F502" s="4">
        <f>IFERROR((Kreditvækst[[#This Row],[Udlaan_MFI_IFS_UE]]/VLOOKUP(DATE(YEAR(Kreditvækst[[#This Row],[Dato]])-1,MONTH(Kreditvækst[[#This Row],[Dato]])+1,1)-1,Kreditvækst[[Dato]:[Udlaan_MFI_IFS_UE]],3,FALSE)-1)*100,NA())</f>
        <v>2.2420187442540707</v>
      </c>
      <c r="G502" s="4">
        <f>IFERROR((Kreditvækst[[#This Row],[Udlaan_MFI_HH_NP_UE]]/VLOOKUP(DATE(YEAR(Kreditvækst[[#This Row],[Dato]])-1,MONTH(Kreditvækst[[#This Row],[Dato]])+1,1)-1,Kreditvækst[[Dato]:[Udlaan_MFI_HH_NP_UE]],4,FALSE)-1)*100,NA())</f>
        <v>2.2664907716337224</v>
      </c>
    </row>
    <row r="503" spans="1:7" x14ac:dyDescent="0.25">
      <c r="A503" s="3">
        <v>44469</v>
      </c>
      <c r="B503" s="4">
        <v>232.0043877304565</v>
      </c>
      <c r="C503" s="4">
        <v>1258.3081169157938</v>
      </c>
      <c r="D503" s="4">
        <v>2535.7653917738071</v>
      </c>
      <c r="E503" s="4">
        <f>IF(ISNUMBER(Kreditvækst[[#This Row],[Udlaan_FK_til_BNP]]),IFERROR((Kreditvækst[[#This Row],[Udlaan_FK_til_BNP]]/VLOOKUP(DATE(YEAR(Kreditvækst[[#This Row],[Dato]])-1,MONTH(Kreditvækst[[#This Row],[Dato]]),DAY(Kreditvækst[[#This Row],[Dato]])),Kreditvækst[[#All],[Dato]:[Udlaan_FK_til_BNP]],2,FALSE)-1)*100,NA()),NA())</f>
        <v>-7.9543600172454765</v>
      </c>
      <c r="F503" s="4">
        <f>IFERROR((Kreditvækst[[#This Row],[Udlaan_MFI_IFS_UE]]/VLOOKUP(DATE(YEAR(Kreditvækst[[#This Row],[Dato]])-1,MONTH(Kreditvækst[[#This Row],[Dato]])+1,1)-1,Kreditvækst[[Dato]:[Udlaan_MFI_IFS_UE]],3,FALSE)-1)*100,NA())</f>
        <v>5.0872232316401478</v>
      </c>
      <c r="G503" s="4">
        <f>IFERROR((Kreditvækst[[#This Row],[Udlaan_MFI_HH_NP_UE]]/VLOOKUP(DATE(YEAR(Kreditvækst[[#This Row],[Dato]])-1,MONTH(Kreditvækst[[#This Row],[Dato]])+1,1)-1,Kreditvækst[[Dato]:[Udlaan_MFI_HH_NP_UE]],4,FALSE)-1)*100,NA())</f>
        <v>2.5213347643111339</v>
      </c>
    </row>
    <row r="504" spans="1:7" hidden="1" x14ac:dyDescent="0.25">
      <c r="A504" s="3">
        <v>44500</v>
      </c>
      <c r="B504" s="4"/>
      <c r="C504" s="4">
        <v>1261.0348248677938</v>
      </c>
      <c r="D504" s="4">
        <v>2542.1563463478074</v>
      </c>
      <c r="E504" s="4" t="e">
        <f>IF(ISNUMBER(Kreditvækst[[#This Row],[Udlaan_FK_til_BNP]]),IFERROR((Kreditvækst[[#This Row],[Udlaan_FK_til_BNP]]/VLOOKUP(DATE(YEAR(Kreditvækst[[#This Row],[Dato]])-1,MONTH(Kreditvækst[[#This Row],[Dato]]),DAY(Kreditvækst[[#This Row],[Dato]])),Kreditvækst[[#All],[Dato]:[Udlaan_FK_til_BNP]],2,FALSE)-1)*100,NA()),NA())</f>
        <v>#N/A</v>
      </c>
      <c r="F504" s="4">
        <f>IFERROR((Kreditvækst[[#This Row],[Udlaan_MFI_IFS_UE]]/VLOOKUP(DATE(YEAR(Kreditvækst[[#This Row],[Dato]])-1,MONTH(Kreditvækst[[#This Row],[Dato]])+1,1)-1,Kreditvækst[[Dato]:[Udlaan_MFI_IFS_UE]],3,FALSE)-1)*100,NA())</f>
        <v>5.3332345157488525</v>
      </c>
      <c r="G504" s="4">
        <f>IFERROR((Kreditvækst[[#This Row],[Udlaan_MFI_HH_NP_UE]]/VLOOKUP(DATE(YEAR(Kreditvækst[[#This Row],[Dato]])-1,MONTH(Kreditvækst[[#This Row],[Dato]])+1,1)-1,Kreditvækst[[Dato]:[Udlaan_MFI_HH_NP_UE]],4,FALSE)-1)*100,NA())</f>
        <v>2.6034178118697238</v>
      </c>
    </row>
    <row r="505" spans="1:7" hidden="1" x14ac:dyDescent="0.25">
      <c r="A505" s="3">
        <v>44530</v>
      </c>
      <c r="B505" s="4"/>
      <c r="C505" s="4">
        <v>1276.940415521794</v>
      </c>
      <c r="D505" s="4">
        <v>2549.1986891068073</v>
      </c>
      <c r="E505" s="4" t="e">
        <f>IF(ISNUMBER(Kreditvækst[[#This Row],[Udlaan_FK_til_BNP]]),IFERROR((Kreditvækst[[#This Row],[Udlaan_FK_til_BNP]]/VLOOKUP(DATE(YEAR(Kreditvækst[[#This Row],[Dato]])-1,MONTH(Kreditvækst[[#This Row],[Dato]]),DAY(Kreditvækst[[#This Row],[Dato]])),Kreditvækst[[#All],[Dato]:[Udlaan_FK_til_BNP]],2,FALSE)-1)*100,NA()),NA())</f>
        <v>#N/A</v>
      </c>
      <c r="F505" s="4">
        <f>IFERROR((Kreditvækst[[#This Row],[Udlaan_MFI_IFS_UE]]/VLOOKUP(DATE(YEAR(Kreditvækst[[#This Row],[Dato]])-1,MONTH(Kreditvækst[[#This Row],[Dato]])+1,1)-1,Kreditvækst[[Dato]:[Udlaan_MFI_IFS_UE]],3,FALSE)-1)*100,NA())</f>
        <v>5.6926373018591825</v>
      </c>
      <c r="G505" s="4">
        <f>IFERROR((Kreditvækst[[#This Row],[Udlaan_MFI_HH_NP_UE]]/VLOOKUP(DATE(YEAR(Kreditvækst[[#This Row],[Dato]])-1,MONTH(Kreditvækst[[#This Row],[Dato]])+1,1)-1,Kreditvækst[[Dato]:[Udlaan_MFI_HH_NP_UE]],4,FALSE)-1)*100,NA())</f>
        <v>2.7916910989539634</v>
      </c>
    </row>
    <row r="506" spans="1:7" x14ac:dyDescent="0.25">
      <c r="A506" s="3">
        <v>44561</v>
      </c>
      <c r="B506" s="4">
        <v>227.91766309639726</v>
      </c>
      <c r="C506" s="4">
        <v>1300.2349618828416</v>
      </c>
      <c r="D506" s="4">
        <v>2548.2265169714356</v>
      </c>
      <c r="E506" s="4">
        <f>IF(ISNUMBER(Kreditvækst[[#This Row],[Udlaan_FK_til_BNP]]),IFERROR((Kreditvækst[[#This Row],[Udlaan_FK_til_BNP]]/VLOOKUP(DATE(YEAR(Kreditvækst[[#This Row],[Dato]])-1,MONTH(Kreditvækst[[#This Row],[Dato]]),DAY(Kreditvækst[[#This Row],[Dato]])),Kreditvækst[[#All],[Dato]:[Udlaan_FK_til_BNP]],2,FALSE)-1)*100,NA()),NA())</f>
        <v>-9.1193498217723938</v>
      </c>
      <c r="F506" s="4">
        <f>IFERROR((Kreditvækst[[#This Row],[Udlaan_MFI_IFS_UE]]/VLOOKUP(DATE(YEAR(Kreditvækst[[#This Row],[Dato]])-1,MONTH(Kreditvækst[[#This Row],[Dato]])+1,1)-1,Kreditvækst[[Dato]:[Udlaan_MFI_IFS_UE]],3,FALSE)-1)*100,NA())</f>
        <v>7.2620090737102183</v>
      </c>
      <c r="G506" s="4">
        <f>IFERROR((Kreditvækst[[#This Row],[Udlaan_MFI_HH_NP_UE]]/VLOOKUP(DATE(YEAR(Kreditvækst[[#This Row],[Dato]])-1,MONTH(Kreditvækst[[#This Row],[Dato]])+1,1)-1,Kreditvækst[[Dato]:[Udlaan_MFI_HH_NP_UE]],4,FALSE)-1)*100,NA())</f>
        <v>2.5946575289686802</v>
      </c>
    </row>
    <row r="507" spans="1:7" hidden="1" x14ac:dyDescent="0.25">
      <c r="A507" s="3">
        <v>44592</v>
      </c>
      <c r="B507" s="4"/>
      <c r="C507" s="4">
        <v>1316.5407078598416</v>
      </c>
      <c r="D507" s="4">
        <v>2556.6929837624361</v>
      </c>
      <c r="E507" s="4" t="e">
        <f>IF(ISNUMBER(Kreditvækst[[#This Row],[Udlaan_FK_til_BNP]]),IFERROR((Kreditvækst[[#This Row],[Udlaan_FK_til_BNP]]/VLOOKUP(DATE(YEAR(Kreditvækst[[#This Row],[Dato]])-1,MONTH(Kreditvækst[[#This Row],[Dato]]),DAY(Kreditvækst[[#This Row],[Dato]])),Kreditvækst[[#All],[Dato]:[Udlaan_FK_til_BNP]],2,FALSE)-1)*100,NA()),NA())</f>
        <v>#N/A</v>
      </c>
      <c r="F507" s="4">
        <f>IFERROR((Kreditvækst[[#This Row],[Udlaan_MFI_IFS_UE]]/VLOOKUP(DATE(YEAR(Kreditvækst[[#This Row],[Dato]])-1,MONTH(Kreditvækst[[#This Row],[Dato]])+1,1)-1,Kreditvækst[[Dato]:[Udlaan_MFI_IFS_UE]],3,FALSE)-1)*100,NA())</f>
        <v>8.9610873513363831</v>
      </c>
      <c r="G507" s="4">
        <f>IFERROR((Kreditvækst[[#This Row],[Udlaan_MFI_HH_NP_UE]]/VLOOKUP(DATE(YEAR(Kreditvækst[[#This Row],[Dato]])-1,MONTH(Kreditvækst[[#This Row],[Dato]])+1,1)-1,Kreditvækst[[Dato]:[Udlaan_MFI_HH_NP_UE]],4,FALSE)-1)*100,NA())</f>
        <v>2.8350952622000047</v>
      </c>
    </row>
    <row r="508" spans="1:7" hidden="1" x14ac:dyDescent="0.25">
      <c r="A508" s="3">
        <v>44620</v>
      </c>
      <c r="B508" s="4"/>
      <c r="C508" s="4">
        <v>1332.4307279198415</v>
      </c>
      <c r="D508" s="4">
        <v>2564.6619933454358</v>
      </c>
      <c r="E508" s="4" t="e">
        <f>IF(ISNUMBER(Kreditvækst[[#This Row],[Udlaan_FK_til_BNP]]),IFERROR((Kreditvækst[[#This Row],[Udlaan_FK_til_BNP]]/VLOOKUP(DATE(YEAR(Kreditvækst[[#This Row],[Dato]])-1,MONTH(Kreditvækst[[#This Row],[Dato]]),DAY(Kreditvækst[[#This Row],[Dato]])),Kreditvækst[[#All],[Dato]:[Udlaan_FK_til_BNP]],2,FALSE)-1)*100,NA()),NA())</f>
        <v>#N/A</v>
      </c>
      <c r="F508" s="4">
        <f>IFERROR((Kreditvækst[[#This Row],[Udlaan_MFI_IFS_UE]]/VLOOKUP(DATE(YEAR(Kreditvækst[[#This Row],[Dato]])-1,MONTH(Kreditvækst[[#This Row],[Dato]])+1,1)-1,Kreditvækst[[Dato]:[Udlaan_MFI_IFS_UE]],3,FALSE)-1)*100,NA())</f>
        <v>10.183041105833745</v>
      </c>
      <c r="G508" s="4">
        <f>IFERROR((Kreditvækst[[#This Row],[Udlaan_MFI_HH_NP_UE]]/VLOOKUP(DATE(YEAR(Kreditvækst[[#This Row],[Dato]])-1,MONTH(Kreditvækst[[#This Row],[Dato]])+1,1)-1,Kreditvækst[[Dato]:[Udlaan_MFI_HH_NP_UE]],4,FALSE)-1)*100,NA())</f>
        <v>2.9748582658432499</v>
      </c>
    </row>
    <row r="509" spans="1:7" x14ac:dyDescent="0.25">
      <c r="A509" s="3">
        <v>44651</v>
      </c>
      <c r="B509" s="4">
        <v>223.5525498219292</v>
      </c>
      <c r="C509" s="4">
        <v>1347.7132612399773</v>
      </c>
      <c r="D509" s="4">
        <v>2567.6371354348357</v>
      </c>
      <c r="E509" s="4">
        <f>IF(ISNUMBER(Kreditvækst[[#This Row],[Udlaan_FK_til_BNP]]),IFERROR((Kreditvækst[[#This Row],[Udlaan_FK_til_BNP]]/VLOOKUP(DATE(YEAR(Kreditvækst[[#This Row],[Dato]])-1,MONTH(Kreditvækst[[#This Row],[Dato]]),DAY(Kreditvækst[[#This Row],[Dato]])),Kreditvækst[[#All],[Dato]:[Udlaan_FK_til_BNP]],2,FALSE)-1)*100,NA()),NA())</f>
        <v>-6.1900209008049938</v>
      </c>
      <c r="F509" s="4">
        <f>IFERROR((Kreditvækst[[#This Row],[Udlaan_MFI_IFS_UE]]/VLOOKUP(DATE(YEAR(Kreditvækst[[#This Row],[Dato]])-1,MONTH(Kreditvækst[[#This Row],[Dato]])+1,1)-1,Kreditvækst[[Dato]:[Udlaan_MFI_IFS_UE]],3,FALSE)-1)*100,NA())</f>
        <v>10.417610802591359</v>
      </c>
      <c r="G509" s="4">
        <f>IFERROR((Kreditvækst[[#This Row],[Udlaan_MFI_HH_NP_UE]]/VLOOKUP(DATE(YEAR(Kreditvækst[[#This Row],[Dato]])-1,MONTH(Kreditvækst[[#This Row],[Dato]])+1,1)-1,Kreditvækst[[Dato]:[Udlaan_MFI_HH_NP_UE]],4,FALSE)-1)*100,NA())</f>
        <v>2.68502395333301</v>
      </c>
    </row>
    <row r="510" spans="1:7" hidden="1" x14ac:dyDescent="0.25">
      <c r="A510" s="3">
        <v>44681</v>
      </c>
      <c r="B510" s="4"/>
      <c r="C510" s="4">
        <v>1365.8332247289773</v>
      </c>
      <c r="D510" s="4">
        <v>2571.4466787478359</v>
      </c>
      <c r="E510" s="4" t="e">
        <f>IF(ISNUMBER(Kreditvækst[[#This Row],[Udlaan_FK_til_BNP]]),IFERROR((Kreditvækst[[#This Row],[Udlaan_FK_til_BNP]]/VLOOKUP(DATE(YEAR(Kreditvækst[[#This Row],[Dato]])-1,MONTH(Kreditvækst[[#This Row],[Dato]]),DAY(Kreditvækst[[#This Row],[Dato]])),Kreditvækst[[#All],[Dato]:[Udlaan_FK_til_BNP]],2,FALSE)-1)*100,NA()),NA())</f>
        <v>#N/A</v>
      </c>
      <c r="F510" s="4">
        <f>IFERROR((Kreditvækst[[#This Row],[Udlaan_MFI_IFS_UE]]/VLOOKUP(DATE(YEAR(Kreditvækst[[#This Row],[Dato]])-1,MONTH(Kreditvækst[[#This Row],[Dato]])+1,1)-1,Kreditvækst[[Dato]:[Udlaan_MFI_IFS_UE]],3,FALSE)-1)*100,NA())</f>
        <v>11.905125570937148</v>
      </c>
      <c r="G510" s="4">
        <f>IFERROR((Kreditvækst[[#This Row],[Udlaan_MFI_HH_NP_UE]]/VLOOKUP(DATE(YEAR(Kreditvækst[[#This Row],[Dato]])-1,MONTH(Kreditvækst[[#This Row],[Dato]])+1,1)-1,Kreditvækst[[Dato]:[Udlaan_MFI_HH_NP_UE]],4,FALSE)-1)*100,NA())</f>
        <v>2.6049495845624104</v>
      </c>
    </row>
    <row r="511" spans="1:7" hidden="1" x14ac:dyDescent="0.25">
      <c r="A511" s="3">
        <v>44712</v>
      </c>
      <c r="B511" s="4"/>
      <c r="C511" s="4">
        <v>1366.7389825849775</v>
      </c>
      <c r="D511" s="4">
        <v>2573.0049074148355</v>
      </c>
      <c r="E511" s="4" t="e">
        <f>IF(ISNUMBER(Kreditvækst[[#This Row],[Udlaan_FK_til_BNP]]),IFERROR((Kreditvækst[[#This Row],[Udlaan_FK_til_BNP]]/VLOOKUP(DATE(YEAR(Kreditvækst[[#This Row],[Dato]])-1,MONTH(Kreditvækst[[#This Row],[Dato]]),DAY(Kreditvækst[[#This Row],[Dato]])),Kreditvækst[[#All],[Dato]:[Udlaan_FK_til_BNP]],2,FALSE)-1)*100,NA()),NA())</f>
        <v>#N/A</v>
      </c>
      <c r="F511" s="4">
        <f>IFERROR((Kreditvækst[[#This Row],[Udlaan_MFI_IFS_UE]]/VLOOKUP(DATE(YEAR(Kreditvækst[[#This Row],[Dato]])-1,MONTH(Kreditvækst[[#This Row],[Dato]])+1,1)-1,Kreditvækst[[Dato]:[Udlaan_MFI_IFS_UE]],3,FALSE)-1)*100,NA())</f>
        <v>10.945023509927454</v>
      </c>
      <c r="G511" s="4">
        <f>IFERROR((Kreditvækst[[#This Row],[Udlaan_MFI_HH_NP_UE]]/VLOOKUP(DATE(YEAR(Kreditvækst[[#This Row],[Dato]])-1,MONTH(Kreditvækst[[#This Row],[Dato]])+1,1)-1,Kreditvækst[[Dato]:[Udlaan_MFI_HH_NP_UE]],4,FALSE)-1)*100,NA())</f>
        <v>2.5787331486523568</v>
      </c>
    </row>
    <row r="512" spans="1:7" x14ac:dyDescent="0.25">
      <c r="A512" s="3">
        <v>44742</v>
      </c>
      <c r="B512" s="4">
        <v>219.49575102085865</v>
      </c>
      <c r="C512" s="4">
        <v>1370.7184167082025</v>
      </c>
      <c r="D512" s="4">
        <v>2568.3192677527009</v>
      </c>
      <c r="E512" s="4">
        <f>IF(ISNUMBER(Kreditvækst[[#This Row],[Udlaan_FK_til_BNP]]),IFERROR((Kreditvækst[[#This Row],[Udlaan_FK_til_BNP]]/VLOOKUP(DATE(YEAR(Kreditvækst[[#This Row],[Dato]])-1,MONTH(Kreditvækst[[#This Row],[Dato]]),DAY(Kreditvækst[[#This Row],[Dato]])),Kreditvækst[[#All],[Dato]:[Udlaan_FK_til_BNP]],2,FALSE)-1)*100,NA()),NA())</f>
        <v>-6.0004227077087968</v>
      </c>
      <c r="F512" s="4">
        <f>IFERROR((Kreditvækst[[#This Row],[Udlaan_MFI_IFS_UE]]/VLOOKUP(DATE(YEAR(Kreditvækst[[#This Row],[Dato]])-1,MONTH(Kreditvækst[[#This Row],[Dato]])+1,1)-1,Kreditvækst[[Dato]:[Udlaan_MFI_IFS_UE]],3,FALSE)-1)*100,NA())</f>
        <v>11.495410448372345</v>
      </c>
      <c r="G512" s="4">
        <f>IFERROR((Kreditvækst[[#This Row],[Udlaan_MFI_HH_NP_UE]]/VLOOKUP(DATE(YEAR(Kreditvækst[[#This Row],[Dato]])-1,MONTH(Kreditvækst[[#This Row],[Dato]])+1,1)-1,Kreditvækst[[Dato]:[Udlaan_MFI_HH_NP_UE]],4,FALSE)-1)*100,NA())</f>
        <v>2.1042150403074222</v>
      </c>
    </row>
    <row r="513" spans="1:7" hidden="1" x14ac:dyDescent="0.25">
      <c r="A513" s="3">
        <v>44773</v>
      </c>
      <c r="B513" s="4"/>
      <c r="C513" s="4">
        <v>1381.9939902132026</v>
      </c>
      <c r="D513" s="4">
        <v>2562.1713549387014</v>
      </c>
      <c r="E513" s="4" t="e">
        <f>IF(ISNUMBER(Kreditvækst[[#This Row],[Udlaan_FK_til_BNP]]),IFERROR((Kreditvækst[[#This Row],[Udlaan_FK_til_BNP]]/VLOOKUP(DATE(YEAR(Kreditvækst[[#This Row],[Dato]])-1,MONTH(Kreditvækst[[#This Row],[Dato]]),DAY(Kreditvækst[[#This Row],[Dato]])),Kreditvækst[[#All],[Dato]:[Udlaan_FK_til_BNP]],2,FALSE)-1)*100,NA()),NA())</f>
        <v>#N/A</v>
      </c>
      <c r="F513" s="4">
        <f>IFERROR((Kreditvækst[[#This Row],[Udlaan_MFI_IFS_UE]]/VLOOKUP(DATE(YEAR(Kreditvækst[[#This Row],[Dato]])-1,MONTH(Kreditvækst[[#This Row],[Dato]])+1,1)-1,Kreditvækst[[Dato]:[Udlaan_MFI_IFS_UE]],3,FALSE)-1)*100,NA())</f>
        <v>12.557883366067447</v>
      </c>
      <c r="G513" s="4">
        <f>IFERROR((Kreditvækst[[#This Row],[Udlaan_MFI_HH_NP_UE]]/VLOOKUP(DATE(YEAR(Kreditvækst[[#This Row],[Dato]])-1,MONTH(Kreditvækst[[#This Row],[Dato]])+1,1)-1,Kreditvækst[[Dato]:[Udlaan_MFI_HH_NP_UE]],4,FALSE)-1)*100,NA())</f>
        <v>1.3551355256632425</v>
      </c>
    </row>
    <row r="514" spans="1:7" hidden="1" x14ac:dyDescent="0.25">
      <c r="A514" s="3">
        <v>44804</v>
      </c>
      <c r="B514" s="4"/>
      <c r="C514" s="4">
        <v>1411.6962990902025</v>
      </c>
      <c r="D514" s="4">
        <v>2564.3914668637008</v>
      </c>
      <c r="E514" s="4" t="e">
        <f>IF(ISNUMBER(Kreditvækst[[#This Row],[Udlaan_FK_til_BNP]]),IFERROR((Kreditvækst[[#This Row],[Udlaan_FK_til_BNP]]/VLOOKUP(DATE(YEAR(Kreditvækst[[#This Row],[Dato]])-1,MONTH(Kreditvækst[[#This Row],[Dato]]),DAY(Kreditvækst[[#This Row],[Dato]])),Kreditvækst[[#All],[Dato]:[Udlaan_FK_til_BNP]],2,FALSE)-1)*100,NA()),NA())</f>
        <v>#N/A</v>
      </c>
      <c r="F514" s="4">
        <f>IFERROR((Kreditvækst[[#This Row],[Udlaan_MFI_IFS_UE]]/VLOOKUP(DATE(YEAR(Kreditvækst[[#This Row],[Dato]])-1,MONTH(Kreditvækst[[#This Row],[Dato]])+1,1)-1,Kreditvækst[[Dato]:[Udlaan_MFI_IFS_UE]],3,FALSE)-1)*100,NA())</f>
        <v>14.116509072808125</v>
      </c>
      <c r="G514" s="4">
        <f>IFERROR((Kreditvækst[[#This Row],[Udlaan_MFI_HH_NP_UE]]/VLOOKUP(DATE(YEAR(Kreditvækst[[#This Row],[Dato]])-1,MONTH(Kreditvækst[[#This Row],[Dato]])+1,1)-1,Kreditvækst[[Dato]:[Udlaan_MFI_HH_NP_UE]],4,FALSE)-1)*100,NA())</f>
        <v>1.3357874085383914</v>
      </c>
    </row>
    <row r="515" spans="1:7" x14ac:dyDescent="0.25">
      <c r="A515" s="3">
        <v>44834</v>
      </c>
      <c r="B515" s="4">
        <v>218.71184928818641</v>
      </c>
      <c r="C515" s="4">
        <v>1404.1291392615567</v>
      </c>
      <c r="D515" s="4">
        <v>2562.9560000564884</v>
      </c>
      <c r="E515" s="4">
        <f>IF(ISNUMBER(Kreditvækst[[#This Row],[Udlaan_FK_til_BNP]]),IFERROR((Kreditvækst[[#This Row],[Udlaan_FK_til_BNP]]/VLOOKUP(DATE(YEAR(Kreditvækst[[#This Row],[Dato]])-1,MONTH(Kreditvækst[[#This Row],[Dato]]),DAY(Kreditvækst[[#This Row],[Dato]])),Kreditvækst[[#All],[Dato]:[Udlaan_FK_til_BNP]],2,FALSE)-1)*100,NA()),NA())</f>
        <v>-5.7294340733389131</v>
      </c>
      <c r="F515" s="4">
        <f>IFERROR((Kreditvækst[[#This Row],[Udlaan_MFI_IFS_UE]]/VLOOKUP(DATE(YEAR(Kreditvækst[[#This Row],[Dato]])-1,MONTH(Kreditvækst[[#This Row],[Dato]])+1,1)-1,Kreditvækst[[Dato]:[Udlaan_MFI_IFS_UE]],3,FALSE)-1)*100,NA())</f>
        <v>11.588657848220919</v>
      </c>
      <c r="G515" s="4">
        <f>IFERROR((Kreditvækst[[#This Row],[Udlaan_MFI_HH_NP_UE]]/VLOOKUP(DATE(YEAR(Kreditvækst[[#This Row],[Dato]])-1,MONTH(Kreditvækst[[#This Row],[Dato]])+1,1)-1,Kreditvækst[[Dato]:[Udlaan_MFI_HH_NP_UE]],4,FALSE)-1)*100,NA())</f>
        <v>1.0722840674018741</v>
      </c>
    </row>
    <row r="516" spans="1:7" hidden="1" x14ac:dyDescent="0.25">
      <c r="A516" s="3">
        <v>44865</v>
      </c>
      <c r="B516" s="4"/>
      <c r="C516" s="4">
        <v>1402.853185564557</v>
      </c>
      <c r="D516" s="4">
        <v>2552.2326390594885</v>
      </c>
      <c r="E516" s="4" t="e">
        <f>IF(ISNUMBER(Kreditvækst[[#This Row],[Udlaan_FK_til_BNP]]),IFERROR((Kreditvækst[[#This Row],[Udlaan_FK_til_BNP]]/VLOOKUP(DATE(YEAR(Kreditvækst[[#This Row],[Dato]])-1,MONTH(Kreditvækst[[#This Row],[Dato]]),DAY(Kreditvækst[[#This Row],[Dato]])),Kreditvækst[[#All],[Dato]:[Udlaan_FK_til_BNP]],2,FALSE)-1)*100,NA()),NA())</f>
        <v>#N/A</v>
      </c>
      <c r="F516" s="4">
        <f>IFERROR((Kreditvækst[[#This Row],[Udlaan_MFI_IFS_UE]]/VLOOKUP(DATE(YEAR(Kreditvækst[[#This Row],[Dato]])-1,MONTH(Kreditvækst[[#This Row],[Dato]])+1,1)-1,Kreditvækst[[Dato]:[Udlaan_MFI_IFS_UE]],3,FALSE)-1)*100,NA())</f>
        <v>11.246189074249502</v>
      </c>
      <c r="G516" s="4">
        <f>IFERROR((Kreditvækst[[#This Row],[Udlaan_MFI_HH_NP_UE]]/VLOOKUP(DATE(YEAR(Kreditvækst[[#This Row],[Dato]])-1,MONTH(Kreditvækst[[#This Row],[Dato]])+1,1)-1,Kreditvækst[[Dato]:[Udlaan_MFI_HH_NP_UE]],4,FALSE)-1)*100,NA())</f>
        <v>0.39636793882316113</v>
      </c>
    </row>
    <row r="517" spans="1:7" hidden="1" x14ac:dyDescent="0.25">
      <c r="A517" s="3">
        <v>44895</v>
      </c>
      <c r="B517" s="4"/>
      <c r="C517" s="4">
        <v>1409.8426161805569</v>
      </c>
      <c r="D517" s="4">
        <v>2545.9149182014885</v>
      </c>
      <c r="E517" s="4" t="e">
        <f>IF(ISNUMBER(Kreditvækst[[#This Row],[Udlaan_FK_til_BNP]]),IFERROR((Kreditvækst[[#This Row],[Udlaan_FK_til_BNP]]/VLOOKUP(DATE(YEAR(Kreditvækst[[#This Row],[Dato]])-1,MONTH(Kreditvækst[[#This Row],[Dato]]),DAY(Kreditvækst[[#This Row],[Dato]])),Kreditvækst[[#All],[Dato]:[Udlaan_FK_til_BNP]],2,FALSE)-1)*100,NA()),NA())</f>
        <v>#N/A</v>
      </c>
      <c r="F517" s="4">
        <f>IFERROR((Kreditvækst[[#This Row],[Udlaan_MFI_IFS_UE]]/VLOOKUP(DATE(YEAR(Kreditvækst[[#This Row],[Dato]])-1,MONTH(Kreditvækst[[#This Row],[Dato]])+1,1)-1,Kreditvækst[[Dato]:[Udlaan_MFI_IFS_UE]],3,FALSE)-1)*100,NA())</f>
        <v>10.407862343714402</v>
      </c>
      <c r="G517" s="4">
        <f>IFERROR((Kreditvækst[[#This Row],[Udlaan_MFI_HH_NP_UE]]/VLOOKUP(DATE(YEAR(Kreditvækst[[#This Row],[Dato]])-1,MONTH(Kreditvækst[[#This Row],[Dato]])+1,1)-1,Kreditvækst[[Dato]:[Udlaan_MFI_HH_NP_UE]],4,FALSE)-1)*100,NA())</f>
        <v>-0.12881580864414488</v>
      </c>
    </row>
    <row r="518" spans="1:7" x14ac:dyDescent="0.25">
      <c r="A518" s="3">
        <v>44926</v>
      </c>
      <c r="B518" s="4">
        <v>217.66749876942549</v>
      </c>
      <c r="C518" s="4">
        <v>1419.0077772340396</v>
      </c>
      <c r="D518" s="4">
        <v>2535.1860536141871</v>
      </c>
      <c r="E518" s="4">
        <f>IF(ISNUMBER(Kreditvækst[[#This Row],[Udlaan_FK_til_BNP]]),IFERROR((Kreditvækst[[#This Row],[Udlaan_FK_til_BNP]]/VLOOKUP(DATE(YEAR(Kreditvækst[[#This Row],[Dato]])-1,MONTH(Kreditvækst[[#This Row],[Dato]]),DAY(Kreditvækst[[#This Row],[Dato]])),Kreditvækst[[#All],[Dato]:[Udlaan_FK_til_BNP]],2,FALSE)-1)*100,NA()),NA())</f>
        <v>-4.4973102074306937</v>
      </c>
      <c r="F518" s="4">
        <f>IFERROR((Kreditvækst[[#This Row],[Udlaan_MFI_IFS_UE]]/VLOOKUP(DATE(YEAR(Kreditvækst[[#This Row],[Dato]])-1,MONTH(Kreditvækst[[#This Row],[Dato]])+1,1)-1,Kreditvækst[[Dato]:[Udlaan_MFI_IFS_UE]],3,FALSE)-1)*100,NA())</f>
        <v>9.1347194032689103</v>
      </c>
      <c r="G518" s="4">
        <f>IFERROR((Kreditvækst[[#This Row],[Udlaan_MFI_HH_NP_UE]]/VLOOKUP(DATE(YEAR(Kreditvækst[[#This Row],[Dato]])-1,MONTH(Kreditvækst[[#This Row],[Dato]])+1,1)-1,Kreditvækst[[Dato]:[Udlaan_MFI_HH_NP_UE]],4,FALSE)-1)*100,NA())</f>
        <v>-0.51174663125109765</v>
      </c>
    </row>
    <row r="519" spans="1:7" hidden="1" x14ac:dyDescent="0.25">
      <c r="A519" s="3">
        <v>44957</v>
      </c>
      <c r="B519" s="4"/>
      <c r="C519" s="4">
        <v>1426.9134142020396</v>
      </c>
      <c r="D519" s="4">
        <v>2531.1927345501872</v>
      </c>
      <c r="E519" s="4" t="e">
        <f>IF(ISNUMBER(Kreditvækst[[#This Row],[Udlaan_FK_til_BNP]]),IFERROR((Kreditvækst[[#This Row],[Udlaan_FK_til_BNP]]/VLOOKUP(DATE(YEAR(Kreditvækst[[#This Row],[Dato]])-1,MONTH(Kreditvækst[[#This Row],[Dato]]),DAY(Kreditvækst[[#This Row],[Dato]])),Kreditvækst[[#All],[Dato]:[Udlaan_FK_til_BNP]],2,FALSE)-1)*100,NA()),NA())</f>
        <v>#N/A</v>
      </c>
      <c r="F519" s="4">
        <f>IFERROR((Kreditvækst[[#This Row],[Udlaan_MFI_IFS_UE]]/VLOOKUP(DATE(YEAR(Kreditvækst[[#This Row],[Dato]])-1,MONTH(Kreditvækst[[#This Row],[Dato]])+1,1)-1,Kreditvækst[[Dato]:[Udlaan_MFI_IFS_UE]],3,FALSE)-1)*100,NA())</f>
        <v>8.3835392011249574</v>
      </c>
      <c r="G519" s="4">
        <f>IFERROR((Kreditvækst[[#This Row],[Udlaan_MFI_HH_NP_UE]]/VLOOKUP(DATE(YEAR(Kreditvækst[[#This Row],[Dato]])-1,MONTH(Kreditvækst[[#This Row],[Dato]])+1,1)-1,Kreditvækst[[Dato]:[Udlaan_MFI_HH_NP_UE]],4,FALSE)-1)*100,NA())</f>
        <v>-0.99739191894376855</v>
      </c>
    </row>
    <row r="520" spans="1:7" hidden="1" x14ac:dyDescent="0.25">
      <c r="A520" s="3">
        <v>44985</v>
      </c>
      <c r="B520" s="4"/>
      <c r="C520" s="4">
        <v>1434.5919895700395</v>
      </c>
      <c r="D520" s="4">
        <v>2529.1981506561874</v>
      </c>
      <c r="E520" s="4" t="e">
        <f>IF(ISNUMBER(Kreditvækst[[#This Row],[Udlaan_FK_til_BNP]]),IFERROR((Kreditvækst[[#This Row],[Udlaan_FK_til_BNP]]/VLOOKUP(DATE(YEAR(Kreditvækst[[#This Row],[Dato]])-1,MONTH(Kreditvækst[[#This Row],[Dato]]),DAY(Kreditvækst[[#This Row],[Dato]])),Kreditvækst[[#All],[Dato]:[Udlaan_FK_til_BNP]],2,FALSE)-1)*100,NA()),NA())</f>
        <v>#N/A</v>
      </c>
      <c r="F520" s="4">
        <f>IFERROR((Kreditvækst[[#This Row],[Udlaan_MFI_IFS_UE]]/VLOOKUP(DATE(YEAR(Kreditvækst[[#This Row],[Dato]])-1,MONTH(Kreditvækst[[#This Row],[Dato]])+1,1)-1,Kreditvækst[[Dato]:[Udlaan_MFI_IFS_UE]],3,FALSE)-1)*100,NA())</f>
        <v>7.6672850234915879</v>
      </c>
      <c r="G520" s="4">
        <f>IFERROR((Kreditvækst[[#This Row],[Udlaan_MFI_HH_NP_UE]]/VLOOKUP(DATE(YEAR(Kreditvækst[[#This Row],[Dato]])-1,MONTH(Kreditvækst[[#This Row],[Dato]])+1,1)-1,Kreditvækst[[Dato]:[Udlaan_MFI_HH_NP_UE]],4,FALSE)-1)*100,NA())</f>
        <v>-1.3827881717460966</v>
      </c>
    </row>
    <row r="521" spans="1:7" x14ac:dyDescent="0.25">
      <c r="A521" s="3">
        <v>45016</v>
      </c>
      <c r="B521" s="4">
        <v>214.07324453100546</v>
      </c>
      <c r="C521" s="4">
        <v>1450.3692259800002</v>
      </c>
      <c r="D521" s="4">
        <v>2524.96541549837</v>
      </c>
      <c r="E521" s="4">
        <f>IF(ISNUMBER(Kreditvækst[[#This Row],[Udlaan_FK_til_BNP]]),IFERROR((Kreditvækst[[#This Row],[Udlaan_FK_til_BNP]]/VLOOKUP(DATE(YEAR(Kreditvækst[[#This Row],[Dato]])-1,MONTH(Kreditvækst[[#This Row],[Dato]]),DAY(Kreditvækst[[#This Row],[Dato]])),Kreditvækst[[#All],[Dato]:[Udlaan_FK_til_BNP]],2,FALSE)-1)*100,NA()),NA())</f>
        <v>-4.2403029169090223</v>
      </c>
      <c r="F521" s="4">
        <f>IFERROR((Kreditvækst[[#This Row],[Udlaan_MFI_IFS_UE]]/VLOOKUP(DATE(YEAR(Kreditvækst[[#This Row],[Dato]])-1,MONTH(Kreditvækst[[#This Row],[Dato]])+1,1)-1,Kreditvækst[[Dato]:[Udlaan_MFI_IFS_UE]],3,FALSE)-1)*100,NA())</f>
        <v>7.6170479056927309</v>
      </c>
      <c r="G521" s="4">
        <f>IFERROR((Kreditvækst[[#This Row],[Udlaan_MFI_HH_NP_UE]]/VLOOKUP(DATE(YEAR(Kreditvækst[[#This Row],[Dato]])-1,MONTH(Kreditvækst[[#This Row],[Dato]])+1,1)-1,Kreditvækst[[Dato]:[Udlaan_MFI_HH_NP_UE]],4,FALSE)-1)*100,NA())</f>
        <v>-1.6619061684212344</v>
      </c>
    </row>
    <row r="522" spans="1:7" hidden="1" x14ac:dyDescent="0.25">
      <c r="A522" s="3">
        <v>45046</v>
      </c>
      <c r="B522" s="4"/>
      <c r="C522" s="4">
        <v>1455.3274519460003</v>
      </c>
      <c r="D522" s="4">
        <v>2519.9586509963697</v>
      </c>
      <c r="E522" s="4" t="e">
        <f>IF(ISNUMBER(Kreditvækst[[#This Row],[Udlaan_FK_til_BNP]]),IFERROR((Kreditvækst[[#This Row],[Udlaan_FK_til_BNP]]/VLOOKUP(DATE(YEAR(Kreditvækst[[#This Row],[Dato]])-1,MONTH(Kreditvækst[[#This Row],[Dato]]),DAY(Kreditvækst[[#This Row],[Dato]])),Kreditvækst[[#All],[Dato]:[Udlaan_FK_til_BNP]],2,FALSE)-1)*100,NA()),NA())</f>
        <v>#N/A</v>
      </c>
      <c r="F522" s="4">
        <f>IFERROR((Kreditvækst[[#This Row],[Udlaan_MFI_IFS_UE]]/VLOOKUP(DATE(YEAR(Kreditvækst[[#This Row],[Dato]])-1,MONTH(Kreditvækst[[#This Row],[Dato]])+1,1)-1,Kreditvækst[[Dato]:[Udlaan_MFI_IFS_UE]],3,FALSE)-1)*100,NA())</f>
        <v>6.5523539475166537</v>
      </c>
      <c r="G522" s="4">
        <f>IFERROR((Kreditvækst[[#This Row],[Udlaan_MFI_HH_NP_UE]]/VLOOKUP(DATE(YEAR(Kreditvækst[[#This Row],[Dato]])-1,MONTH(Kreditvækst[[#This Row],[Dato]])+1,1)-1,Kreditvækst[[Dato]:[Udlaan_MFI_HH_NP_UE]],4,FALSE)-1)*100,NA())</f>
        <v>-2.0022980906817089</v>
      </c>
    </row>
    <row r="523" spans="1:7" hidden="1" x14ac:dyDescent="0.25">
      <c r="A523" s="3">
        <v>45077</v>
      </c>
      <c r="B523" s="4"/>
      <c r="C523" s="4">
        <v>1456.9374909550004</v>
      </c>
      <c r="D523" s="4">
        <v>2521.3866038933702</v>
      </c>
      <c r="E523" s="4" t="e">
        <f>IF(ISNUMBER(Kreditvækst[[#This Row],[Udlaan_FK_til_BNP]]),IFERROR((Kreditvækst[[#This Row],[Udlaan_FK_til_BNP]]/VLOOKUP(DATE(YEAR(Kreditvækst[[#This Row],[Dato]])-1,MONTH(Kreditvækst[[#This Row],[Dato]]),DAY(Kreditvækst[[#This Row],[Dato]])),Kreditvækst[[#All],[Dato]:[Udlaan_FK_til_BNP]],2,FALSE)-1)*100,NA()),NA())</f>
        <v>#N/A</v>
      </c>
      <c r="F523" s="4">
        <f>IFERROR((Kreditvækst[[#This Row],[Udlaan_MFI_IFS_UE]]/VLOOKUP(DATE(YEAR(Kreditvækst[[#This Row],[Dato]])-1,MONTH(Kreditvækst[[#This Row],[Dato]])+1,1)-1,Kreditvækst[[Dato]:[Udlaan_MFI_IFS_UE]],3,FALSE)-1)*100,NA())</f>
        <v>6.5995416476250846</v>
      </c>
      <c r="G523" s="4">
        <f>IFERROR((Kreditvækst[[#This Row],[Udlaan_MFI_HH_NP_UE]]/VLOOKUP(DATE(YEAR(Kreditvækst[[#This Row],[Dato]])-1,MONTH(Kreditvækst[[#This Row],[Dato]])+1,1)-1,Kreditvækst[[Dato]:[Udlaan_MFI_HH_NP_UE]],4,FALSE)-1)*100,NA())</f>
        <v>-2.0061486619288083</v>
      </c>
    </row>
    <row r="524" spans="1:7" x14ac:dyDescent="0.25">
      <c r="A524" s="3">
        <v>45107</v>
      </c>
      <c r="B524" s="4">
        <v>208.21495392348507</v>
      </c>
      <c r="C524" s="4">
        <v>1460.2741858981913</v>
      </c>
      <c r="D524" s="4">
        <v>2522.2166043984103</v>
      </c>
      <c r="E524" s="4">
        <f>IF(ISNUMBER(Kreditvækst[[#This Row],[Udlaan_FK_til_BNP]]),IFERROR((Kreditvækst[[#This Row],[Udlaan_FK_til_BNP]]/VLOOKUP(DATE(YEAR(Kreditvækst[[#This Row],[Dato]])-1,MONTH(Kreditvækst[[#This Row],[Dato]]),DAY(Kreditvækst[[#This Row],[Dato]])),Kreditvækst[[#All],[Dato]:[Udlaan_FK_til_BNP]],2,FALSE)-1)*100,NA()),NA())</f>
        <v>-5.139414792727159</v>
      </c>
      <c r="F524" s="4">
        <f>IFERROR((Kreditvækst[[#This Row],[Udlaan_MFI_IFS_UE]]/VLOOKUP(DATE(YEAR(Kreditvækst[[#This Row],[Dato]])-1,MONTH(Kreditvækst[[#This Row],[Dato]])+1,1)-1,Kreditvækst[[Dato]:[Udlaan_MFI_IFS_UE]],3,FALSE)-1)*100,NA())</f>
        <v>6.5334913501095215</v>
      </c>
      <c r="G524" s="4">
        <f>IFERROR((Kreditvækst[[#This Row],[Udlaan_MFI_HH_NP_UE]]/VLOOKUP(DATE(YEAR(Kreditvækst[[#This Row],[Dato]])-1,MONTH(Kreditvækst[[#This Row],[Dato]])+1,1)-1,Kreditvækst[[Dato]:[Udlaan_MFI_HH_NP_UE]],4,FALSE)-1)*100,NA())</f>
        <v>-1.7950518821061801</v>
      </c>
    </row>
    <row r="525" spans="1:7" hidden="1" x14ac:dyDescent="0.25">
      <c r="A525" s="3">
        <v>45138</v>
      </c>
      <c r="B525" s="4"/>
      <c r="C525" s="4">
        <v>1454.2897772151914</v>
      </c>
      <c r="D525" s="4">
        <v>2515.2641142394104</v>
      </c>
      <c r="E525" s="4" t="e">
        <f>IF(ISNUMBER(Kreditvækst[[#This Row],[Udlaan_FK_til_BNP]]),IFERROR((Kreditvækst[[#This Row],[Udlaan_FK_til_BNP]]/VLOOKUP(DATE(YEAR(Kreditvækst[[#This Row],[Dato]])-1,MONTH(Kreditvækst[[#This Row],[Dato]]),DAY(Kreditvækst[[#This Row],[Dato]])),Kreditvækst[[#All],[Dato]:[Udlaan_FK_til_BNP]],2,FALSE)-1)*100,NA()),NA())</f>
        <v>#N/A</v>
      </c>
      <c r="F525" s="4">
        <f>IFERROR((Kreditvækst[[#This Row],[Udlaan_MFI_IFS_UE]]/VLOOKUP(DATE(YEAR(Kreditvækst[[#This Row],[Dato]])-1,MONTH(Kreditvækst[[#This Row],[Dato]])+1,1)-1,Kreditvækst[[Dato]:[Udlaan_MFI_IFS_UE]],3,FALSE)-1)*100,NA())</f>
        <v>5.2312663813274263</v>
      </c>
      <c r="G525" s="4">
        <f>IFERROR((Kreditvækst[[#This Row],[Udlaan_MFI_HH_NP_UE]]/VLOOKUP(DATE(YEAR(Kreditvækst[[#This Row],[Dato]])-1,MONTH(Kreditvækst[[#This Row],[Dato]])+1,1)-1,Kreditvækst[[Dato]:[Udlaan_MFI_HH_NP_UE]],4,FALSE)-1)*100,NA())</f>
        <v>-1.8307612646154658</v>
      </c>
    </row>
    <row r="526" spans="1:7" hidden="1" x14ac:dyDescent="0.25">
      <c r="A526" s="3">
        <v>45169</v>
      </c>
      <c r="B526" s="4"/>
      <c r="C526" s="4">
        <v>1465.5679310411915</v>
      </c>
      <c r="D526" s="4">
        <v>2516.1599204654103</v>
      </c>
      <c r="E526" s="4" t="e">
        <f>IF(ISNUMBER(Kreditvækst[[#This Row],[Udlaan_FK_til_BNP]]),IFERROR((Kreditvækst[[#This Row],[Udlaan_FK_til_BNP]]/VLOOKUP(DATE(YEAR(Kreditvækst[[#This Row],[Dato]])-1,MONTH(Kreditvækst[[#This Row],[Dato]]),DAY(Kreditvækst[[#This Row],[Dato]])),Kreditvækst[[#All],[Dato]:[Udlaan_FK_til_BNP]],2,FALSE)-1)*100,NA()),NA())</f>
        <v>#N/A</v>
      </c>
      <c r="F526" s="4">
        <f>IFERROR((Kreditvækst[[#This Row],[Udlaan_MFI_IFS_UE]]/VLOOKUP(DATE(YEAR(Kreditvækst[[#This Row],[Dato]])-1,MONTH(Kreditvækst[[#This Row],[Dato]])+1,1)-1,Kreditvækst[[Dato]:[Udlaan_MFI_IFS_UE]],3,FALSE)-1)*100,NA())</f>
        <v>3.8160921712203866</v>
      </c>
      <c r="G526" s="4">
        <f>IFERROR((Kreditvækst[[#This Row],[Udlaan_MFI_HH_NP_UE]]/VLOOKUP(DATE(YEAR(Kreditvækst[[#This Row],[Dato]])-1,MONTH(Kreditvækst[[#This Row],[Dato]])+1,1)-1,Kreditvækst[[Dato]:[Udlaan_MFI_HH_NP_UE]],4,FALSE)-1)*100,NA())</f>
        <v>-1.8808183938187284</v>
      </c>
    </row>
    <row r="527" spans="1:7" x14ac:dyDescent="0.25">
      <c r="A527" s="3">
        <v>45199</v>
      </c>
      <c r="B527" s="4">
        <v>212.85584691708007</v>
      </c>
      <c r="C527" s="4">
        <v>1462.6284900591509</v>
      </c>
      <c r="D527" s="4">
        <v>2517.8800142814612</v>
      </c>
      <c r="E527" s="4">
        <f>IF(ISNUMBER(Kreditvækst[[#This Row],[Udlaan_FK_til_BNP]]),IFERROR((Kreditvækst[[#This Row],[Udlaan_FK_til_BNP]]/VLOOKUP(DATE(YEAR(Kreditvækst[[#This Row],[Dato]])-1,MONTH(Kreditvækst[[#This Row],[Dato]]),DAY(Kreditvækst[[#This Row],[Dato]])),Kreditvækst[[#All],[Dato]:[Udlaan_FK_til_BNP]],2,FALSE)-1)*100,NA()),NA())</f>
        <v>-2.6774966194859195</v>
      </c>
      <c r="F527" s="4">
        <f>IFERROR((Kreditvækst[[#This Row],[Udlaan_MFI_IFS_UE]]/VLOOKUP(DATE(YEAR(Kreditvækst[[#This Row],[Dato]])-1,MONTH(Kreditvækst[[#This Row],[Dato]])+1,1)-1,Kreditvækst[[Dato]:[Udlaan_MFI_IFS_UE]],3,FALSE)-1)*100,NA())</f>
        <v>4.1662372186335617</v>
      </c>
      <c r="G527" s="4">
        <f>IFERROR((Kreditvækst[[#This Row],[Udlaan_MFI_HH_NP_UE]]/VLOOKUP(DATE(YEAR(Kreditvækst[[#This Row],[Dato]])-1,MONTH(Kreditvækst[[#This Row],[Dato]])+1,1)-1,Kreditvækst[[Dato]:[Udlaan_MFI_HH_NP_UE]],4,FALSE)-1)*100,NA())</f>
        <v>-1.7587498877871366</v>
      </c>
    </row>
    <row r="528" spans="1:7" hidden="1" x14ac:dyDescent="0.25">
      <c r="A528" s="3">
        <v>45230</v>
      </c>
      <c r="B528" s="4"/>
      <c r="C528" s="4">
        <v>1468.4446048361508</v>
      </c>
      <c r="D528" s="4">
        <v>2512.010714827461</v>
      </c>
      <c r="E528" s="4" t="e">
        <f>IF(ISNUMBER(Kreditvækst[[#This Row],[Udlaan_FK_til_BNP]]),IFERROR((Kreditvækst[[#This Row],[Udlaan_FK_til_BNP]]/VLOOKUP(DATE(YEAR(Kreditvækst[[#This Row],[Dato]])-1,MONTH(Kreditvækst[[#This Row],[Dato]]),DAY(Kreditvækst[[#This Row],[Dato]])),Kreditvækst[[#All],[Dato]:[Udlaan_FK_til_BNP]],2,FALSE)-1)*100,NA()),NA())</f>
        <v>#N/A</v>
      </c>
      <c r="F528" s="4">
        <f>IFERROR((Kreditvækst[[#This Row],[Udlaan_MFI_IFS_UE]]/VLOOKUP(DATE(YEAR(Kreditvækst[[#This Row],[Dato]])-1,MONTH(Kreditvækst[[#This Row],[Dato]])+1,1)-1,Kreditvækst[[Dato]:[Udlaan_MFI_IFS_UE]],3,FALSE)-1)*100,NA())</f>
        <v>4.6755726077777338</v>
      </c>
      <c r="G528" s="4">
        <f>IFERROR((Kreditvækst[[#This Row],[Udlaan_MFI_HH_NP_UE]]/VLOOKUP(DATE(YEAR(Kreditvækst[[#This Row],[Dato]])-1,MONTH(Kreditvækst[[#This Row],[Dato]])+1,1)-1,Kreditvækst[[Dato]:[Udlaan_MFI_HH_NP_UE]],4,FALSE)-1)*100,NA())</f>
        <v>-1.575950546845506</v>
      </c>
    </row>
    <row r="529" spans="1:7" hidden="1" x14ac:dyDescent="0.25">
      <c r="A529" s="3">
        <v>45260</v>
      </c>
      <c r="B529" s="4"/>
      <c r="C529" s="4">
        <v>1480.2004211511507</v>
      </c>
      <c r="D529" s="4">
        <v>2512.8884409804609</v>
      </c>
      <c r="E529" s="4" t="e">
        <f>IF(ISNUMBER(Kreditvækst[[#This Row],[Udlaan_FK_til_BNP]]),IFERROR((Kreditvækst[[#This Row],[Udlaan_FK_til_BNP]]/VLOOKUP(DATE(YEAR(Kreditvækst[[#This Row],[Dato]])-1,MONTH(Kreditvækst[[#This Row],[Dato]]),DAY(Kreditvækst[[#This Row],[Dato]])),Kreditvækst[[#All],[Dato]:[Udlaan_FK_til_BNP]],2,FALSE)-1)*100,NA()),NA())</f>
        <v>#N/A</v>
      </c>
      <c r="F529" s="4">
        <f>IFERROR((Kreditvækst[[#This Row],[Udlaan_MFI_IFS_UE]]/VLOOKUP(DATE(YEAR(Kreditvækst[[#This Row],[Dato]])-1,MONTH(Kreditvækst[[#This Row],[Dato]])+1,1)-1,Kreditvækst[[Dato]:[Udlaan_MFI_IFS_UE]],3,FALSE)-1)*100,NA())</f>
        <v>4.9904722813105318</v>
      </c>
      <c r="G529" s="4">
        <f>IFERROR((Kreditvækst[[#This Row],[Udlaan_MFI_HH_NP_UE]]/VLOOKUP(DATE(YEAR(Kreditvækst[[#This Row],[Dato]])-1,MONTH(Kreditvækst[[#This Row],[Dato]])+1,1)-1,Kreditvækst[[Dato]:[Udlaan_MFI_HH_NP_UE]],4,FALSE)-1)*100,NA())</f>
        <v>-1.2972341292676992</v>
      </c>
    </row>
    <row r="530" spans="1:7" x14ac:dyDescent="0.25">
      <c r="A530" s="3">
        <v>45291</v>
      </c>
      <c r="B530" s="4">
        <v>218.72796634341128</v>
      </c>
      <c r="C530" s="4">
        <v>1477.886763090673</v>
      </c>
      <c r="D530" s="4">
        <v>2522.0142089438232</v>
      </c>
      <c r="E530" s="4">
        <f>IF(ISNUMBER(Kreditvækst[[#This Row],[Udlaan_FK_til_BNP]]),IFERROR((Kreditvækst[[#This Row],[Udlaan_FK_til_BNP]]/VLOOKUP(DATE(YEAR(Kreditvækst[[#This Row],[Dato]])-1,MONTH(Kreditvækst[[#This Row],[Dato]]),DAY(Kreditvækst[[#This Row],[Dato]])),Kreditvækst[[#All],[Dato]:[Udlaan_FK_til_BNP]],2,FALSE)-1)*100,NA()),NA())</f>
        <v>0.48719610414098558</v>
      </c>
      <c r="F530" s="4">
        <f>IFERROR((Kreditvækst[[#This Row],[Udlaan_MFI_IFS_UE]]/VLOOKUP(DATE(YEAR(Kreditvækst[[#This Row],[Dato]])-1,MONTH(Kreditvækst[[#This Row],[Dato]])+1,1)-1,Kreditvækst[[Dato]:[Udlaan_MFI_IFS_UE]],3,FALSE)-1)*100,NA())</f>
        <v>4.1493067762744307</v>
      </c>
      <c r="G530" s="4">
        <f>IFERROR((Kreditvækst[[#This Row],[Udlaan_MFI_HH_NP_UE]]/VLOOKUP(DATE(YEAR(Kreditvækst[[#This Row],[Dato]])-1,MONTH(Kreditvækst[[#This Row],[Dato]])+1,1)-1,Kreditvækst[[Dato]:[Udlaan_MFI_HH_NP_UE]],4,FALSE)-1)*100,NA())</f>
        <v>-0.51956126263735802</v>
      </c>
    </row>
    <row r="531" spans="1:7" hidden="1" x14ac:dyDescent="0.25">
      <c r="A531" s="3">
        <v>45322</v>
      </c>
      <c r="B531" s="4"/>
      <c r="C531" s="4">
        <v>1484.6429878476729</v>
      </c>
      <c r="D531" s="4">
        <v>2508.0261878318233</v>
      </c>
      <c r="E531" s="4" t="e">
        <f>IF(ISNUMBER(Kreditvækst[[#This Row],[Udlaan_FK_til_BNP]]),IFERROR((Kreditvækst[[#This Row],[Udlaan_FK_til_BNP]]/VLOOKUP(DATE(YEAR(Kreditvækst[[#This Row],[Dato]])-1,MONTH(Kreditvækst[[#This Row],[Dato]]),DAY(Kreditvækst[[#This Row],[Dato]])),Kreditvækst[[#All],[Dato]:[Udlaan_FK_til_BNP]],2,FALSE)-1)*100,NA()),NA())</f>
        <v>#N/A</v>
      </c>
      <c r="F531" s="4">
        <f>IFERROR((Kreditvækst[[#This Row],[Udlaan_MFI_IFS_UE]]/VLOOKUP(DATE(YEAR(Kreditvækst[[#This Row],[Dato]])-1,MONTH(Kreditvækst[[#This Row],[Dato]])+1,1)-1,Kreditvækst[[Dato]:[Udlaan_MFI_IFS_UE]],3,FALSE)-1)*100,NA())</f>
        <v>4.045765711573801</v>
      </c>
      <c r="G531" s="4">
        <f>IFERROR((Kreditvækst[[#This Row],[Udlaan_MFI_HH_NP_UE]]/VLOOKUP(DATE(YEAR(Kreditvækst[[#This Row],[Dato]])-1,MONTH(Kreditvækst[[#This Row],[Dato]])+1,1)-1,Kreditvækst[[Dato]:[Udlaan_MFI_HH_NP_UE]],4,FALSE)-1)*100,NA())</f>
        <v>-0.91524230463156941</v>
      </c>
    </row>
    <row r="532" spans="1:7" hidden="1" x14ac:dyDescent="0.25">
      <c r="A532" s="3">
        <v>45351</v>
      </c>
      <c r="B532" s="4"/>
      <c r="C532" s="4">
        <v>1494.2726524606728</v>
      </c>
      <c r="D532" s="4">
        <v>2507.2185359278228</v>
      </c>
      <c r="E532" s="4" t="e">
        <f>IF(ISNUMBER(Kreditvækst[[#This Row],[Udlaan_FK_til_BNP]]),IFERROR((Kreditvækst[[#This Row],[Udlaan_FK_til_BNP]]/VLOOKUP(DATE(YEAR(Kreditvækst[[#This Row],[Dato]])-1,MONTH(Kreditvækst[[#This Row],[Dato]]),DAY(Kreditvækst[[#This Row],[Dato]])),Kreditvækst[[#All],[Dato]:[Udlaan_FK_til_BNP]],2,FALSE)-1)*100,NA()),NA())</f>
        <v>#N/A</v>
      </c>
      <c r="F532" s="4">
        <f>IFERROR((Kreditvækst[[#This Row],[Udlaan_MFI_IFS_UE]]/VLOOKUP(DATE(YEAR(Kreditvækst[[#This Row],[Dato]])-1,MONTH(Kreditvækst[[#This Row],[Dato]])+1,1)-1,Kreditvækst[[Dato]:[Udlaan_MFI_IFS_UE]],3,FALSE)-1)*100,NA())</f>
        <v>4.1601140480730159</v>
      </c>
      <c r="G532" s="4">
        <f>IFERROR((Kreditvækst[[#This Row],[Udlaan_MFI_HH_NP_UE]]/VLOOKUP(DATE(YEAR(Kreditvækst[[#This Row],[Dato]])-1,MONTH(Kreditvækst[[#This Row],[Dato]])+1,1)-1,Kreditvækst[[Dato]:[Udlaan_MFI_HH_NP_UE]],4,FALSE)-1)*100,NA())</f>
        <v>-0.86903490430997321</v>
      </c>
    </row>
    <row r="533" spans="1:7" x14ac:dyDescent="0.25">
      <c r="A533" s="3">
        <v>45382</v>
      </c>
      <c r="B533" s="4">
        <v>219.2987054784723</v>
      </c>
      <c r="C533" s="4">
        <v>1492.1034353520001</v>
      </c>
      <c r="D533" s="4">
        <v>2506.5043153810002</v>
      </c>
      <c r="E533" s="4">
        <f>IF(ISNUMBER(Kreditvækst[[#This Row],[Udlaan_FK_til_BNP]]),IFERROR((Kreditvækst[[#This Row],[Udlaan_FK_til_BNP]]/VLOOKUP(DATE(YEAR(Kreditvækst[[#This Row],[Dato]])-1,MONTH(Kreditvækst[[#This Row],[Dato]]),DAY(Kreditvækst[[#This Row],[Dato]])),Kreditvækst[[#All],[Dato]:[Udlaan_FK_til_BNP]],2,FALSE)-1)*100,NA()),NA())</f>
        <v>2.4409687249403067</v>
      </c>
      <c r="F533" s="4">
        <f>IFERROR((Kreditvækst[[#This Row],[Udlaan_MFI_IFS_UE]]/VLOOKUP(DATE(YEAR(Kreditvækst[[#This Row],[Dato]])-1,MONTH(Kreditvækst[[#This Row],[Dato]])+1,1)-1,Kreditvækst[[Dato]:[Udlaan_MFI_IFS_UE]],3,FALSE)-1)*100,NA())</f>
        <v>2.8774886163073665</v>
      </c>
      <c r="G533" s="4">
        <f>IFERROR((Kreditvækst[[#This Row],[Udlaan_MFI_HH_NP_UE]]/VLOOKUP(DATE(YEAR(Kreditvækst[[#This Row],[Dato]])-1,MONTH(Kreditvækst[[#This Row],[Dato]])+1,1)-1,Kreditvækst[[Dato]:[Udlaan_MFI_HH_NP_UE]],4,FALSE)-1)*100,NA())</f>
        <v>-0.73114269225450501</v>
      </c>
    </row>
    <row r="534" spans="1:7" hidden="1" x14ac:dyDescent="0.25">
      <c r="A534" s="3">
        <v>45412</v>
      </c>
      <c r="B534" s="4"/>
      <c r="C534" s="4">
        <v>1505.5180211219999</v>
      </c>
      <c r="D534" s="4">
        <v>2505.527741415</v>
      </c>
      <c r="E534" s="4" t="e">
        <f>IF(ISNUMBER(Kreditvækst[[#This Row],[Udlaan_FK_til_BNP]]),IFERROR((Kreditvækst[[#This Row],[Udlaan_FK_til_BNP]]/VLOOKUP(DATE(YEAR(Kreditvækst[[#This Row],[Dato]])-1,MONTH(Kreditvækst[[#This Row],[Dato]]),DAY(Kreditvækst[[#This Row],[Dato]])),Kreditvækst[[#All],[Dato]:[Udlaan_FK_til_BNP]],2,FALSE)-1)*100,NA()),NA())</f>
        <v>#N/A</v>
      </c>
      <c r="F534" s="4">
        <f>IFERROR((Kreditvækst[[#This Row],[Udlaan_MFI_IFS_UE]]/VLOOKUP(DATE(YEAR(Kreditvækst[[#This Row],[Dato]])-1,MONTH(Kreditvækst[[#This Row],[Dato]])+1,1)-1,Kreditvækst[[Dato]:[Udlaan_MFI_IFS_UE]],3,FALSE)-1)*100,NA())</f>
        <v>3.4487475041363957</v>
      </c>
      <c r="G534" s="4">
        <f>IFERROR((Kreditvækst[[#This Row],[Udlaan_MFI_HH_NP_UE]]/VLOOKUP(DATE(YEAR(Kreditvækst[[#This Row],[Dato]])-1,MONTH(Kreditvækst[[#This Row],[Dato]])+1,1)-1,Kreditvækst[[Dato]:[Udlaan_MFI_HH_NP_UE]],4,FALSE)-1)*100,NA())</f>
        <v>-0.57266453858930699</v>
      </c>
    </row>
    <row r="535" spans="1:7" hidden="1" x14ac:dyDescent="0.25">
      <c r="A535" s="3">
        <v>45443</v>
      </c>
      <c r="B535" s="4"/>
      <c r="C535" s="4">
        <v>1506.1347544330001</v>
      </c>
      <c r="D535" s="4">
        <v>2513.120757102</v>
      </c>
      <c r="E535" s="4" t="e">
        <f>IF(ISNUMBER(Kreditvækst[[#This Row],[Udlaan_FK_til_BNP]]),IFERROR((Kreditvækst[[#This Row],[Udlaan_FK_til_BNP]]/VLOOKUP(DATE(YEAR(Kreditvækst[[#This Row],[Dato]])-1,MONTH(Kreditvækst[[#This Row],[Dato]]),DAY(Kreditvækst[[#This Row],[Dato]])),Kreditvækst[[#All],[Dato]:[Udlaan_FK_til_BNP]],2,FALSE)-1)*100,NA()),NA())</f>
        <v>#N/A</v>
      </c>
      <c r="F535" s="4">
        <f>IFERROR((Kreditvækst[[#This Row],[Udlaan_MFI_IFS_UE]]/VLOOKUP(DATE(YEAR(Kreditvækst[[#This Row],[Dato]])-1,MONTH(Kreditvækst[[#This Row],[Dato]])+1,1)-1,Kreditvækst[[Dato]:[Udlaan_MFI_IFS_UE]],3,FALSE)-1)*100,NA())</f>
        <v>3.376758699904947</v>
      </c>
      <c r="G535" s="4">
        <f>IFERROR((Kreditvækst[[#This Row],[Udlaan_MFI_HH_NP_UE]]/VLOOKUP(DATE(YEAR(Kreditvækst[[#This Row],[Dato]])-1,MONTH(Kreditvækst[[#This Row],[Dato]])+1,1)-1,Kreditvækst[[Dato]:[Udlaan_MFI_HH_NP_UE]],4,FALSE)-1)*100,NA())</f>
        <v>-0.32782940857251086</v>
      </c>
    </row>
    <row r="536" spans="1:7" x14ac:dyDescent="0.25">
      <c r="A536" s="3">
        <v>45473</v>
      </c>
      <c r="B536" s="4">
        <v>218.01235441962544</v>
      </c>
      <c r="C536" s="4">
        <v>1511.0504047479999</v>
      </c>
      <c r="D536" s="4">
        <v>2510.895498249</v>
      </c>
      <c r="E536" s="4">
        <f>IF(ISNUMBER(Kreditvækst[[#This Row],[Udlaan_FK_til_BNP]]),IFERROR((Kreditvækst[[#This Row],[Udlaan_FK_til_BNP]]/VLOOKUP(DATE(YEAR(Kreditvækst[[#This Row],[Dato]])-1,MONTH(Kreditvækst[[#This Row],[Dato]]),DAY(Kreditvækst[[#This Row],[Dato]])),Kreditvækst[[#All],[Dato]:[Udlaan_FK_til_BNP]],2,FALSE)-1)*100,NA()),NA())</f>
        <v>4.7054259607793192</v>
      </c>
      <c r="F536" s="4">
        <f>IFERROR((Kreditvækst[[#This Row],[Udlaan_MFI_IFS_UE]]/VLOOKUP(DATE(YEAR(Kreditvækst[[#This Row],[Dato]])-1,MONTH(Kreditvækst[[#This Row],[Dato]])+1,1)-1,Kreditvækst[[Dato]:[Udlaan_MFI_IFS_UE]],3,FALSE)-1)*100,NA())</f>
        <v>3.4771702013329131</v>
      </c>
      <c r="G536" s="4">
        <f>IFERROR((Kreditvækst[[#This Row],[Udlaan_MFI_HH_NP_UE]]/VLOOKUP(DATE(YEAR(Kreditvækst[[#This Row],[Dato]])-1,MONTH(Kreditvækst[[#This Row],[Dato]])+1,1)-1,Kreditvækst[[Dato]:[Udlaan_MFI_HH_NP_UE]],4,FALSE)-1)*100,NA())</f>
        <v>-0.44885542858086325</v>
      </c>
    </row>
    <row r="537" spans="1:7" hidden="1" x14ac:dyDescent="0.25">
      <c r="A537" s="3">
        <v>45504</v>
      </c>
      <c r="B537" s="4"/>
      <c r="C537" s="4">
        <v>1505.9990819610002</v>
      </c>
      <c r="D537" s="4">
        <v>2510.5394371120001</v>
      </c>
      <c r="E537" s="4" t="e">
        <f>IF(ISNUMBER(Kreditvækst[[#This Row],[Udlaan_FK_til_BNP]]),IFERROR((Kreditvækst[[#This Row],[Udlaan_FK_til_BNP]]/VLOOKUP(DATE(YEAR(Kreditvækst[[#This Row],[Dato]])-1,MONTH(Kreditvækst[[#This Row],[Dato]]),DAY(Kreditvækst[[#This Row],[Dato]])),Kreditvækst[[#All],[Dato]:[Udlaan_FK_til_BNP]],2,FALSE)-1)*100,NA()),NA())</f>
        <v>#N/A</v>
      </c>
      <c r="F537" s="4">
        <f>IFERROR((Kreditvækst[[#This Row],[Udlaan_MFI_IFS_UE]]/VLOOKUP(DATE(YEAR(Kreditvækst[[#This Row],[Dato]])-1,MONTH(Kreditvækst[[#This Row],[Dato]])+1,1)-1,Kreditvækst[[Dato]:[Udlaan_MFI_IFS_UE]],3,FALSE)-1)*100,NA())</f>
        <v>3.5556397050955368</v>
      </c>
      <c r="G537" s="4">
        <f>IFERROR((Kreditvækst[[#This Row],[Udlaan_MFI_HH_NP_UE]]/VLOOKUP(DATE(YEAR(Kreditvækst[[#This Row],[Dato]])-1,MONTH(Kreditvækst[[#This Row],[Dato]])+1,1)-1,Kreditvækst[[Dato]:[Udlaan_MFI_HH_NP_UE]],4,FALSE)-1)*100,NA())</f>
        <v>-0.18784019939150909</v>
      </c>
    </row>
    <row r="538" spans="1:7" hidden="1" x14ac:dyDescent="0.25">
      <c r="A538" s="3">
        <v>45535</v>
      </c>
      <c r="B538" s="4"/>
      <c r="C538" s="4">
        <v>1510.4058243730001</v>
      </c>
      <c r="D538" s="4">
        <v>2521.6486741479998</v>
      </c>
      <c r="E538" s="4" t="e">
        <f>IF(ISNUMBER(Kreditvækst[[#This Row],[Udlaan_FK_til_BNP]]),IFERROR((Kreditvækst[[#This Row],[Udlaan_FK_til_BNP]]/VLOOKUP(DATE(YEAR(Kreditvækst[[#This Row],[Dato]])-1,MONTH(Kreditvækst[[#This Row],[Dato]]),DAY(Kreditvækst[[#This Row],[Dato]])),Kreditvækst[[#All],[Dato]:[Udlaan_FK_til_BNP]],2,FALSE)-1)*100,NA()),NA())</f>
        <v>#N/A</v>
      </c>
      <c r="F538" s="4">
        <f>IFERROR((Kreditvækst[[#This Row],[Udlaan_MFI_IFS_UE]]/VLOOKUP(DATE(YEAR(Kreditvækst[[#This Row],[Dato]])-1,MONTH(Kreditvækst[[#This Row],[Dato]])+1,1)-1,Kreditvækst[[Dato]:[Udlaan_MFI_IFS_UE]],3,FALSE)-1)*100,NA())</f>
        <v>3.059421019123576</v>
      </c>
      <c r="G538" s="4">
        <f>IFERROR((Kreditvækst[[#This Row],[Udlaan_MFI_HH_NP_UE]]/VLOOKUP(DATE(YEAR(Kreditvækst[[#This Row],[Dato]])-1,MONTH(Kreditvækst[[#This Row],[Dato]])+1,1)-1,Kreditvækst[[Dato]:[Udlaan_MFI_HH_NP_UE]],4,FALSE)-1)*100,NA())</f>
        <v>0.21814009665865886</v>
      </c>
    </row>
    <row r="539" spans="1:7" x14ac:dyDescent="0.25">
      <c r="A539" s="3">
        <v>45565</v>
      </c>
      <c r="B539" s="4">
        <v>215.6104536146878</v>
      </c>
      <c r="C539" s="4">
        <v>1518.3284223969999</v>
      </c>
      <c r="D539" s="4">
        <v>2519.7949517289999</v>
      </c>
      <c r="E539" s="4">
        <f>IF(ISNUMBER(Kreditvækst[[#This Row],[Udlaan_FK_til_BNP]]),IFERROR((Kreditvækst[[#This Row],[Udlaan_FK_til_BNP]]/VLOOKUP(DATE(YEAR(Kreditvækst[[#This Row],[Dato]])-1,MONTH(Kreditvækst[[#This Row],[Dato]]),DAY(Kreditvækst[[#This Row],[Dato]])),Kreditvækst[[#All],[Dato]:[Udlaan_FK_til_BNP]],2,FALSE)-1)*100,NA()),NA())</f>
        <v>1.2941184080702328</v>
      </c>
      <c r="F539" s="4">
        <f>IFERROR((Kreditvækst[[#This Row],[Udlaan_MFI_IFS_UE]]/VLOOKUP(DATE(YEAR(Kreditvækst[[#This Row],[Dato]])-1,MONTH(Kreditvækst[[#This Row],[Dato]])+1,1)-1,Kreditvækst[[Dato]:[Udlaan_MFI_IFS_UE]],3,FALSE)-1)*100,NA())</f>
        <v>3.808207806453745</v>
      </c>
      <c r="G539" s="4">
        <f>IFERROR((Kreditvækst[[#This Row],[Udlaan_MFI_HH_NP_UE]]/VLOOKUP(DATE(YEAR(Kreditvækst[[#This Row],[Dato]])-1,MONTH(Kreditvækst[[#This Row],[Dato]])+1,1)-1,Kreditvækst[[Dato]:[Udlaan_MFI_HH_NP_UE]],4,FALSE)-1)*100,NA())</f>
        <v>7.6053562388889162E-2</v>
      </c>
    </row>
    <row r="540" spans="1:7" hidden="1" x14ac:dyDescent="0.25">
      <c r="A540" s="3">
        <v>45596</v>
      </c>
      <c r="B540" s="4"/>
      <c r="C540" s="4">
        <v>1519.5575723339998</v>
      </c>
      <c r="D540" s="4">
        <v>2521.8077778860002</v>
      </c>
      <c r="E540" s="4" t="e">
        <f>IF(ISNUMBER(Kreditvækst[[#This Row],[Udlaan_FK_til_BNP]]),IFERROR((Kreditvækst[[#This Row],[Udlaan_FK_til_BNP]]/VLOOKUP(DATE(YEAR(Kreditvækst[[#This Row],[Dato]])-1,MONTH(Kreditvækst[[#This Row],[Dato]]),DAY(Kreditvækst[[#This Row],[Dato]])),Kreditvækst[[#All],[Dato]:[Udlaan_FK_til_BNP]],2,FALSE)-1)*100,NA()),NA())</f>
        <v>#N/A</v>
      </c>
      <c r="F540" s="4">
        <f>IFERROR((Kreditvækst[[#This Row],[Udlaan_MFI_IFS_UE]]/VLOOKUP(DATE(YEAR(Kreditvækst[[#This Row],[Dato]])-1,MONTH(Kreditvækst[[#This Row],[Dato]])+1,1)-1,Kreditvækst[[Dato]:[Udlaan_MFI_IFS_UE]],3,FALSE)-1)*100,NA())</f>
        <v>3.4807555783523902</v>
      </c>
      <c r="G540" s="4">
        <f>IFERROR((Kreditvækst[[#This Row],[Udlaan_MFI_HH_NP_UE]]/VLOOKUP(DATE(YEAR(Kreditvækst[[#This Row],[Dato]])-1,MONTH(Kreditvækst[[#This Row],[Dato]])+1,1)-1,Kreditvækst[[Dato]:[Udlaan_MFI_HH_NP_UE]],4,FALSE)-1)*100,NA())</f>
        <v>0.39000880850987851</v>
      </c>
    </row>
    <row r="541" spans="1:7" hidden="1" x14ac:dyDescent="0.25">
      <c r="A541" s="3">
        <v>45626</v>
      </c>
      <c r="B541" s="4"/>
      <c r="C541" s="4">
        <v>1537.7626957530001</v>
      </c>
      <c r="D541" s="4">
        <v>2533.4524867089999</v>
      </c>
      <c r="E541" s="4" t="e">
        <f>IF(ISNUMBER(Kreditvækst[[#This Row],[Udlaan_FK_til_BNP]]),IFERROR((Kreditvækst[[#This Row],[Udlaan_FK_til_BNP]]/VLOOKUP(DATE(YEAR(Kreditvækst[[#This Row],[Dato]])-1,MONTH(Kreditvækst[[#This Row],[Dato]]),DAY(Kreditvækst[[#This Row],[Dato]])),Kreditvækst[[#All],[Dato]:[Udlaan_FK_til_BNP]],2,FALSE)-1)*100,NA()),NA())</f>
        <v>#N/A</v>
      </c>
      <c r="F541" s="4">
        <f>IFERROR((Kreditvækst[[#This Row],[Udlaan_MFI_IFS_UE]]/VLOOKUP(DATE(YEAR(Kreditvækst[[#This Row],[Dato]])-1,MONTH(Kreditvækst[[#This Row],[Dato]])+1,1)-1,Kreditvækst[[Dato]:[Udlaan_MFI_IFS_UE]],3,FALSE)-1)*100,NA())</f>
        <v>3.8888162561853123</v>
      </c>
      <c r="G541" s="4">
        <f>IFERROR((Kreditvækst[[#This Row],[Udlaan_MFI_HH_NP_UE]]/VLOOKUP(DATE(YEAR(Kreditvækst[[#This Row],[Dato]])-1,MONTH(Kreditvækst[[#This Row],[Dato]])+1,1)-1,Kreditvækst[[Dato]:[Udlaan_MFI_HH_NP_UE]],4,FALSE)-1)*100,NA())</f>
        <v>0.81834296314864385</v>
      </c>
    </row>
    <row r="542" spans="1:7" x14ac:dyDescent="0.25">
      <c r="A542" s="3">
        <v>45657</v>
      </c>
      <c r="B542" s="4">
        <v>211.31349635233718</v>
      </c>
      <c r="C542" s="4">
        <v>1562.5966117531855</v>
      </c>
      <c r="D542" s="4">
        <v>2533.8776832320277</v>
      </c>
      <c r="E542" s="4">
        <f>IF(ISNUMBER(Kreditvækst[[#This Row],[Udlaan_FK_til_BNP]]),IFERROR((Kreditvækst[[#This Row],[Udlaan_FK_til_BNP]]/VLOOKUP(DATE(YEAR(Kreditvækst[[#This Row],[Dato]])-1,MONTH(Kreditvækst[[#This Row],[Dato]]),DAY(Kreditvækst[[#This Row],[Dato]])),Kreditvækst[[#All],[Dato]:[Udlaan_FK_til_BNP]],2,FALSE)-1)*100,NA()),NA())</f>
        <v>-3.3898134358516852</v>
      </c>
      <c r="F542" s="4">
        <f>IFERROR((Kreditvækst[[#This Row],[Udlaan_MFI_IFS_UE]]/VLOOKUP(DATE(YEAR(Kreditvækst[[#This Row],[Dato]])-1,MONTH(Kreditvækst[[#This Row],[Dato]])+1,1)-1,Kreditvækst[[Dato]:[Udlaan_MFI_IFS_UE]],3,FALSE)-1)*100,NA())</f>
        <v>5.731822679388543</v>
      </c>
      <c r="G542" s="4">
        <f>IFERROR((Kreditvækst[[#This Row],[Udlaan_MFI_HH_NP_UE]]/VLOOKUP(DATE(YEAR(Kreditvækst[[#This Row],[Dato]])-1,MONTH(Kreditvækst[[#This Row],[Dato]])+1,1)-1,Kreditvækst[[Dato]:[Udlaan_MFI_HH_NP_UE]],4,FALSE)-1)*100,NA())</f>
        <v>0.47039680609779477</v>
      </c>
    </row>
    <row r="543" spans="1:7" hidden="1" x14ac:dyDescent="0.25">
      <c r="A543" s="3">
        <v>45688</v>
      </c>
      <c r="B543" s="4"/>
      <c r="C543" s="4">
        <v>1572.1758004411854</v>
      </c>
      <c r="D543" s="4">
        <v>2543.5175593570275</v>
      </c>
      <c r="E543" s="4" t="e">
        <f>IF(ISNUMBER(Kreditvækst[[#This Row],[Udlaan_FK_til_BNP]]),IFERROR((Kreditvækst[[#This Row],[Udlaan_FK_til_BNP]]/VLOOKUP(DATE(YEAR(Kreditvækst[[#This Row],[Dato]])-1,MONTH(Kreditvækst[[#This Row],[Dato]]),DAY(Kreditvækst[[#This Row],[Dato]])),Kreditvækst[[#All],[Dato]:[Udlaan_FK_til_BNP]],2,FALSE)-1)*100,NA()),NA())</f>
        <v>#N/A</v>
      </c>
      <c r="F543" s="4">
        <f>IFERROR((Kreditvækst[[#This Row],[Udlaan_MFI_IFS_UE]]/VLOOKUP(DATE(YEAR(Kreditvækst[[#This Row],[Dato]])-1,MONTH(Kreditvækst[[#This Row],[Dato]])+1,1)-1,Kreditvækst[[Dato]:[Udlaan_MFI_IFS_UE]],3,FALSE)-1)*100,NA())</f>
        <v>5.8958829368406684</v>
      </c>
      <c r="G543" s="4">
        <f>IFERROR((Kreditvækst[[#This Row],[Udlaan_MFI_HH_NP_UE]]/VLOOKUP(DATE(YEAR(Kreditvækst[[#This Row],[Dato]])-1,MONTH(Kreditvækst[[#This Row],[Dato]])+1,1)-1,Kreditvækst[[Dato]:[Udlaan_MFI_HH_NP_UE]],4,FALSE)-1)*100,NA())</f>
        <v>1.415111680149006</v>
      </c>
    </row>
    <row r="544" spans="1:7" hidden="1" x14ac:dyDescent="0.25">
      <c r="A544" s="3">
        <v>45716</v>
      </c>
      <c r="B544" s="4"/>
      <c r="C544" s="4">
        <v>1562.5278577871854</v>
      </c>
      <c r="D544" s="4">
        <v>2548.9403127900277</v>
      </c>
      <c r="E544" s="4" t="e">
        <f>IF(ISNUMBER(Kreditvækst[[#This Row],[Udlaan_FK_til_BNP]]),IFERROR((Kreditvækst[[#This Row],[Udlaan_FK_til_BNP]]/VLOOKUP(DATE(YEAR(Kreditvækst[[#This Row],[Dato]])-1,MONTH(Kreditvækst[[#This Row],[Dato]]),DAY(Kreditvækst[[#This Row],[Dato]])),Kreditvækst[[#All],[Dato]:[Udlaan_FK_til_BNP]],2,FALSE)-1)*100,NA()),NA())</f>
        <v>#N/A</v>
      </c>
      <c r="F544" s="4">
        <f>IFERROR((Kreditvækst[[#This Row],[Udlaan_MFI_IFS_UE]]/VLOOKUP(DATE(YEAR(Kreditvækst[[#This Row],[Dato]])-1,MONTH(Kreditvækst[[#This Row],[Dato]])+1,1)-1,Kreditvækst[[Dato]:[Udlaan_MFI_IFS_UE]],3,FALSE)-1)*100,NA())</f>
        <v>4.5677878942717909</v>
      </c>
      <c r="G544" s="4">
        <f>IFERROR((Kreditvækst[[#This Row],[Udlaan_MFI_HH_NP_UE]]/VLOOKUP(DATE(YEAR(Kreditvækst[[#This Row],[Dato]])-1,MONTH(Kreditvækst[[#This Row],[Dato]])+1,1)-1,Kreditvækst[[Dato]:[Udlaan_MFI_HH_NP_UE]],4,FALSE)-1)*100,NA())</f>
        <v>1.6640662257534355</v>
      </c>
    </row>
    <row r="545" spans="1:7" hidden="1" x14ac:dyDescent="0.25">
      <c r="A545" s="3">
        <v>45747</v>
      </c>
      <c r="B545" s="4"/>
      <c r="C545" s="4">
        <v>1583.8061491489673</v>
      </c>
      <c r="D545" s="4">
        <v>2548.1000979423234</v>
      </c>
      <c r="E545" s="4" t="e">
        <f>IF(ISNUMBER(Kreditvækst[[#This Row],[Udlaan_FK_til_BNP]]),IFERROR((Kreditvækst[[#This Row],[Udlaan_FK_til_BNP]]/VLOOKUP(DATE(YEAR(Kreditvækst[[#This Row],[Dato]])-1,MONTH(Kreditvækst[[#This Row],[Dato]]),DAY(Kreditvækst[[#This Row],[Dato]])),Kreditvækst[[#All],[Dato]:[Udlaan_FK_til_BNP]],2,FALSE)-1)*100,NA()),NA())</f>
        <v>#N/A</v>
      </c>
      <c r="F545" s="4">
        <f>IFERROR((Kreditvækst[[#This Row],[Udlaan_MFI_IFS_UE]]/VLOOKUP(DATE(YEAR(Kreditvækst[[#This Row],[Dato]])-1,MONTH(Kreditvækst[[#This Row],[Dato]])+1,1)-1,Kreditvækst[[Dato]:[Udlaan_MFI_IFS_UE]],3,FALSE)-1)*100,NA())</f>
        <v>6.1458684179849454</v>
      </c>
      <c r="G545" s="4">
        <f>IFERROR((Kreditvækst[[#This Row],[Udlaan_MFI_HH_NP_UE]]/VLOOKUP(DATE(YEAR(Kreditvækst[[#This Row],[Dato]])-1,MONTH(Kreditvækst[[#This Row],[Dato]])+1,1)-1,Kreditvækst[[Dato]:[Udlaan_MFI_HH_NP_UE]],4,FALSE)-1)*100,NA())</f>
        <v>1.6595137022535011</v>
      </c>
    </row>
    <row r="546" spans="1:7" hidden="1" x14ac:dyDescent="0.25">
      <c r="A546" s="3">
        <v>45777</v>
      </c>
      <c r="B546" s="4"/>
      <c r="C546" s="4">
        <v>1599.2124272709673</v>
      </c>
      <c r="D546" s="4">
        <v>2552.1723577703233</v>
      </c>
      <c r="E546" s="4" t="e">
        <f>IF(ISNUMBER(Kreditvækst[[#This Row],[Udlaan_FK_til_BNP]]),IFERROR((Kreditvækst[[#This Row],[Udlaan_FK_til_BNP]]/VLOOKUP(DATE(YEAR(Kreditvækst[[#This Row],[Dato]])-1,MONTH(Kreditvækst[[#This Row],[Dato]]),DAY(Kreditvækst[[#This Row],[Dato]])),Kreditvækst[[#All],[Dato]:[Udlaan_FK_til_BNP]],2,FALSE)-1)*100,NA()),NA())</f>
        <v>#N/A</v>
      </c>
      <c r="F546" s="4">
        <f>IFERROR((Kreditvækst[[#This Row],[Udlaan_MFI_IFS_UE]]/VLOOKUP(DATE(YEAR(Kreditvækst[[#This Row],[Dato]])-1,MONTH(Kreditvækst[[#This Row],[Dato]])+1,1)-1,Kreditvækst[[Dato]:[Udlaan_MFI_IFS_UE]],3,FALSE)-1)*100,NA())</f>
        <v>6.2233998420783365</v>
      </c>
      <c r="G546" s="4">
        <f>IFERROR((Kreditvækst[[#This Row],[Udlaan_MFI_HH_NP_UE]]/VLOOKUP(DATE(YEAR(Kreditvækst[[#This Row],[Dato]])-1,MONTH(Kreditvækst[[#This Row],[Dato]])+1,1)-1,Kreditvækst[[Dato]:[Udlaan_MFI_HH_NP_UE]],4,FALSE)-1)*100,NA())</f>
        <v>1.8616683257707933</v>
      </c>
    </row>
    <row r="547" spans="1:7" x14ac:dyDescent="0.25">
      <c r="A547" s="10"/>
      <c r="B547" s="9"/>
      <c r="C547" s="9"/>
      <c r="D547" s="9"/>
      <c r="E547" s="9"/>
      <c r="F547" s="9"/>
      <c r="G547" s="9"/>
    </row>
  </sheetData>
  <mergeCells count="3">
    <mergeCell ref="B3:H3"/>
    <mergeCell ref="B2:G2"/>
    <mergeCell ref="A1:G1"/>
  </mergeCells>
  <hyperlinks>
    <hyperlink ref="G4" location="Indhold!A1" display="Tilbage til Indhold" xr:uid="{00000000-0004-0000-12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11"/>
  <dimension ref="A1:P226"/>
  <sheetViews>
    <sheetView workbookViewId="0">
      <selection sqref="A1:G1"/>
    </sheetView>
  </sheetViews>
  <sheetFormatPr defaultColWidth="9.140625" defaultRowHeight="13.5" x14ac:dyDescent="0.25"/>
  <cols>
    <col min="1" max="1" width="11" style="8" bestFit="1" customWidth="1"/>
    <col min="2" max="2" width="15.7109375" style="8" bestFit="1" customWidth="1"/>
    <col min="3" max="3" width="14.28515625" style="8" bestFit="1" customWidth="1"/>
    <col min="4" max="4" width="24.140625" style="8" bestFit="1" customWidth="1"/>
    <col min="5" max="5" width="7.140625" style="8" bestFit="1" customWidth="1"/>
    <col min="6" max="6" width="25" style="8" bestFit="1" customWidth="1"/>
    <col min="7" max="7" width="14.85546875" style="8" bestFit="1" customWidth="1"/>
    <col min="8" max="8" width="10.42578125" style="8" bestFit="1" customWidth="1"/>
    <col min="9" max="9" width="20.5703125" style="8" bestFit="1" customWidth="1"/>
    <col min="10" max="10" width="19.28515625" style="8" bestFit="1" customWidth="1"/>
    <col min="11" max="11" width="17.7109375" style="8" bestFit="1" customWidth="1"/>
    <col min="12" max="12" width="23.140625" style="8" bestFit="1" customWidth="1"/>
    <col min="13" max="16384" width="9.140625" style="8"/>
  </cols>
  <sheetData>
    <row r="1" spans="1:16" ht="26.25" customHeight="1" thickBot="1" x14ac:dyDescent="0.3">
      <c r="A1" s="125" t="s">
        <v>108</v>
      </c>
      <c r="B1" s="126"/>
      <c r="C1" s="126"/>
      <c r="D1" s="126"/>
      <c r="E1" s="126"/>
      <c r="F1" s="126"/>
      <c r="G1" s="126"/>
    </row>
    <row r="2" spans="1:16" ht="82.15" customHeight="1" x14ac:dyDescent="0.25">
      <c r="A2" s="11" t="s">
        <v>24</v>
      </c>
      <c r="B2" s="127" t="s">
        <v>110</v>
      </c>
      <c r="C2" s="127"/>
      <c r="D2" s="127"/>
      <c r="E2" s="127"/>
      <c r="F2" s="127"/>
      <c r="G2" s="127"/>
      <c r="I2" s="133"/>
      <c r="J2" s="133"/>
      <c r="K2" s="133"/>
      <c r="L2" s="133"/>
      <c r="M2" s="133"/>
      <c r="N2" s="133"/>
      <c r="O2" s="133"/>
      <c r="P2" s="133"/>
    </row>
    <row r="3" spans="1:16" ht="28.5" customHeight="1" x14ac:dyDescent="0.25">
      <c r="A3" s="12" t="s">
        <v>25</v>
      </c>
      <c r="B3" s="132" t="s">
        <v>39</v>
      </c>
      <c r="C3" s="132"/>
      <c r="D3" s="132"/>
      <c r="E3" s="132"/>
      <c r="F3" s="132"/>
      <c r="G3" s="132"/>
    </row>
    <row r="4" spans="1:16" x14ac:dyDescent="0.25">
      <c r="B4" s="16"/>
      <c r="C4" s="16"/>
      <c r="D4" s="16"/>
      <c r="E4" s="2"/>
      <c r="G4" s="13" t="s">
        <v>35</v>
      </c>
    </row>
    <row r="6" spans="1:16" x14ac:dyDescent="0.25">
      <c r="A6" s="2" t="s">
        <v>33</v>
      </c>
      <c r="B6" s="2" t="s">
        <v>155</v>
      </c>
      <c r="C6" s="2" t="s">
        <v>156</v>
      </c>
      <c r="D6" s="2" t="s">
        <v>46</v>
      </c>
      <c r="E6" s="2" t="s">
        <v>65</v>
      </c>
      <c r="F6" s="2" t="s">
        <v>66</v>
      </c>
      <c r="G6" s="22" t="s">
        <v>49</v>
      </c>
    </row>
    <row r="7" spans="1:16" x14ac:dyDescent="0.25">
      <c r="A7" s="3">
        <v>25658</v>
      </c>
      <c r="B7" s="4">
        <v>128.93830732695977</v>
      </c>
      <c r="C7" s="4">
        <v>116.23815801726803</v>
      </c>
      <c r="D7" s="4">
        <f>F_Udlaansgab[[#This Row],[Udlån (mia. kr.)]]/F_Udlaansgab[[#This Row],[BNP (mia. kr.)]]*100</f>
        <v>110.92597261202732</v>
      </c>
      <c r="E7" s="4">
        <v>108.25151159456233</v>
      </c>
      <c r="F7" s="4">
        <f>F_Udlaansgab[[#This Row],[Udlån/BNP (pct. af BNP)]]-F_Udlaansgab[[#This Row],[Trend]]</f>
        <v>2.6744610174649921</v>
      </c>
      <c r="G7" s="7">
        <f>2</f>
        <v>2</v>
      </c>
      <c r="H7" s="10"/>
    </row>
    <row r="8" spans="1:16" x14ac:dyDescent="0.25">
      <c r="A8" s="3">
        <v>25749</v>
      </c>
      <c r="B8" s="4">
        <v>133.10900926130532</v>
      </c>
      <c r="C8" s="4">
        <v>120.06534274262604</v>
      </c>
      <c r="D8" s="4">
        <f>F_Udlaansgab[[#This Row],[Udlån (mia. kr.)]]/F_Udlaansgab[[#This Row],[BNP (mia. kr.)]]*100</f>
        <v>110.86380650796114</v>
      </c>
      <c r="E8" s="4">
        <v>109.07293598759465</v>
      </c>
      <c r="F8" s="4">
        <f>F_Udlaansgab[[#This Row],[Udlån/BNP (pct. af BNP)]]-F_Udlaansgab[[#This Row],[Trend]]</f>
        <v>1.7908705203664965</v>
      </c>
      <c r="G8" s="7">
        <f>2</f>
        <v>2</v>
      </c>
      <c r="H8" s="10"/>
    </row>
    <row r="9" spans="1:16" x14ac:dyDescent="0.25">
      <c r="A9" s="3">
        <v>25841</v>
      </c>
      <c r="B9" s="4">
        <v>136.99396047952928</v>
      </c>
      <c r="C9" s="4">
        <v>123.37399281030488</v>
      </c>
      <c r="D9" s="4">
        <f>F_Udlaansgab[[#This Row],[Udlån (mia. kr.)]]/F_Udlaansgab[[#This Row],[BNP (mia. kr.)]]*100</f>
        <v>111.03957759571415</v>
      </c>
      <c r="E9" s="4">
        <v>109.89436706677951</v>
      </c>
      <c r="F9" s="4">
        <f>F_Udlaansgab[[#This Row],[Udlån/BNP (pct. af BNP)]]-F_Udlaansgab[[#This Row],[Trend]]</f>
        <v>1.1452105289346406</v>
      </c>
      <c r="G9" s="7">
        <f>2</f>
        <v>2</v>
      </c>
      <c r="H9" s="10"/>
    </row>
    <row r="10" spans="1:16" x14ac:dyDescent="0.25">
      <c r="A10" s="3">
        <v>25933</v>
      </c>
      <c r="B10" s="4">
        <v>140.55131707860619</v>
      </c>
      <c r="C10" s="4">
        <v>126.47470279121831</v>
      </c>
      <c r="D10" s="4">
        <f>F_Udlaansgab[[#This Row],[Udlån (mia. kr.)]]/F_Udlaansgab[[#This Row],[BNP (mia. kr.)]]*100</f>
        <v>111.1299840811844</v>
      </c>
      <c r="E10" s="4">
        <v>110.71581599544575</v>
      </c>
      <c r="F10" s="4">
        <f>F_Udlaansgab[[#This Row],[Udlån/BNP (pct. af BNP)]]-F_Udlaansgab[[#This Row],[Trend]]</f>
        <v>0.41416808573865183</v>
      </c>
      <c r="G10" s="7">
        <f>2</f>
        <v>2</v>
      </c>
      <c r="H10" s="10"/>
    </row>
    <row r="11" spans="1:16" x14ac:dyDescent="0.25">
      <c r="A11" s="3">
        <v>26023</v>
      </c>
      <c r="B11" s="4">
        <v>144.02338229691833</v>
      </c>
      <c r="C11" s="4">
        <v>128.85399351739579</v>
      </c>
      <c r="D11" s="4">
        <f>F_Udlaansgab[[#This Row],[Udlån (mia. kr.)]]/F_Udlaansgab[[#This Row],[BNP (mia. kr.)]]*100</f>
        <v>111.77254066050706</v>
      </c>
      <c r="E11" s="4">
        <v>111.53729679994851</v>
      </c>
      <c r="F11" s="4">
        <f>F_Udlaansgab[[#This Row],[Udlån/BNP (pct. af BNP)]]-F_Udlaansgab[[#This Row],[Trend]]</f>
        <v>0.23524386055855473</v>
      </c>
      <c r="G11" s="7">
        <f>2</f>
        <v>2</v>
      </c>
      <c r="H11" s="10"/>
    </row>
    <row r="12" spans="1:16" x14ac:dyDescent="0.25">
      <c r="A12" s="3">
        <v>26114</v>
      </c>
      <c r="B12" s="4">
        <v>147.42381073574006</v>
      </c>
      <c r="C12" s="4">
        <v>130.67900726629074</v>
      </c>
      <c r="D12" s="4">
        <f>F_Udlaansgab[[#This Row],[Udlån (mia. kr.)]]/F_Udlaansgab[[#This Row],[BNP (mia. kr.)]]*100</f>
        <v>112.81369044633745</v>
      </c>
      <c r="E12" s="4">
        <v>112.35882454206312</v>
      </c>
      <c r="F12" s="4">
        <f>F_Udlaansgab[[#This Row],[Udlån/BNP (pct. af BNP)]]-F_Udlaansgab[[#This Row],[Trend]]</f>
        <v>0.45486590427432816</v>
      </c>
      <c r="G12" s="7">
        <f>2</f>
        <v>2</v>
      </c>
      <c r="H12" s="10"/>
    </row>
    <row r="13" spans="1:16" x14ac:dyDescent="0.25">
      <c r="A13" s="3">
        <v>26206</v>
      </c>
      <c r="B13" s="4">
        <v>151.05034204287296</v>
      </c>
      <c r="C13" s="4">
        <v>134.26858805060078</v>
      </c>
      <c r="D13" s="4">
        <f>F_Udlaansgab[[#This Row],[Udlån (mia. kr.)]]/F_Udlaansgab[[#This Row],[BNP (mia. kr.)]]*100</f>
        <v>112.49864486989895</v>
      </c>
      <c r="E13" s="4">
        <v>113.18041487167457</v>
      </c>
      <c r="F13" s="4">
        <f>F_Udlaansgab[[#This Row],[Udlån/BNP (pct. af BNP)]]-F_Udlaansgab[[#This Row],[Trend]]</f>
        <v>-0.68177000177561808</v>
      </c>
      <c r="G13" s="7">
        <f>2</f>
        <v>2</v>
      </c>
      <c r="H13" s="10"/>
    </row>
    <row r="14" spans="1:16" x14ac:dyDescent="0.25">
      <c r="A14" s="3">
        <v>26298</v>
      </c>
      <c r="B14" s="4">
        <v>155.20072965474731</v>
      </c>
      <c r="C14" s="4">
        <v>138.5571506943927</v>
      </c>
      <c r="D14" s="4">
        <f>F_Udlaansgab[[#This Row],[Udlån (mia. kr.)]]/F_Udlaansgab[[#This Row],[BNP (mia. kr.)]]*100</f>
        <v>112.01206785571418</v>
      </c>
      <c r="E14" s="4">
        <v>114.00208457583261</v>
      </c>
      <c r="F14" s="4">
        <f>F_Udlaansgab[[#This Row],[Udlån/BNP (pct. af BNP)]]-F_Udlaansgab[[#This Row],[Trend]]</f>
        <v>-1.9900167201184331</v>
      </c>
      <c r="G14" s="7">
        <f>2</f>
        <v>2</v>
      </c>
      <c r="H14" s="10"/>
    </row>
    <row r="15" spans="1:16" x14ac:dyDescent="0.25">
      <c r="A15" s="3">
        <v>26389</v>
      </c>
      <c r="B15" s="4">
        <v>160.48962501766167</v>
      </c>
      <c r="C15" s="4">
        <v>142.26778510803251</v>
      </c>
      <c r="D15" s="4">
        <f>F_Udlaansgab[[#This Row],[Udlån (mia. kr.)]]/F_Udlaansgab[[#This Row],[BNP (mia. kr.)]]*100</f>
        <v>112.80812792284087</v>
      </c>
      <c r="E15" s="4">
        <v>114.823848737162</v>
      </c>
      <c r="F15" s="4">
        <f>F_Udlaansgab[[#This Row],[Udlån/BNP (pct. af BNP)]]-F_Udlaansgab[[#This Row],[Trend]]</f>
        <v>-2.0157208143211278</v>
      </c>
      <c r="G15" s="7">
        <f>2</f>
        <v>2</v>
      </c>
      <c r="H15" s="10"/>
    </row>
    <row r="16" spans="1:16" x14ac:dyDescent="0.25">
      <c r="A16" s="3">
        <v>26480</v>
      </c>
      <c r="B16" s="4">
        <v>166.69662871338508</v>
      </c>
      <c r="C16" s="4">
        <v>146.9636466935745</v>
      </c>
      <c r="D16" s="4">
        <f>F_Udlaansgab[[#This Row],[Udlån (mia. kr.)]]/F_Udlaansgab[[#This Row],[BNP (mia. kr.)]]*100</f>
        <v>113.42711783748445</v>
      </c>
      <c r="E16" s="4">
        <v>115.64571746324567</v>
      </c>
      <c r="F16" s="4">
        <f>F_Udlaansgab[[#This Row],[Udlån/BNP (pct. af BNP)]]-F_Udlaansgab[[#This Row],[Trend]]</f>
        <v>-2.2185996257612288</v>
      </c>
      <c r="G16" s="7">
        <f>2</f>
        <v>2</v>
      </c>
      <c r="H16" s="10"/>
    </row>
    <row r="17" spans="1:8" x14ac:dyDescent="0.25">
      <c r="A17" s="3">
        <v>26572</v>
      </c>
      <c r="B17" s="4">
        <v>173.91822896905757</v>
      </c>
      <c r="C17" s="4">
        <v>152.31445775296791</v>
      </c>
      <c r="D17" s="4">
        <f>F_Udlaansgab[[#This Row],[Udlån (mia. kr.)]]/F_Udlaansgab[[#This Row],[BNP (mia. kr.)]]*100</f>
        <v>114.18366420023492</v>
      </c>
      <c r="E17" s="4">
        <v>116.46769582236456</v>
      </c>
      <c r="F17" s="4">
        <f>F_Udlaansgab[[#This Row],[Udlån/BNP (pct. af BNP)]]-F_Udlaansgab[[#This Row],[Trend]]</f>
        <v>-2.2840316221296462</v>
      </c>
      <c r="G17" s="7">
        <f>2</f>
        <v>2</v>
      </c>
      <c r="H17" s="10"/>
    </row>
    <row r="18" spans="1:8" x14ac:dyDescent="0.25">
      <c r="A18" s="3">
        <v>26664</v>
      </c>
      <c r="B18" s="4">
        <v>182.25093122457992</v>
      </c>
      <c r="C18" s="4">
        <v>158.2118686861817</v>
      </c>
      <c r="D18" s="4">
        <f>F_Udlaansgab[[#This Row],[Udlån (mia. kr.)]]/F_Udlaansgab[[#This Row],[BNP (mia. kr.)]]*100</f>
        <v>115.19422198727736</v>
      </c>
      <c r="E18" s="4">
        <v>117.2897833363005</v>
      </c>
      <c r="F18" s="4">
        <f>F_Udlaansgab[[#This Row],[Udlån/BNP (pct. af BNP)]]-F_Udlaansgab[[#This Row],[Trend]]</f>
        <v>-2.0955613490231428</v>
      </c>
      <c r="G18" s="7">
        <f>2</f>
        <v>2</v>
      </c>
      <c r="H18" s="10"/>
    </row>
    <row r="19" spans="1:8" x14ac:dyDescent="0.25">
      <c r="A19" s="3">
        <v>26754</v>
      </c>
      <c r="B19" s="4">
        <v>191.39575162770132</v>
      </c>
      <c r="C19" s="4">
        <v>164.56670695562917</v>
      </c>
      <c r="D19" s="4">
        <f>F_Udlaansgab[[#This Row],[Udlån (mia. kr.)]]/F_Udlaansgab[[#This Row],[BNP (mia. kr.)]]*100</f>
        <v>116.30283862902225</v>
      </c>
      <c r="E19" s="4">
        <v>118.11197381675629</v>
      </c>
      <c r="F19" s="4">
        <f>F_Udlaansgab[[#This Row],[Udlån/BNP (pct. af BNP)]]-F_Udlaansgab[[#This Row],[Trend]]</f>
        <v>-1.8091351877340429</v>
      </c>
      <c r="G19" s="7">
        <f>2</f>
        <v>2</v>
      </c>
      <c r="H19" s="10"/>
    </row>
    <row r="20" spans="1:8" x14ac:dyDescent="0.25">
      <c r="A20" s="3">
        <v>26845</v>
      </c>
      <c r="B20" s="4">
        <v>201.30746824106745</v>
      </c>
      <c r="C20" s="4">
        <v>170.88241535693146</v>
      </c>
      <c r="D20" s="4">
        <f>F_Udlaansgab[[#This Row],[Udlån (mia. kr.)]]/F_Udlaansgab[[#This Row],[BNP (mia. kr.)]]*100</f>
        <v>117.80467160449805</v>
      </c>
      <c r="E20" s="4">
        <v>118.93425583653135</v>
      </c>
      <c r="F20" s="4">
        <f>F_Udlaansgab[[#This Row],[Udlån/BNP (pct. af BNP)]]-F_Udlaansgab[[#This Row],[Trend]]</f>
        <v>-1.1295842320332952</v>
      </c>
      <c r="G20" s="7">
        <f>2</f>
        <v>2</v>
      </c>
      <c r="H20" s="10"/>
    </row>
    <row r="21" spans="1:8" x14ac:dyDescent="0.25">
      <c r="A21" s="3">
        <v>26937</v>
      </c>
      <c r="B21" s="4">
        <v>211.54542156555613</v>
      </c>
      <c r="C21" s="4">
        <v>175.83353271664024</v>
      </c>
      <c r="D21" s="4">
        <f>F_Udlaansgab[[#This Row],[Udlån (mia. kr.)]]/F_Udlaansgab[[#This Row],[BNP (mia. kr.)]]*100</f>
        <v>120.31005593595529</v>
      </c>
      <c r="E21" s="4">
        <v>119.75661344558716</v>
      </c>
      <c r="F21" s="4">
        <f>F_Udlaansgab[[#This Row],[Udlån/BNP (pct. af BNP)]]-F_Udlaansgab[[#This Row],[Trend]]</f>
        <v>0.55344249036812698</v>
      </c>
      <c r="G21" s="7">
        <f>2</f>
        <v>2</v>
      </c>
      <c r="H21" s="10"/>
    </row>
    <row r="22" spans="1:8" x14ac:dyDescent="0.25">
      <c r="A22" s="3">
        <v>27029</v>
      </c>
      <c r="B22" s="4">
        <v>221.66891064405667</v>
      </c>
      <c r="C22" s="4">
        <v>182.6820267022257</v>
      </c>
      <c r="D22" s="4">
        <f>F_Udlaansgab[[#This Row],[Udlån (mia. kr.)]]/F_Udlaansgab[[#This Row],[BNP (mia. kr.)]]*100</f>
        <v>121.34139008944769</v>
      </c>
      <c r="E22" s="4">
        <v>120.57902786992463</v>
      </c>
      <c r="F22" s="4">
        <f>F_Udlaansgab[[#This Row],[Udlån/BNP (pct. af BNP)]]-F_Udlaansgab[[#This Row],[Trend]]</f>
        <v>0.76236221952305527</v>
      </c>
      <c r="G22" s="7">
        <f>2</f>
        <v>2</v>
      </c>
      <c r="H22" s="10"/>
    </row>
    <row r="23" spans="1:8" x14ac:dyDescent="0.25">
      <c r="A23" s="3">
        <v>27119</v>
      </c>
      <c r="B23" s="4">
        <v>231.05021005659296</v>
      </c>
      <c r="C23" s="4">
        <v>188.00292664512901</v>
      </c>
      <c r="D23" s="4">
        <f>F_Udlaansgab[[#This Row],[Udlån (mia. kr.)]]/F_Udlaansgab[[#This Row],[BNP (mia. kr.)]]*100</f>
        <v>122.89713473063068</v>
      </c>
      <c r="E23" s="4">
        <v>121.40148171915089</v>
      </c>
      <c r="F23" s="4">
        <f>F_Udlaansgab[[#This Row],[Udlån/BNP (pct. af BNP)]]-F_Udlaansgab[[#This Row],[Trend]]</f>
        <v>1.4956530114797886</v>
      </c>
      <c r="G23" s="7">
        <f>2</f>
        <v>2</v>
      </c>
      <c r="H23" s="10"/>
    </row>
    <row r="24" spans="1:8" x14ac:dyDescent="0.25">
      <c r="A24" s="3">
        <v>27210</v>
      </c>
      <c r="B24" s="4">
        <v>240.00064314418159</v>
      </c>
      <c r="C24" s="4">
        <v>194.03297716183698</v>
      </c>
      <c r="D24" s="4">
        <f>F_Udlaansgab[[#This Row],[Udlån (mia. kr.)]]/F_Udlaansgab[[#This Row],[BNP (mia. kr.)]]*100</f>
        <v>123.69064612352176</v>
      </c>
      <c r="E24" s="4">
        <v>122.22395950877865</v>
      </c>
      <c r="F24" s="4">
        <f>F_Udlaansgab[[#This Row],[Udlån/BNP (pct. af BNP)]]-F_Udlaansgab[[#This Row],[Trend]]</f>
        <v>1.4666866147431108</v>
      </c>
      <c r="G24" s="7">
        <f>2</f>
        <v>2</v>
      </c>
      <c r="H24" s="10"/>
    </row>
    <row r="25" spans="1:8" x14ac:dyDescent="0.25">
      <c r="A25" s="3">
        <v>27302</v>
      </c>
      <c r="B25" s="4">
        <v>248.64467424851927</v>
      </c>
      <c r="C25" s="4">
        <v>199.50413069239713</v>
      </c>
      <c r="D25" s="4">
        <f>F_Udlaansgab[[#This Row],[Udlån (mia. kr.)]]/F_Udlaansgab[[#This Row],[BNP (mia. kr.)]]*100</f>
        <v>124.63134140911041</v>
      </c>
      <c r="E25" s="4">
        <v>123.04644949345312</v>
      </c>
      <c r="F25" s="4">
        <f>F_Udlaansgab[[#This Row],[Udlån/BNP (pct. af BNP)]]-F_Udlaansgab[[#This Row],[Trend]]</f>
        <v>1.5848919156572805</v>
      </c>
      <c r="G25" s="7">
        <f>2</f>
        <v>2</v>
      </c>
      <c r="H25" s="10"/>
    </row>
    <row r="26" spans="1:8" x14ac:dyDescent="0.25">
      <c r="A26" s="3">
        <v>27394</v>
      </c>
      <c r="B26" s="4">
        <v>257.10666082640404</v>
      </c>
      <c r="C26" s="4">
        <v>204.84055477123954</v>
      </c>
      <c r="D26" s="4">
        <f>F_Udlaansgab[[#This Row],[Udlån (mia. kr.)]]/F_Udlaansgab[[#This Row],[BNP (mia. kr.)]]*100</f>
        <v>125.51550698226428</v>
      </c>
      <c r="E26" s="4">
        <v>123.86894359453608</v>
      </c>
      <c r="F26" s="4">
        <f>F_Udlaansgab[[#This Row],[Udlån/BNP (pct. af BNP)]]-F_Udlaansgab[[#This Row],[Trend]]</f>
        <v>1.6465633877282073</v>
      </c>
      <c r="G26" s="7">
        <f>2</f>
        <v>2</v>
      </c>
      <c r="H26" s="10"/>
    </row>
    <row r="27" spans="1:8" x14ac:dyDescent="0.25">
      <c r="A27" s="3">
        <v>27484</v>
      </c>
      <c r="B27" s="4">
        <v>265.65961182685675</v>
      </c>
      <c r="C27" s="4">
        <v>210.37175861213385</v>
      </c>
      <c r="D27" s="4">
        <f>F_Udlaansgab[[#This Row],[Udlån (mia. kr.)]]/F_Udlaansgab[[#This Row],[BNP (mia. kr.)]]*100</f>
        <v>126.28102440150157</v>
      </c>
      <c r="E27" s="4">
        <v>124.97384056824681</v>
      </c>
      <c r="F27" s="4">
        <f>F_Udlaansgab[[#This Row],[Udlån/BNP (pct. af BNP)]]-F_Udlaansgab[[#This Row],[Trend]]</f>
        <v>1.3071838332547543</v>
      </c>
      <c r="G27" s="7">
        <f>2</f>
        <v>2</v>
      </c>
      <c r="H27" s="10"/>
    </row>
    <row r="28" spans="1:8" x14ac:dyDescent="0.25">
      <c r="A28" s="3">
        <v>27575</v>
      </c>
      <c r="B28" s="4">
        <v>274.21074234782571</v>
      </c>
      <c r="C28" s="4">
        <v>215.63391019992585</v>
      </c>
      <c r="D28" s="4">
        <f>F_Udlaansgab[[#This Row],[Udlån (mia. kr.)]]/F_Udlaansgab[[#This Row],[BNP (mia. kr.)]]*100</f>
        <v>127.16494455514447</v>
      </c>
      <c r="E28" s="4">
        <v>126.04640840677128</v>
      </c>
      <c r="F28" s="4">
        <f>F_Udlaansgab[[#This Row],[Udlån/BNP (pct. af BNP)]]-F_Udlaansgab[[#This Row],[Trend]]</f>
        <v>1.1185361483731953</v>
      </c>
      <c r="G28" s="7">
        <f>2</f>
        <v>2</v>
      </c>
      <c r="H28" s="10"/>
    </row>
    <row r="29" spans="1:8" x14ac:dyDescent="0.25">
      <c r="A29" s="3">
        <v>27667</v>
      </c>
      <c r="B29" s="4">
        <v>282.81595951645028</v>
      </c>
      <c r="C29" s="4">
        <v>221.52037628877855</v>
      </c>
      <c r="D29" s="4">
        <f>F_Udlaansgab[[#This Row],[Udlån (mia. kr.)]]/F_Udlaansgab[[#This Row],[BNP (mia. kr.)]]*100</f>
        <v>127.67040407504795</v>
      </c>
      <c r="E29" s="4">
        <v>127.03053577361126</v>
      </c>
      <c r="F29" s="4">
        <f>F_Udlaansgab[[#This Row],[Udlån/BNP (pct. af BNP)]]-F_Udlaansgab[[#This Row],[Trend]]</f>
        <v>0.63986830143669238</v>
      </c>
      <c r="G29" s="7">
        <f>2</f>
        <v>2</v>
      </c>
      <c r="H29" s="10"/>
    </row>
    <row r="30" spans="1:8" x14ac:dyDescent="0.25">
      <c r="A30" s="3">
        <v>27759</v>
      </c>
      <c r="B30" s="4">
        <v>291.53117138089004</v>
      </c>
      <c r="C30" s="4">
        <v>229.30892691680765</v>
      </c>
      <c r="D30" s="4">
        <f>F_Udlaansgab[[#This Row],[Udlån (mia. kr.)]]/F_Udlaansgab[[#This Row],[BNP (mia. kr.)]]*100</f>
        <v>127.1346804072117</v>
      </c>
      <c r="E30" s="4">
        <v>127.77835212196483</v>
      </c>
      <c r="F30" s="4">
        <f>F_Udlaansgab[[#This Row],[Udlån/BNP (pct. af BNP)]]-F_Udlaansgab[[#This Row],[Trend]]</f>
        <v>-0.64367171475312546</v>
      </c>
      <c r="G30" s="7">
        <f>2</f>
        <v>2</v>
      </c>
      <c r="H30" s="10"/>
    </row>
    <row r="31" spans="1:8" x14ac:dyDescent="0.25">
      <c r="A31" s="3">
        <v>27850</v>
      </c>
      <c r="B31" s="4">
        <v>300.38306324605901</v>
      </c>
      <c r="C31" s="4">
        <v>238.75142932838349</v>
      </c>
      <c r="D31" s="4">
        <f>F_Udlaansgab[[#This Row],[Udlån (mia. kr.)]]/F_Udlaansgab[[#This Row],[BNP (mia. kr.)]]*100</f>
        <v>125.81414238693671</v>
      </c>
      <c r="E31" s="4">
        <v>128.21166073216705</v>
      </c>
      <c r="F31" s="4">
        <f>F_Udlaansgab[[#This Row],[Udlån/BNP (pct. af BNP)]]-F_Udlaansgab[[#This Row],[Trend]]</f>
        <v>-2.3975183452303384</v>
      </c>
      <c r="G31" s="7">
        <f>2</f>
        <v>2</v>
      </c>
      <c r="H31" s="10"/>
    </row>
    <row r="32" spans="1:8" x14ac:dyDescent="0.25">
      <c r="A32" s="3">
        <v>27941</v>
      </c>
      <c r="B32" s="4">
        <v>309.33487332253031</v>
      </c>
      <c r="C32" s="4">
        <v>250.26347379789718</v>
      </c>
      <c r="D32" s="4">
        <f>F_Udlaansgab[[#This Row],[Udlån (mia. kr.)]]/F_Udlaansgab[[#This Row],[BNP (mia. kr.)]]*100</f>
        <v>123.60368400078106</v>
      </c>
      <c r="E32" s="4">
        <v>128.25283360133611</v>
      </c>
      <c r="F32" s="4">
        <f>F_Udlaansgab[[#This Row],[Udlån/BNP (pct. af BNP)]]-F_Udlaansgab[[#This Row],[Trend]]</f>
        <v>-4.6491496005550488</v>
      </c>
      <c r="G32" s="7">
        <f>2</f>
        <v>2</v>
      </c>
      <c r="H32" s="10"/>
    </row>
    <row r="33" spans="1:8" x14ac:dyDescent="0.25">
      <c r="A33" s="3">
        <v>28033</v>
      </c>
      <c r="B33" s="4">
        <v>318.32072072260246</v>
      </c>
      <c r="C33" s="4">
        <v>258.3643157729411</v>
      </c>
      <c r="D33" s="4">
        <f>F_Udlaansgab[[#This Row],[Udlån (mia. kr.)]]/F_Udlaansgab[[#This Row],[BNP (mia. kr.)]]*100</f>
        <v>123.20614778797588</v>
      </c>
      <c r="E33" s="4">
        <v>128.21944587827034</v>
      </c>
      <c r="F33" s="4">
        <f>F_Udlaansgab[[#This Row],[Udlån/BNP (pct. af BNP)]]-F_Udlaansgab[[#This Row],[Trend]]</f>
        <v>-5.0132980902944553</v>
      </c>
      <c r="G33" s="7">
        <f>2</f>
        <v>2</v>
      </c>
      <c r="H33" s="10"/>
    </row>
    <row r="34" spans="1:8" x14ac:dyDescent="0.25">
      <c r="A34" s="3">
        <v>28125</v>
      </c>
      <c r="B34" s="4">
        <v>327.27455243096892</v>
      </c>
      <c r="C34" s="4">
        <v>266.11622234950494</v>
      </c>
      <c r="D34" s="4">
        <f>F_Udlaansgab[[#This Row],[Udlån (mia. kr.)]]/F_Udlaansgab[[#This Row],[BNP (mia. kr.)]]*100</f>
        <v>122.98181205997334</v>
      </c>
      <c r="E34" s="4">
        <v>128.14708236697533</v>
      </c>
      <c r="F34" s="4">
        <f>F_Udlaansgab[[#This Row],[Udlån/BNP (pct. af BNP)]]-F_Udlaansgab[[#This Row],[Trend]]</f>
        <v>-5.1652703070019896</v>
      </c>
      <c r="G34" s="7">
        <f>2</f>
        <v>2</v>
      </c>
      <c r="H34" s="10"/>
    </row>
    <row r="35" spans="1:8" x14ac:dyDescent="0.25">
      <c r="A35" s="3">
        <v>28215</v>
      </c>
      <c r="B35" s="4">
        <v>336.06594220430657</v>
      </c>
      <c r="C35" s="4">
        <v>271.65413103090486</v>
      </c>
      <c r="D35" s="4">
        <f>F_Udlaansgab[[#This Row],[Udlån (mia. kr.)]]/F_Udlaansgab[[#This Row],[BNP (mia. kr.)]]*100</f>
        <v>123.71096324910069</v>
      </c>
      <c r="E35" s="4">
        <v>128.16749985361315</v>
      </c>
      <c r="F35" s="4">
        <f>F_Udlaansgab[[#This Row],[Udlån/BNP (pct. af BNP)]]-F_Udlaansgab[[#This Row],[Trend]]</f>
        <v>-4.4565366045124648</v>
      </c>
      <c r="G35" s="7">
        <f>2</f>
        <v>2</v>
      </c>
      <c r="H35" s="10"/>
    </row>
    <row r="36" spans="1:8" x14ac:dyDescent="0.25">
      <c r="A36" s="3">
        <v>28306</v>
      </c>
      <c r="B36" s="4">
        <v>344.7436900392824</v>
      </c>
      <c r="C36" s="4">
        <v>276.42472009603495</v>
      </c>
      <c r="D36" s="4">
        <f>F_Udlaansgab[[#This Row],[Udlån (mia. kr.)]]/F_Udlaansgab[[#This Row],[BNP (mia. kr.)]]*100</f>
        <v>124.71521719168683</v>
      </c>
      <c r="E36" s="4">
        <v>128.30298866371578</v>
      </c>
      <c r="F36" s="4">
        <f>F_Udlaansgab[[#This Row],[Udlån/BNP (pct. af BNP)]]-F_Udlaansgab[[#This Row],[Trend]]</f>
        <v>-3.5877714720289475</v>
      </c>
      <c r="G36" s="7">
        <f>2</f>
        <v>2</v>
      </c>
      <c r="H36" s="10"/>
    </row>
    <row r="37" spans="1:8" x14ac:dyDescent="0.25">
      <c r="A37" s="3">
        <v>28398</v>
      </c>
      <c r="B37" s="4">
        <v>353.29180904568182</v>
      </c>
      <c r="C37" s="4">
        <v>286.57536327409639</v>
      </c>
      <c r="D37" s="4">
        <f>F_Udlaansgab[[#This Row],[Udlån (mia. kr.)]]/F_Udlaansgab[[#This Row],[BNP (mia. kr.)]]*100</f>
        <v>123.28059363141213</v>
      </c>
      <c r="E37" s="4">
        <v>128.23661476138722</v>
      </c>
      <c r="F37" s="4">
        <f>F_Udlaansgab[[#This Row],[Udlån/BNP (pct. af BNP)]]-F_Udlaansgab[[#This Row],[Trend]]</f>
        <v>-4.9560211299750847</v>
      </c>
      <c r="G37" s="7">
        <f>2</f>
        <v>2</v>
      </c>
      <c r="H37" s="10"/>
    </row>
    <row r="38" spans="1:8" x14ac:dyDescent="0.25">
      <c r="A38" s="3">
        <v>28490</v>
      </c>
      <c r="B38" s="4">
        <v>361.69458810586696</v>
      </c>
      <c r="C38" s="4">
        <v>295.54881831624544</v>
      </c>
      <c r="D38" s="4">
        <f>F_Udlaansgab[[#This Row],[Udlån (mia. kr.)]]/F_Udlaansgab[[#This Row],[BNP (mia. kr.)]]*100</f>
        <v>122.38065784409386</v>
      </c>
      <c r="E38" s="4">
        <v>128.05995940530508</v>
      </c>
      <c r="F38" s="4">
        <f>F_Udlaansgab[[#This Row],[Udlån/BNP (pct. af BNP)]]-F_Udlaansgab[[#This Row],[Trend]]</f>
        <v>-5.6793015612112185</v>
      </c>
      <c r="G38" s="7">
        <f>2</f>
        <v>2</v>
      </c>
      <c r="H38" s="10"/>
    </row>
    <row r="39" spans="1:8" x14ac:dyDescent="0.25">
      <c r="A39" s="3">
        <v>28580</v>
      </c>
      <c r="B39" s="4">
        <v>370.28656710624449</v>
      </c>
      <c r="C39" s="4">
        <v>304.09464863902349</v>
      </c>
      <c r="D39" s="4">
        <f>F_Udlaansgab[[#This Row],[Udlån (mia. kr.)]]/F_Udlaansgab[[#This Row],[BNP (mia. kr.)]]*100</f>
        <v>121.76688039840988</v>
      </c>
      <c r="E39" s="4">
        <v>127.82112866857837</v>
      </c>
      <c r="F39" s="4">
        <f>F_Udlaansgab[[#This Row],[Udlån/BNP (pct. af BNP)]]-F_Udlaansgab[[#This Row],[Trend]]</f>
        <v>-6.0542482701684861</v>
      </c>
      <c r="G39" s="7">
        <f>2</f>
        <v>2</v>
      </c>
      <c r="H39" s="10"/>
    </row>
    <row r="40" spans="1:8" x14ac:dyDescent="0.25">
      <c r="A40" s="3">
        <v>28671</v>
      </c>
      <c r="B40" s="4">
        <v>379.05982166947729</v>
      </c>
      <c r="C40" s="4">
        <v>313.59592930483632</v>
      </c>
      <c r="D40" s="4">
        <f>F_Udlaansgab[[#This Row],[Udlån (mia. kr.)]]/F_Udlaansgab[[#This Row],[BNP (mia. kr.)]]*100</f>
        <v>120.87523664919951</v>
      </c>
      <c r="E40" s="4">
        <v>127.49685905978365</v>
      </c>
      <c r="F40" s="4">
        <f>F_Udlaansgab[[#This Row],[Udlån/BNP (pct. af BNP)]]-F_Udlaansgab[[#This Row],[Trend]]</f>
        <v>-6.6216224105841377</v>
      </c>
      <c r="G40" s="7">
        <f>2</f>
        <v>2</v>
      </c>
      <c r="H40" s="10"/>
    </row>
    <row r="41" spans="1:8" x14ac:dyDescent="0.25">
      <c r="A41" s="3">
        <v>28763</v>
      </c>
      <c r="B41" s="4">
        <v>388.35754090233939</v>
      </c>
      <c r="C41" s="4">
        <v>321.56437000134503</v>
      </c>
      <c r="D41" s="4">
        <f>F_Udlaansgab[[#This Row],[Udlån (mia. kr.)]]/F_Udlaansgab[[#This Row],[BNP (mia. kr.)]]*100</f>
        <v>120.77132205309779</v>
      </c>
      <c r="E41" s="4">
        <v>127.18496526577572</v>
      </c>
      <c r="F41" s="4">
        <f>F_Udlaansgab[[#This Row],[Udlån/BNP (pct. af BNP)]]-F_Udlaansgab[[#This Row],[Trend]]</f>
        <v>-6.4136432126779255</v>
      </c>
      <c r="G41" s="7">
        <f>2</f>
        <v>2</v>
      </c>
      <c r="H41" s="10"/>
    </row>
    <row r="42" spans="1:8" x14ac:dyDescent="0.25">
      <c r="A42" s="3">
        <v>28855</v>
      </c>
      <c r="B42" s="4">
        <v>398.52211991417232</v>
      </c>
      <c r="C42" s="4">
        <v>329.58310533769679</v>
      </c>
      <c r="D42" s="4">
        <f>F_Udlaansgab[[#This Row],[Udlån (mia. kr.)]]/F_Udlaansgab[[#This Row],[BNP (mia. kr.)]]*100</f>
        <v>120.91703532735374</v>
      </c>
      <c r="E42" s="4">
        <v>126.91118013560381</v>
      </c>
      <c r="F42" s="4">
        <f>F_Udlaansgab[[#This Row],[Udlån/BNP (pct. af BNP)]]-F_Udlaansgab[[#This Row],[Trend]]</f>
        <v>-5.9941448082500699</v>
      </c>
      <c r="G42" s="7">
        <f>2</f>
        <v>2</v>
      </c>
      <c r="H42" s="10"/>
    </row>
    <row r="43" spans="1:8" x14ac:dyDescent="0.25">
      <c r="A43" s="3">
        <v>28945</v>
      </c>
      <c r="B43" s="4">
        <v>409.3807503275815</v>
      </c>
      <c r="C43" s="4">
        <v>339.44022956334288</v>
      </c>
      <c r="D43" s="4">
        <f>F_Udlaansgab[[#This Row],[Udlån (mia. kr.)]]/F_Udlaansgab[[#This Row],[BNP (mia. kr.)]]*100</f>
        <v>120.60466458386807</v>
      </c>
      <c r="E43" s="4">
        <v>126.62335986631331</v>
      </c>
      <c r="F43" s="4">
        <f>F_Udlaansgab[[#This Row],[Udlån/BNP (pct. af BNP)]]-F_Udlaansgab[[#This Row],[Trend]]</f>
        <v>-6.0186952824452362</v>
      </c>
      <c r="G43" s="7">
        <f>2</f>
        <v>2</v>
      </c>
      <c r="H43" s="10"/>
    </row>
    <row r="44" spans="1:8" x14ac:dyDescent="0.25">
      <c r="A44" s="3">
        <v>29036</v>
      </c>
      <c r="B44" s="4">
        <v>420.72618309500945</v>
      </c>
      <c r="C44" s="4">
        <v>348.70639528205982</v>
      </c>
      <c r="D44" s="4">
        <f>F_Udlaansgab[[#This Row],[Udlån (mia. kr.)]]/F_Udlaansgab[[#This Row],[BNP (mia. kr.)]]*100</f>
        <v>120.65341754191077</v>
      </c>
      <c r="E44" s="4">
        <v>126.36030837054302</v>
      </c>
      <c r="F44" s="4">
        <f>F_Udlaansgab[[#This Row],[Udlån/BNP (pct. af BNP)]]-F_Udlaansgab[[#This Row],[Trend]]</f>
        <v>-5.7068908286322539</v>
      </c>
      <c r="G44" s="7">
        <f>2</f>
        <v>2</v>
      </c>
      <c r="H44" s="10"/>
    </row>
    <row r="45" spans="1:8" x14ac:dyDescent="0.25">
      <c r="A45" s="3">
        <v>29128</v>
      </c>
      <c r="B45" s="4">
        <v>431.83510228107599</v>
      </c>
      <c r="C45" s="4">
        <v>356.73843246249135</v>
      </c>
      <c r="D45" s="4">
        <f>F_Udlaansgab[[#This Row],[Udlån (mia. kr.)]]/F_Udlaansgab[[#This Row],[BNP (mia. kr.)]]*100</f>
        <v>121.05090536509002</v>
      </c>
      <c r="E45" s="4">
        <v>126.15439644186395</v>
      </c>
      <c r="F45" s="4">
        <f>F_Udlaansgab[[#This Row],[Udlån/BNP (pct. af BNP)]]-F_Udlaansgab[[#This Row],[Trend]]</f>
        <v>-5.1034910767739348</v>
      </c>
      <c r="G45" s="7">
        <f>2</f>
        <v>2</v>
      </c>
      <c r="H45" s="10"/>
    </row>
    <row r="46" spans="1:8" x14ac:dyDescent="0.25">
      <c r="A46" s="3">
        <v>29220</v>
      </c>
      <c r="B46" s="4">
        <v>441.98484806154511</v>
      </c>
      <c r="C46" s="4">
        <v>367.29301621327852</v>
      </c>
      <c r="D46" s="4">
        <f>F_Udlaansgab[[#This Row],[Udlån (mia. kr.)]]/F_Udlaansgab[[#This Row],[BNP (mia. kr.)]]*100</f>
        <v>120.33576151769103</v>
      </c>
      <c r="E46" s="4">
        <v>125.89107011451034</v>
      </c>
      <c r="F46" s="4">
        <f>F_Udlaansgab[[#This Row],[Udlån/BNP (pct. af BNP)]]-F_Udlaansgab[[#This Row],[Trend]]</f>
        <v>-5.5553085968193159</v>
      </c>
      <c r="G46" s="7">
        <f>2</f>
        <v>2</v>
      </c>
      <c r="H46" s="10"/>
    </row>
    <row r="47" spans="1:8" x14ac:dyDescent="0.25">
      <c r="A47" s="3">
        <v>29311</v>
      </c>
      <c r="B47" s="4">
        <v>450.7561396091736</v>
      </c>
      <c r="C47" s="4">
        <v>377.52307723698812</v>
      </c>
      <c r="D47" s="4">
        <f>F_Udlaansgab[[#This Row],[Udlån (mia. kr.)]]/F_Udlaansgab[[#This Row],[BNP (mia. kr.)]]*100</f>
        <v>119.39830086895955</v>
      </c>
      <c r="E47" s="4">
        <v>125.55524225124398</v>
      </c>
      <c r="F47" s="4">
        <f>F_Udlaansgab[[#This Row],[Udlån/BNP (pct. af BNP)]]-F_Udlaansgab[[#This Row],[Trend]]</f>
        <v>-6.1569413822844297</v>
      </c>
      <c r="G47" s="7">
        <f>2</f>
        <v>2</v>
      </c>
      <c r="H47" s="10"/>
    </row>
    <row r="48" spans="1:8" x14ac:dyDescent="0.25">
      <c r="A48" s="3">
        <v>29402</v>
      </c>
      <c r="B48" s="4">
        <v>458.62777175955779</v>
      </c>
      <c r="C48" s="4">
        <v>385.56532682923483</v>
      </c>
      <c r="D48" s="4">
        <f>F_Udlaansgab[[#This Row],[Udlån (mia. kr.)]]/F_Udlaansgab[[#This Row],[BNP (mia. kr.)]]*100</f>
        <v>118.9494334283544</v>
      </c>
      <c r="E48" s="4">
        <v>125.2000842959166</v>
      </c>
      <c r="F48" s="4">
        <f>F_Udlaansgab[[#This Row],[Udlån/BNP (pct. af BNP)]]-F_Udlaansgab[[#This Row],[Trend]]</f>
        <v>-6.2506508675622001</v>
      </c>
      <c r="G48" s="7">
        <f>2</f>
        <v>2</v>
      </c>
      <c r="H48" s="10"/>
    </row>
    <row r="49" spans="1:8" x14ac:dyDescent="0.25">
      <c r="A49" s="3">
        <v>29494</v>
      </c>
      <c r="B49" s="4">
        <v>466.3823329251718</v>
      </c>
      <c r="C49" s="4">
        <v>390.93128016021706</v>
      </c>
      <c r="D49" s="4">
        <f>F_Udlaansgab[[#This Row],[Udlån (mia. kr.)]]/F_Udlaansgab[[#This Row],[BNP (mia. kr.)]]*100</f>
        <v>119.30033655378824</v>
      </c>
      <c r="E49" s="4">
        <v>124.90084204445009</v>
      </c>
      <c r="F49" s="4">
        <f>F_Udlaansgab[[#This Row],[Udlån/BNP (pct. af BNP)]]-F_Udlaansgab[[#This Row],[Trend]]</f>
        <v>-5.6005054906618454</v>
      </c>
      <c r="G49" s="7">
        <f>2</f>
        <v>2</v>
      </c>
      <c r="H49" s="10"/>
    </row>
    <row r="50" spans="1:8" x14ac:dyDescent="0.25">
      <c r="A50" s="3">
        <v>29586</v>
      </c>
      <c r="B50" s="4">
        <v>474.80261880843187</v>
      </c>
      <c r="C50" s="4">
        <v>396.02517491184886</v>
      </c>
      <c r="D50" s="4">
        <f>F_Udlaansgab[[#This Row],[Udlån (mia. kr.)]]/F_Udlaansgab[[#This Row],[BNP (mia. kr.)]]*100</f>
        <v>119.89202931710543</v>
      </c>
      <c r="E50" s="4">
        <v>124.67385652479445</v>
      </c>
      <c r="F50" s="4">
        <f>F_Udlaansgab[[#This Row],[Udlån/BNP (pct. af BNP)]]-F_Udlaansgab[[#This Row],[Trend]]</f>
        <v>-4.7818272076890196</v>
      </c>
      <c r="G50" s="7">
        <f>2</f>
        <v>2</v>
      </c>
      <c r="H50" s="10"/>
    </row>
    <row r="51" spans="1:8" x14ac:dyDescent="0.25">
      <c r="A51" s="3">
        <v>29676</v>
      </c>
      <c r="B51" s="4">
        <v>484.57965899374312</v>
      </c>
      <c r="C51" s="4">
        <v>401.09208454653418</v>
      </c>
      <c r="D51" s="4">
        <f>F_Udlaansgab[[#This Row],[Udlån (mia. kr.)]]/F_Udlaansgab[[#This Row],[BNP (mia. kr.)]]*100</f>
        <v>120.81506408724026</v>
      </c>
      <c r="E51" s="4">
        <v>124.54156883926453</v>
      </c>
      <c r="F51" s="4">
        <f>F_Udlaansgab[[#This Row],[Udlån/BNP (pct. af BNP)]]-F_Udlaansgab[[#This Row],[Trend]]</f>
        <v>-3.7265047520242689</v>
      </c>
      <c r="G51" s="7">
        <f>2</f>
        <v>2</v>
      </c>
      <c r="H51" s="10"/>
    </row>
    <row r="52" spans="1:8" x14ac:dyDescent="0.25">
      <c r="A52" s="3">
        <v>29767</v>
      </c>
      <c r="B52" s="4">
        <v>500.23687764210877</v>
      </c>
      <c r="C52" s="4">
        <v>408.94756058267677</v>
      </c>
      <c r="D52" s="4">
        <f>F_Udlaansgab[[#This Row],[Udlån (mia. kr.)]]/F_Udlaansgab[[#This Row],[BNP (mia. kr.)]]*100</f>
        <v>122.32298853411943</v>
      </c>
      <c r="E52" s="4">
        <v>124.54579789260323</v>
      </c>
      <c r="F52" s="4">
        <f>F_Udlaansgab[[#This Row],[Udlån/BNP (pct. af BNP)]]-F_Udlaansgab[[#This Row],[Trend]]</f>
        <v>-2.2228093584838007</v>
      </c>
      <c r="G52" s="7">
        <f>2</f>
        <v>2</v>
      </c>
      <c r="H52" s="10"/>
    </row>
    <row r="53" spans="1:8" x14ac:dyDescent="0.25">
      <c r="A53" s="3">
        <v>29859</v>
      </c>
      <c r="B53" s="4">
        <v>507.6904714233944</v>
      </c>
      <c r="C53" s="4">
        <v>419.99546227413248</v>
      </c>
      <c r="D53" s="4">
        <f>F_Udlaansgab[[#This Row],[Udlån (mia. kr.)]]/F_Udlaansgab[[#This Row],[BNP (mia. kr.)]]*100</f>
        <v>120.87998967284631</v>
      </c>
      <c r="E53" s="4">
        <v>124.4247403041047</v>
      </c>
      <c r="F53" s="4">
        <f>F_Udlaansgab[[#This Row],[Udlån/BNP (pct. af BNP)]]-F_Udlaansgab[[#This Row],[Trend]]</f>
        <v>-3.5447506312583954</v>
      </c>
      <c r="G53" s="7">
        <f>2</f>
        <v>2</v>
      </c>
      <c r="H53" s="10"/>
    </row>
    <row r="54" spans="1:8" x14ac:dyDescent="0.25">
      <c r="A54" s="3">
        <v>29951</v>
      </c>
      <c r="B54" s="4">
        <v>515.13619410036245</v>
      </c>
      <c r="C54" s="4">
        <v>431.73393523882879</v>
      </c>
      <c r="D54" s="4">
        <f>F_Udlaansgab[[#This Row],[Udlån (mia. kr.)]]/F_Udlaansgab[[#This Row],[BNP (mia. kr.)]]*100</f>
        <v>119.31797620110561</v>
      </c>
      <c r="E54" s="4">
        <v>124.17949239275404</v>
      </c>
      <c r="F54" s="4">
        <f>F_Udlaansgab[[#This Row],[Udlån/BNP (pct. af BNP)]]-F_Udlaansgab[[#This Row],[Trend]]</f>
        <v>-4.861516191648434</v>
      </c>
      <c r="G54" s="7">
        <f>2</f>
        <v>2</v>
      </c>
      <c r="H54" s="10"/>
    </row>
    <row r="55" spans="1:8" x14ac:dyDescent="0.25">
      <c r="A55" s="3">
        <v>30041</v>
      </c>
      <c r="B55" s="4">
        <v>524.2838593665391</v>
      </c>
      <c r="C55" s="4">
        <v>444.67079560332093</v>
      </c>
      <c r="D55" s="4">
        <f>F_Udlaansgab[[#This Row],[Udlån (mia. kr.)]]/F_Udlaansgab[[#This Row],[BNP (mia. kr.)]]*100</f>
        <v>117.90382110774797</v>
      </c>
      <c r="E55" s="4">
        <v>123.83276845394215</v>
      </c>
      <c r="F55" s="4">
        <f>F_Udlaansgab[[#This Row],[Udlån/BNP (pct. af BNP)]]-F_Udlaansgab[[#This Row],[Trend]]</f>
        <v>-5.9289473461941782</v>
      </c>
      <c r="G55" s="7">
        <f>2</f>
        <v>2</v>
      </c>
      <c r="H55" s="10"/>
    </row>
    <row r="56" spans="1:8" x14ac:dyDescent="0.25">
      <c r="A56" s="3">
        <v>30132</v>
      </c>
      <c r="B56" s="4">
        <v>537.7545772707474</v>
      </c>
      <c r="C56" s="4">
        <v>460.24441417847078</v>
      </c>
      <c r="D56" s="4">
        <f>F_Udlaansgab[[#This Row],[Udlån (mia. kr.)]]/F_Udlaansgab[[#This Row],[BNP (mia. kr.)]]*100</f>
        <v>116.8410871929062</v>
      </c>
      <c r="E56" s="4">
        <v>123.42128198269376</v>
      </c>
      <c r="F56" s="4">
        <f>F_Udlaansgab[[#This Row],[Udlån/BNP (pct. af BNP)]]-F_Udlaansgab[[#This Row],[Trend]]</f>
        <v>-6.580194789787555</v>
      </c>
      <c r="G56" s="7">
        <f>2</f>
        <v>2</v>
      </c>
      <c r="H56" s="10"/>
    </row>
    <row r="57" spans="1:8" x14ac:dyDescent="0.25">
      <c r="A57" s="3">
        <v>30224</v>
      </c>
      <c r="B57" s="4">
        <v>545.30525807184563</v>
      </c>
      <c r="C57" s="4">
        <v>476.3691039380725</v>
      </c>
      <c r="D57" s="4">
        <f>F_Udlaansgab[[#This Row],[Udlån (mia. kr.)]]/F_Udlaansgab[[#This Row],[BNP (mia. kr.)]]*100</f>
        <v>114.47116397009968</v>
      </c>
      <c r="E57" s="4">
        <v>122.8472022652694</v>
      </c>
      <c r="F57" s="4">
        <f>F_Udlaansgab[[#This Row],[Udlån/BNP (pct. af BNP)]]-F_Udlaansgab[[#This Row],[Trend]]</f>
        <v>-8.376038295169721</v>
      </c>
      <c r="G57" s="7">
        <f>2</f>
        <v>2</v>
      </c>
      <c r="H57" s="10"/>
    </row>
    <row r="58" spans="1:8" x14ac:dyDescent="0.25">
      <c r="A58" s="3">
        <v>30316</v>
      </c>
      <c r="B58" s="4">
        <v>550.30514090886459</v>
      </c>
      <c r="C58" s="4">
        <v>491.63704662173507</v>
      </c>
      <c r="D58" s="4">
        <f>F_Udlaansgab[[#This Row],[Udlån (mia. kr.)]]/F_Udlaansgab[[#This Row],[BNP (mia. kr.)]]*100</f>
        <v>111.93321265967751</v>
      </c>
      <c r="E58" s="4">
        <v>122.11046930158462</v>
      </c>
      <c r="F58" s="4">
        <f>F_Udlaansgab[[#This Row],[Udlån/BNP (pct. af BNP)]]-F_Udlaansgab[[#This Row],[Trend]]</f>
        <v>-10.177256641907107</v>
      </c>
      <c r="G58" s="7">
        <f>2</f>
        <v>2</v>
      </c>
      <c r="H58" s="10"/>
    </row>
    <row r="59" spans="1:8" x14ac:dyDescent="0.25">
      <c r="A59" s="3">
        <v>30406</v>
      </c>
      <c r="B59" s="4">
        <v>561.43255332927811</v>
      </c>
      <c r="C59" s="4">
        <v>506.112681399351</v>
      </c>
      <c r="D59" s="4">
        <f>F_Udlaansgab[[#This Row],[Udlån (mia. kr.)]]/F_Udlaansgab[[#This Row],[BNP (mia. kr.)]]*100</f>
        <v>110.93034692925954</v>
      </c>
      <c r="E59" s="4">
        <v>121.34116723751572</v>
      </c>
      <c r="F59" s="4">
        <f>F_Udlaansgab[[#This Row],[Udlån/BNP (pct. af BNP)]]-F_Udlaansgab[[#This Row],[Trend]]</f>
        <v>-10.410820308256177</v>
      </c>
      <c r="G59" s="7">
        <f>2</f>
        <v>2</v>
      </c>
      <c r="H59" s="10"/>
    </row>
    <row r="60" spans="1:8" x14ac:dyDescent="0.25">
      <c r="A60" s="3">
        <v>30497</v>
      </c>
      <c r="B60" s="4">
        <v>581.96730838418637</v>
      </c>
      <c r="C60" s="4">
        <v>519.51203604785383</v>
      </c>
      <c r="D60" s="4">
        <f>F_Udlaansgab[[#This Row],[Udlån (mia. kr.)]]/F_Udlaansgab[[#This Row],[BNP (mia. kr.)]]*100</f>
        <v>112.02191056273807</v>
      </c>
      <c r="E60" s="4">
        <v>120.69959788002853</v>
      </c>
      <c r="F60" s="4">
        <f>F_Udlaansgab[[#This Row],[Udlån/BNP (pct. af BNP)]]-F_Udlaansgab[[#This Row],[Trend]]</f>
        <v>-8.6776873172904629</v>
      </c>
      <c r="G60" s="7">
        <f>2</f>
        <v>2</v>
      </c>
      <c r="H60" s="10"/>
    </row>
    <row r="61" spans="1:8" x14ac:dyDescent="0.25">
      <c r="A61" s="3">
        <v>30589</v>
      </c>
      <c r="B61" s="4">
        <v>594.64181724960986</v>
      </c>
      <c r="C61" s="4">
        <v>529.55928681258752</v>
      </c>
      <c r="D61" s="4">
        <f>F_Udlaansgab[[#This Row],[Udlån (mia. kr.)]]/F_Udlaansgab[[#This Row],[BNP (mia. kr.)]]*100</f>
        <v>112.28994223267304</v>
      </c>
      <c r="E61" s="4">
        <v>120.11523734720564</v>
      </c>
      <c r="F61" s="4">
        <f>F_Udlaansgab[[#This Row],[Udlån/BNP (pct. af BNP)]]-F_Udlaansgab[[#This Row],[Trend]]</f>
        <v>-7.8252951145325937</v>
      </c>
      <c r="G61" s="7">
        <f>2</f>
        <v>2</v>
      </c>
      <c r="H61" s="10"/>
    </row>
    <row r="62" spans="1:8" x14ac:dyDescent="0.25">
      <c r="A62" s="3">
        <v>30681</v>
      </c>
      <c r="B62" s="4">
        <v>614.66588632727075</v>
      </c>
      <c r="C62" s="4">
        <v>542.80616148107674</v>
      </c>
      <c r="D62" s="4">
        <f>F_Udlaansgab[[#This Row],[Udlån (mia. kr.)]]/F_Udlaansgab[[#This Row],[BNP (mia. kr.)]]*100</f>
        <v>113.23856100861506</v>
      </c>
      <c r="E62" s="4">
        <v>119.63380415602907</v>
      </c>
      <c r="F62" s="4">
        <f>F_Udlaansgab[[#This Row],[Udlån/BNP (pct. af BNP)]]-F_Udlaansgab[[#This Row],[Trend]]</f>
        <v>-6.395243147414007</v>
      </c>
      <c r="G62" s="7">
        <f>2</f>
        <v>2</v>
      </c>
      <c r="H62" s="10"/>
    </row>
    <row r="63" spans="1:8" x14ac:dyDescent="0.25">
      <c r="A63" s="3">
        <v>30772</v>
      </c>
      <c r="B63" s="4">
        <v>636.37536936835249</v>
      </c>
      <c r="C63" s="4">
        <v>556.54029728776311</v>
      </c>
      <c r="D63" s="4">
        <f>F_Udlaansgab[[#This Row],[Udlån (mia. kr.)]]/F_Udlaansgab[[#This Row],[BNP (mia. kr.)]]*100</f>
        <v>114.34488616002412</v>
      </c>
      <c r="E63" s="4">
        <v>119.25943925151577</v>
      </c>
      <c r="F63" s="4">
        <f>F_Udlaansgab[[#This Row],[Udlån/BNP (pct. af BNP)]]-F_Udlaansgab[[#This Row],[Trend]]</f>
        <v>-4.9145530914916549</v>
      </c>
      <c r="G63" s="7">
        <f>2</f>
        <v>2</v>
      </c>
      <c r="H63" s="10"/>
    </row>
    <row r="64" spans="1:8" x14ac:dyDescent="0.25">
      <c r="A64" s="3">
        <v>30863</v>
      </c>
      <c r="B64" s="4">
        <v>667.48400124334444</v>
      </c>
      <c r="C64" s="4">
        <v>570.19344423897201</v>
      </c>
      <c r="D64" s="4">
        <f>F_Udlaansgab[[#This Row],[Udlån (mia. kr.)]]/F_Udlaansgab[[#This Row],[BNP (mia. kr.)]]*100</f>
        <v>117.06272809471258</v>
      </c>
      <c r="E64" s="4">
        <v>119.09956864080237</v>
      </c>
      <c r="F64" s="4">
        <f>F_Udlaansgab[[#This Row],[Udlån/BNP (pct. af BNP)]]-F_Udlaansgab[[#This Row],[Trend]]</f>
        <v>-2.0368405460897918</v>
      </c>
      <c r="G64" s="7">
        <f>2</f>
        <v>2</v>
      </c>
      <c r="H64" s="10"/>
    </row>
    <row r="65" spans="1:8" x14ac:dyDescent="0.25">
      <c r="A65" s="3">
        <v>30955</v>
      </c>
      <c r="B65" s="4">
        <v>687.10922399167112</v>
      </c>
      <c r="C65" s="4">
        <v>585.40890301749062</v>
      </c>
      <c r="D65" s="4">
        <f>F_Udlaansgab[[#This Row],[Udlån (mia. kr.)]]/F_Udlaansgab[[#This Row],[BNP (mia. kr.)]]*100</f>
        <v>117.37252721131608</v>
      </c>
      <c r="E65" s="4">
        <v>118.97033213477519</v>
      </c>
      <c r="F65" s="4">
        <f>F_Udlaansgab[[#This Row],[Udlån/BNP (pct. af BNP)]]-F_Udlaansgab[[#This Row],[Trend]]</f>
        <v>-1.5978049234591083</v>
      </c>
      <c r="G65" s="7">
        <f>2</f>
        <v>2</v>
      </c>
      <c r="H65" s="10"/>
    </row>
    <row r="66" spans="1:8" x14ac:dyDescent="0.25">
      <c r="A66" s="3">
        <v>31047</v>
      </c>
      <c r="B66" s="4">
        <v>714.87798889818077</v>
      </c>
      <c r="C66" s="4">
        <v>598.56592895099573</v>
      </c>
      <c r="D66" s="4">
        <f>F_Udlaansgab[[#This Row],[Udlån (mia. kr.)]]/F_Udlaansgab[[#This Row],[BNP (mia. kr.)]]*100</f>
        <v>119.4317875979051</v>
      </c>
      <c r="E66" s="4">
        <v>118.99124863641289</v>
      </c>
      <c r="F66" s="4">
        <f>F_Udlaansgab[[#This Row],[Udlån/BNP (pct. af BNP)]]-F_Udlaansgab[[#This Row],[Trend]]</f>
        <v>0.44053896149220861</v>
      </c>
      <c r="G66" s="7">
        <f>2</f>
        <v>2</v>
      </c>
      <c r="H66" s="10"/>
    </row>
    <row r="67" spans="1:8" x14ac:dyDescent="0.25">
      <c r="A67" s="3">
        <v>31137</v>
      </c>
      <c r="B67" s="4">
        <v>738.27328758848034</v>
      </c>
      <c r="C67" s="4">
        <v>609.65232285706202</v>
      </c>
      <c r="D67" s="4">
        <f>F_Udlaansgab[[#This Row],[Udlån (mia. kr.)]]/F_Udlaansgab[[#This Row],[BNP (mia. kr.)]]*100</f>
        <v>121.09742879821268</v>
      </c>
      <c r="E67" s="4">
        <v>119.12559032165366</v>
      </c>
      <c r="F67" s="4">
        <f>F_Udlaansgab[[#This Row],[Udlån/BNP (pct. af BNP)]]-F_Udlaansgab[[#This Row],[Trend]]</f>
        <v>1.9718384765590145</v>
      </c>
      <c r="G67" s="7">
        <f>2</f>
        <v>2</v>
      </c>
      <c r="H67" s="10"/>
    </row>
    <row r="68" spans="1:8" x14ac:dyDescent="0.25">
      <c r="A68" s="3">
        <v>31228</v>
      </c>
      <c r="B68" s="4">
        <v>771.83353284427585</v>
      </c>
      <c r="C68" s="4">
        <v>621.58715309211334</v>
      </c>
      <c r="D68" s="4">
        <f>F_Udlaansgab[[#This Row],[Udlån (mia. kr.)]]/F_Udlaansgab[[#This Row],[BNP (mia. kr.)]]*100</f>
        <v>124.17141007576413</v>
      </c>
      <c r="E68" s="4">
        <v>119.46175200546153</v>
      </c>
      <c r="F68" s="4">
        <f>F_Udlaansgab[[#This Row],[Udlån/BNP (pct. af BNP)]]-F_Udlaansgab[[#This Row],[Trend]]</f>
        <v>4.709658070302595</v>
      </c>
      <c r="G68" s="7">
        <f>2</f>
        <v>2</v>
      </c>
      <c r="H68" s="10"/>
    </row>
    <row r="69" spans="1:8" x14ac:dyDescent="0.25">
      <c r="A69" s="3">
        <v>31320</v>
      </c>
      <c r="B69" s="4">
        <v>793.09538247432272</v>
      </c>
      <c r="C69" s="4">
        <v>634.89372365788802</v>
      </c>
      <c r="D69" s="4">
        <f>F_Udlaansgab[[#This Row],[Udlån (mia. kr.)]]/F_Udlaansgab[[#This Row],[BNP (mia. kr.)]]*100</f>
        <v>124.91781741123047</v>
      </c>
      <c r="E69" s="4">
        <v>119.83102897039004</v>
      </c>
      <c r="F69" s="4">
        <f>F_Udlaansgab[[#This Row],[Udlån/BNP (pct. af BNP)]]-F_Udlaansgab[[#This Row],[Trend]]</f>
        <v>5.0867884408404365</v>
      </c>
      <c r="G69" s="7">
        <f>2</f>
        <v>2</v>
      </c>
      <c r="H69" s="10"/>
    </row>
    <row r="70" spans="1:8" x14ac:dyDescent="0.25">
      <c r="A70" s="3">
        <v>31412</v>
      </c>
      <c r="B70" s="4">
        <v>871.95155998344978</v>
      </c>
      <c r="C70" s="4">
        <v>651.16691512943248</v>
      </c>
      <c r="D70" s="4">
        <f>F_Udlaansgab[[#This Row],[Udlån (mia. kr.)]]/F_Udlaansgab[[#This Row],[BNP (mia. kr.)]]*100</f>
        <v>133.90599855800903</v>
      </c>
      <c r="E70" s="4">
        <v>120.77864750238903</v>
      </c>
      <c r="F70" s="4">
        <f>F_Udlaansgab[[#This Row],[Udlån/BNP (pct. af BNP)]]-F_Udlaansgab[[#This Row],[Trend]]</f>
        <v>13.127351055619997</v>
      </c>
      <c r="G70" s="7">
        <f>2</f>
        <v>2</v>
      </c>
      <c r="H70" s="10"/>
    </row>
    <row r="71" spans="1:8" x14ac:dyDescent="0.25">
      <c r="A71" s="3">
        <v>31502</v>
      </c>
      <c r="B71" s="4">
        <v>910.63790164789384</v>
      </c>
      <c r="C71" s="4">
        <v>668.54839469430476</v>
      </c>
      <c r="D71" s="4">
        <f>F_Udlaansgab[[#This Row],[Udlån (mia. kr.)]]/F_Udlaansgab[[#This Row],[BNP (mia. kr.)]]*100</f>
        <v>136.21121655138893</v>
      </c>
      <c r="E71" s="4">
        <v>121.83115723687048</v>
      </c>
      <c r="F71" s="4">
        <f>F_Udlaansgab[[#This Row],[Udlån/BNP (pct. af BNP)]]-F_Udlaansgab[[#This Row],[Trend]]</f>
        <v>14.380059314518448</v>
      </c>
      <c r="G71" s="7">
        <f>2</f>
        <v>2</v>
      </c>
      <c r="H71" s="10"/>
    </row>
    <row r="72" spans="1:8" x14ac:dyDescent="0.25">
      <c r="A72" s="3">
        <v>31593</v>
      </c>
      <c r="B72" s="4">
        <v>966.64506714512481</v>
      </c>
      <c r="C72" s="4">
        <v>686.1721277146911</v>
      </c>
      <c r="D72" s="4">
        <f>F_Udlaansgab[[#This Row],[Udlån (mia. kr.)]]/F_Udlaansgab[[#This Row],[BNP (mia. kr.)]]*100</f>
        <v>140.87501198344415</v>
      </c>
      <c r="E72" s="4">
        <v>123.135902740747</v>
      </c>
      <c r="F72" s="4">
        <f>F_Udlaansgab[[#This Row],[Udlån/BNP (pct. af BNP)]]-F_Udlaansgab[[#This Row],[Trend]]</f>
        <v>17.739109242697154</v>
      </c>
      <c r="G72" s="7">
        <f>2</f>
        <v>2</v>
      </c>
      <c r="H72" s="10"/>
    </row>
    <row r="73" spans="1:8" x14ac:dyDescent="0.25">
      <c r="A73" s="3">
        <v>31685</v>
      </c>
      <c r="B73" s="4">
        <v>991.68102708270089</v>
      </c>
      <c r="C73" s="4">
        <v>696.49065723115791</v>
      </c>
      <c r="D73" s="4">
        <f>F_Udlaansgab[[#This Row],[Udlån (mia. kr.)]]/F_Udlaansgab[[#This Row],[BNP (mia. kr.)]]*100</f>
        <v>142.38253116345427</v>
      </c>
      <c r="E73" s="4">
        <v>124.47508534569143</v>
      </c>
      <c r="F73" s="4">
        <f>F_Udlaansgab[[#This Row],[Udlån/BNP (pct. af BNP)]]-F_Udlaansgab[[#This Row],[Trend]]</f>
        <v>17.907445817762849</v>
      </c>
      <c r="G73" s="7">
        <f>2</f>
        <v>2</v>
      </c>
      <c r="H73" s="10"/>
    </row>
    <row r="74" spans="1:8" x14ac:dyDescent="0.25">
      <c r="A74" s="3">
        <v>31777</v>
      </c>
      <c r="B74" s="4">
        <v>1044.6720874877217</v>
      </c>
      <c r="C74" s="4">
        <v>706.11715640175566</v>
      </c>
      <c r="D74" s="4">
        <f>F_Udlaansgab[[#This Row],[Udlån (mia. kr.)]]/F_Udlaansgab[[#This Row],[BNP (mia. kr.)]]*100</f>
        <v>147.94599989769125</v>
      </c>
      <c r="E74" s="4">
        <v>126.10575708845758</v>
      </c>
      <c r="F74" s="4">
        <f>F_Udlaansgab[[#This Row],[Udlån/BNP (pct. af BNP)]]-F_Udlaansgab[[#This Row],[Trend]]</f>
        <v>21.840242809233672</v>
      </c>
      <c r="G74" s="7">
        <f>2</f>
        <v>2</v>
      </c>
      <c r="H74" s="10"/>
    </row>
    <row r="75" spans="1:8" x14ac:dyDescent="0.25">
      <c r="A75" s="3">
        <v>31867</v>
      </c>
      <c r="B75" s="4">
        <v>1054.4040115397718</v>
      </c>
      <c r="C75" s="4">
        <v>710.96424112028058</v>
      </c>
      <c r="D75" s="4">
        <f>F_Udlaansgab[[#This Row],[Udlån (mia. kr.)]]/F_Udlaansgab[[#This Row],[BNP (mia. kr.)]]*100</f>
        <v>148.30619467982331</v>
      </c>
      <c r="E75" s="4">
        <v>127.6825794549169</v>
      </c>
      <c r="F75" s="4">
        <f>F_Udlaansgab[[#This Row],[Udlån/BNP (pct. af BNP)]]-F_Udlaansgab[[#This Row],[Trend]]</f>
        <v>20.623615224906402</v>
      </c>
      <c r="G75" s="7">
        <f>2</f>
        <v>2</v>
      </c>
      <c r="H75" s="10"/>
    </row>
    <row r="76" spans="1:8" x14ac:dyDescent="0.25">
      <c r="A76" s="3">
        <v>31958</v>
      </c>
      <c r="B76" s="4">
        <v>1094.5214076555658</v>
      </c>
      <c r="C76" s="4">
        <v>721.85313944114887</v>
      </c>
      <c r="D76" s="4">
        <f>F_Udlaansgab[[#This Row],[Udlån (mia. kr.)]]/F_Udlaansgab[[#This Row],[BNP (mia. kr.)]]*100</f>
        <v>151.62660489402774</v>
      </c>
      <c r="E76" s="4">
        <v>129.39412369730837</v>
      </c>
      <c r="F76" s="4">
        <f>F_Udlaansgab[[#This Row],[Udlån/BNP (pct. af BNP)]]-F_Udlaansgab[[#This Row],[Trend]]</f>
        <v>22.232481196719363</v>
      </c>
      <c r="G76" s="7">
        <f>2</f>
        <v>2</v>
      </c>
      <c r="H76" s="10"/>
    </row>
    <row r="77" spans="1:8" x14ac:dyDescent="0.25">
      <c r="A77" s="3">
        <v>32050</v>
      </c>
      <c r="B77" s="4">
        <v>1117.7597664683385</v>
      </c>
      <c r="C77" s="4">
        <v>729.61886634515372</v>
      </c>
      <c r="D77" s="4">
        <f>F_Udlaansgab[[#This Row],[Udlån (mia. kr.)]]/F_Udlaansgab[[#This Row],[BNP (mia. kr.)]]*100</f>
        <v>153.19776091694027</v>
      </c>
      <c r="E77" s="4">
        <v>131.1243141507066</v>
      </c>
      <c r="F77" s="4">
        <f>F_Udlaansgab[[#This Row],[Udlån/BNP (pct. af BNP)]]-F_Udlaansgab[[#This Row],[Trend]]</f>
        <v>22.073446766233673</v>
      </c>
      <c r="G77" s="7">
        <f>2</f>
        <v>2</v>
      </c>
      <c r="H77" s="10"/>
    </row>
    <row r="78" spans="1:8" x14ac:dyDescent="0.25">
      <c r="A78" s="3">
        <v>32142</v>
      </c>
      <c r="B78" s="4">
        <v>1177.3680696912643</v>
      </c>
      <c r="C78" s="4">
        <v>741.51589590099843</v>
      </c>
      <c r="D78" s="4">
        <f>F_Udlaansgab[[#This Row],[Udlån (mia. kr.)]]/F_Udlaansgab[[#This Row],[BNP (mia. kr.)]]*100</f>
        <v>158.77853410825026</v>
      </c>
      <c r="E78" s="4">
        <v>133.11984284236704</v>
      </c>
      <c r="F78" s="4">
        <f>F_Udlaansgab[[#This Row],[Udlån/BNP (pct. af BNP)]]-F_Udlaansgab[[#This Row],[Trend]]</f>
        <v>25.65869126588322</v>
      </c>
      <c r="G78" s="7">
        <f>2</f>
        <v>2</v>
      </c>
      <c r="H78" s="10"/>
    </row>
    <row r="79" spans="1:8" x14ac:dyDescent="0.25">
      <c r="A79" s="3">
        <v>32233</v>
      </c>
      <c r="B79" s="4">
        <v>1187.6017830562391</v>
      </c>
      <c r="C79" s="4">
        <v>754.11372281270587</v>
      </c>
      <c r="D79" s="4">
        <f>F_Udlaansgab[[#This Row],[Udlån (mia. kr.)]]/F_Udlaansgab[[#This Row],[BNP (mia. kr.)]]*100</f>
        <v>157.48311522918615</v>
      </c>
      <c r="E79" s="4">
        <v>134.94549446271401</v>
      </c>
      <c r="F79" s="4">
        <f>F_Udlaansgab[[#This Row],[Udlån/BNP (pct. af BNP)]]-F_Udlaansgab[[#This Row],[Trend]]</f>
        <v>22.537620766472145</v>
      </c>
      <c r="G79" s="7">
        <f>2</f>
        <v>2</v>
      </c>
      <c r="H79" s="10"/>
    </row>
    <row r="80" spans="1:8" x14ac:dyDescent="0.25">
      <c r="A80" s="3">
        <v>32324</v>
      </c>
      <c r="B80" s="4">
        <v>1213.7718340274323</v>
      </c>
      <c r="C80" s="4">
        <v>760.3442689107427</v>
      </c>
      <c r="D80" s="4">
        <f>F_Udlaansgab[[#This Row],[Udlån (mia. kr.)]]/F_Udlaansgab[[#This Row],[BNP (mia. kr.)]]*100</f>
        <v>159.63450816381675</v>
      </c>
      <c r="E80" s="4">
        <v>136.81929859192186</v>
      </c>
      <c r="F80" s="4">
        <f>F_Udlaansgab[[#This Row],[Udlån/BNP (pct. af BNP)]]-F_Udlaansgab[[#This Row],[Trend]]</f>
        <v>22.815209571894883</v>
      </c>
      <c r="G80" s="7">
        <f>2</f>
        <v>2</v>
      </c>
      <c r="H80" s="10"/>
    </row>
    <row r="81" spans="1:8" x14ac:dyDescent="0.25">
      <c r="A81" s="3">
        <v>32416</v>
      </c>
      <c r="B81" s="4">
        <v>1236.9116418787999</v>
      </c>
      <c r="C81" s="4">
        <v>768.23718878259331</v>
      </c>
      <c r="D81" s="4">
        <f>F_Udlaansgab[[#This Row],[Udlån (mia. kr.)]]/F_Udlaansgab[[#This Row],[BNP (mia. kr.)]]*100</f>
        <v>161.00647819964345</v>
      </c>
      <c r="E81" s="4">
        <v>138.69158773912514</v>
      </c>
      <c r="F81" s="4">
        <f>F_Udlaansgab[[#This Row],[Udlån/BNP (pct. af BNP)]]-F_Udlaansgab[[#This Row],[Trend]]</f>
        <v>22.314890460518313</v>
      </c>
      <c r="G81" s="7">
        <f>2</f>
        <v>2</v>
      </c>
      <c r="H81" s="10"/>
    </row>
    <row r="82" spans="1:8" x14ac:dyDescent="0.25">
      <c r="A82" s="3">
        <v>32508</v>
      </c>
      <c r="B82" s="4">
        <v>1289.4341748608017</v>
      </c>
      <c r="C82" s="4">
        <v>775.65023794075751</v>
      </c>
      <c r="D82" s="4">
        <f>F_Udlaansgab[[#This Row],[Udlån (mia. kr.)]]/F_Udlaansgab[[#This Row],[BNP (mia. kr.)]]*100</f>
        <v>166.23912580547494</v>
      </c>
      <c r="E82" s="4">
        <v>140.79432783810907</v>
      </c>
      <c r="F82" s="4">
        <f>F_Udlaansgab[[#This Row],[Udlån/BNP (pct. af BNP)]]-F_Udlaansgab[[#This Row],[Trend]]</f>
        <v>25.444797967365872</v>
      </c>
      <c r="G82" s="7">
        <f>2</f>
        <v>2</v>
      </c>
      <c r="H82" s="10"/>
    </row>
    <row r="83" spans="1:8" x14ac:dyDescent="0.25">
      <c r="A83" s="3">
        <v>32598</v>
      </c>
      <c r="B83" s="4">
        <v>1294.6695949688578</v>
      </c>
      <c r="C83" s="4">
        <v>787.51496244806651</v>
      </c>
      <c r="D83" s="4">
        <f>F_Udlaansgab[[#This Row],[Udlån (mia. kr.)]]/F_Udlaansgab[[#This Row],[BNP (mia. kr.)]]*100</f>
        <v>164.39936467292659</v>
      </c>
      <c r="E83" s="4">
        <v>142.69408694845944</v>
      </c>
      <c r="F83" s="4">
        <f>F_Udlaansgab[[#This Row],[Udlån/BNP (pct. af BNP)]]-F_Udlaansgab[[#This Row],[Trend]]</f>
        <v>21.705277724467152</v>
      </c>
      <c r="G83" s="7">
        <f>2</f>
        <v>2</v>
      </c>
      <c r="H83" s="10"/>
    </row>
    <row r="84" spans="1:8" x14ac:dyDescent="0.25">
      <c r="A84" s="3">
        <v>32689</v>
      </c>
      <c r="B84" s="4">
        <v>1319.8605745370326</v>
      </c>
      <c r="C84" s="4">
        <v>798.14314778349751</v>
      </c>
      <c r="D84" s="4">
        <f>F_Udlaansgab[[#This Row],[Udlån (mia. kr.)]]/F_Udlaansgab[[#This Row],[BNP (mia. kr.)]]*100</f>
        <v>165.36639802050331</v>
      </c>
      <c r="E84" s="4">
        <v>144.56644708480911</v>
      </c>
      <c r="F84" s="4">
        <f>F_Udlaansgab[[#This Row],[Udlån/BNP (pct. af BNP)]]-F_Udlaansgab[[#This Row],[Trend]]</f>
        <v>20.799950935694199</v>
      </c>
      <c r="G84" s="7">
        <f>2</f>
        <v>2</v>
      </c>
      <c r="H84" s="10"/>
    </row>
    <row r="85" spans="1:8" x14ac:dyDescent="0.25">
      <c r="A85" s="3">
        <v>32781</v>
      </c>
      <c r="B85" s="4">
        <v>1331.9587548114509</v>
      </c>
      <c r="C85" s="4">
        <v>808.62267762947363</v>
      </c>
      <c r="D85" s="4">
        <f>F_Udlaansgab[[#This Row],[Udlån (mia. kr.)]]/F_Udlaansgab[[#This Row],[BNP (mia. kr.)]]*100</f>
        <v>164.71944105205765</v>
      </c>
      <c r="E85" s="4">
        <v>146.31698176551751</v>
      </c>
      <c r="F85" s="4">
        <f>F_Udlaansgab[[#This Row],[Udlån/BNP (pct. af BNP)]]-F_Udlaansgab[[#This Row],[Trend]]</f>
        <v>18.402459286540136</v>
      </c>
      <c r="G85" s="7">
        <f>2</f>
        <v>2</v>
      </c>
      <c r="H85" s="10"/>
    </row>
    <row r="86" spans="1:8" x14ac:dyDescent="0.25">
      <c r="A86" s="3">
        <v>32873</v>
      </c>
      <c r="B86" s="4">
        <v>1379.5827996070557</v>
      </c>
      <c r="C86" s="4">
        <v>817.46633614093264</v>
      </c>
      <c r="D86" s="4">
        <f>F_Udlaansgab[[#This Row],[Udlån (mia. kr.)]]/F_Udlaansgab[[#This Row],[BNP (mia. kr.)]]*100</f>
        <v>168.76325526990425</v>
      </c>
      <c r="E86" s="4">
        <v>148.22639728527972</v>
      </c>
      <c r="F86" s="4">
        <f>F_Udlaansgab[[#This Row],[Udlån/BNP (pct. af BNP)]]-F_Udlaansgab[[#This Row],[Trend]]</f>
        <v>20.536857984624532</v>
      </c>
      <c r="G86" s="7">
        <f>2</f>
        <v>2</v>
      </c>
      <c r="H86" s="10"/>
    </row>
    <row r="87" spans="1:8" x14ac:dyDescent="0.25">
      <c r="A87" s="3">
        <v>32963</v>
      </c>
      <c r="B87" s="4">
        <v>1394.402222434107</v>
      </c>
      <c r="C87" s="4">
        <v>826.58547070130828</v>
      </c>
      <c r="D87" s="4">
        <f>F_Udlaansgab[[#This Row],[Udlån (mia. kr.)]]/F_Udlaansgab[[#This Row],[BNP (mia. kr.)]]*100</f>
        <v>168.69425750382959</v>
      </c>
      <c r="E87" s="4">
        <v>150.04715752082302</v>
      </c>
      <c r="F87" s="4">
        <f>F_Udlaansgab[[#This Row],[Udlån/BNP (pct. af BNP)]]-F_Udlaansgab[[#This Row],[Trend]]</f>
        <v>18.647099983006569</v>
      </c>
      <c r="G87" s="7">
        <f>2</f>
        <v>2</v>
      </c>
      <c r="H87" s="10"/>
    </row>
    <row r="88" spans="1:8" x14ac:dyDescent="0.25">
      <c r="A88" s="3">
        <v>33054</v>
      </c>
      <c r="B88" s="4">
        <v>1400.3501959609116</v>
      </c>
      <c r="C88" s="4">
        <v>836.61786054026709</v>
      </c>
      <c r="D88" s="4">
        <f>F_Udlaansgab[[#This Row],[Udlån (mia. kr.)]]/F_Udlaansgab[[#This Row],[BNP (mia. kr.)]]*100</f>
        <v>167.3822974633365</v>
      </c>
      <c r="E88" s="4">
        <v>151.71028201125591</v>
      </c>
      <c r="F88" s="4">
        <f>F_Udlaansgab[[#This Row],[Udlån/BNP (pct. af BNP)]]-F_Udlaansgab[[#This Row],[Trend]]</f>
        <v>15.672015452080586</v>
      </c>
      <c r="G88" s="7">
        <f>2</f>
        <v>2</v>
      </c>
      <c r="H88" s="10"/>
    </row>
    <row r="89" spans="1:8" x14ac:dyDescent="0.25">
      <c r="A89" s="3">
        <v>33146</v>
      </c>
      <c r="B89" s="4">
        <v>1414.7166169456086</v>
      </c>
      <c r="C89" s="4">
        <v>847.6931973926437</v>
      </c>
      <c r="D89" s="4">
        <f>F_Udlaansgab[[#This Row],[Udlån (mia. kr.)]]/F_Udlaansgab[[#This Row],[BNP (mia. kr.)]]*100</f>
        <v>166.89016985119497</v>
      </c>
      <c r="E89" s="4">
        <v>153.26942203108112</v>
      </c>
      <c r="F89" s="4">
        <f>F_Udlaansgab[[#This Row],[Udlån/BNP (pct. af BNP)]]-F_Udlaansgab[[#This Row],[Trend]]</f>
        <v>13.620747820113849</v>
      </c>
      <c r="G89" s="7">
        <f>2</f>
        <v>2</v>
      </c>
      <c r="H89" s="10"/>
    </row>
    <row r="90" spans="1:8" x14ac:dyDescent="0.25">
      <c r="A90" s="3">
        <v>33238</v>
      </c>
      <c r="B90" s="4">
        <v>1435.0415783893541</v>
      </c>
      <c r="C90" s="4">
        <v>855.3</v>
      </c>
      <c r="D90" s="4">
        <f>F_Udlaansgab[[#This Row],[Udlån (mia. kr.)]]/F_Udlaansgab[[#This Row],[BNP (mia. kr.)]]*100</f>
        <v>167.78224931478479</v>
      </c>
      <c r="E90" s="4">
        <v>154.80837172779391</v>
      </c>
      <c r="F90" s="4">
        <f>F_Udlaansgab[[#This Row],[Udlån/BNP (pct. af BNP)]]-F_Udlaansgab[[#This Row],[Trend]]</f>
        <v>12.973877586990881</v>
      </c>
      <c r="G90" s="7">
        <f>2</f>
        <v>2</v>
      </c>
      <c r="H90" s="10"/>
    </row>
    <row r="91" spans="1:8" x14ac:dyDescent="0.25">
      <c r="A91" s="3">
        <v>33328</v>
      </c>
      <c r="B91" s="4">
        <v>1471.1698080215965</v>
      </c>
      <c r="C91" s="4">
        <v>865.30000000000007</v>
      </c>
      <c r="D91" s="4">
        <f>F_Udlaansgab[[#This Row],[Udlån (mia. kr.)]]/F_Udlaansgab[[#This Row],[BNP (mia. kr.)]]*100</f>
        <v>170.01846851052773</v>
      </c>
      <c r="E91" s="4">
        <v>156.40495843539418</v>
      </c>
      <c r="F91" s="4">
        <f>F_Udlaansgab[[#This Row],[Udlån/BNP (pct. af BNP)]]-F_Udlaansgab[[#This Row],[Trend]]</f>
        <v>13.613510075133547</v>
      </c>
      <c r="G91" s="7">
        <f>2</f>
        <v>2</v>
      </c>
      <c r="H91" s="10"/>
    </row>
    <row r="92" spans="1:8" x14ac:dyDescent="0.25">
      <c r="A92" s="3">
        <v>33419</v>
      </c>
      <c r="B92" s="4">
        <v>1493.96059207184</v>
      </c>
      <c r="C92" s="4">
        <v>873.2</v>
      </c>
      <c r="D92" s="4">
        <f>F_Udlaansgab[[#This Row],[Udlån (mia. kr.)]]/F_Udlaansgab[[#This Row],[BNP (mia. kr.)]]*100</f>
        <v>171.0903105899954</v>
      </c>
      <c r="E92" s="4">
        <v>157.99002573947942</v>
      </c>
      <c r="F92" s="4">
        <f>F_Udlaansgab[[#This Row],[Udlån/BNP (pct. af BNP)]]-F_Udlaansgab[[#This Row],[Trend]]</f>
        <v>13.100284850515976</v>
      </c>
      <c r="G92" s="7">
        <f>2</f>
        <v>2</v>
      </c>
      <c r="H92" s="10"/>
    </row>
    <row r="93" spans="1:8" x14ac:dyDescent="0.25">
      <c r="A93" s="3">
        <v>33511</v>
      </c>
      <c r="B93" s="4">
        <v>1478.3776756285151</v>
      </c>
      <c r="C93" s="4">
        <v>883.4</v>
      </c>
      <c r="D93" s="4">
        <f>F_Udlaansgab[[#This Row],[Udlån (mia. kr.)]]/F_Udlaansgab[[#This Row],[BNP (mia. kr.)]]*100</f>
        <v>167.35088019340222</v>
      </c>
      <c r="E93" s="4">
        <v>159.28915067786951</v>
      </c>
      <c r="F93" s="4">
        <f>F_Udlaansgab[[#This Row],[Udlån/BNP (pct. af BNP)]]-F_Udlaansgab[[#This Row],[Trend]]</f>
        <v>8.0617295155327042</v>
      </c>
      <c r="G93" s="7">
        <f>2</f>
        <v>2</v>
      </c>
      <c r="H93" s="10"/>
    </row>
    <row r="94" spans="1:8" x14ac:dyDescent="0.25">
      <c r="A94" s="3">
        <v>33603</v>
      </c>
      <c r="B94" s="4">
        <v>1498.6734228683003</v>
      </c>
      <c r="C94" s="4">
        <v>890.30000000000007</v>
      </c>
      <c r="D94" s="4">
        <f>F_Udlaansgab[[#This Row],[Udlån (mia. kr.)]]/F_Udlaansgab[[#This Row],[BNP (mia. kr.)]]*100</f>
        <v>168.33353059286759</v>
      </c>
      <c r="E94" s="4">
        <v>160.58138365922781</v>
      </c>
      <c r="F94" s="4">
        <f>F_Udlaansgab[[#This Row],[Udlån/BNP (pct. af BNP)]]-F_Udlaansgab[[#This Row],[Trend]]</f>
        <v>7.7521469336397786</v>
      </c>
      <c r="G94" s="7">
        <f>2</f>
        <v>2</v>
      </c>
      <c r="H94" s="10"/>
    </row>
    <row r="95" spans="1:8" x14ac:dyDescent="0.25">
      <c r="A95" s="3">
        <v>33694</v>
      </c>
      <c r="B95" s="4">
        <v>1490.091061059702</v>
      </c>
      <c r="C95" s="4">
        <v>898.40000000000009</v>
      </c>
      <c r="D95" s="4">
        <f>F_Udlaansgab[[#This Row],[Udlån (mia. kr.)]]/F_Udlaansgab[[#This Row],[BNP (mia. kr.)]]*100</f>
        <v>165.8605366273043</v>
      </c>
      <c r="E95" s="4">
        <v>161.67083488910967</v>
      </c>
      <c r="F95" s="4">
        <f>F_Udlaansgab[[#This Row],[Udlån/BNP (pct. af BNP)]]-F_Udlaansgab[[#This Row],[Trend]]</f>
        <v>4.1897017381946284</v>
      </c>
      <c r="G95" s="7">
        <f>2</f>
        <v>2</v>
      </c>
      <c r="H95" s="10"/>
    </row>
    <row r="96" spans="1:8" x14ac:dyDescent="0.25">
      <c r="A96" s="3">
        <v>33785</v>
      </c>
      <c r="B96" s="4">
        <v>1480.8151900114713</v>
      </c>
      <c r="C96" s="4">
        <v>903.59999999999991</v>
      </c>
      <c r="D96" s="4">
        <f>F_Udlaansgab[[#This Row],[Udlån (mia. kr.)]]/F_Udlaansgab[[#This Row],[BNP (mia. kr.)]]*100</f>
        <v>163.87950309998578</v>
      </c>
      <c r="E96" s="4">
        <v>162.5925012758652</v>
      </c>
      <c r="F96" s="4">
        <f>F_Udlaansgab[[#This Row],[Udlån/BNP (pct. af BNP)]]-F_Udlaansgab[[#This Row],[Trend]]</f>
        <v>1.2870018241205798</v>
      </c>
      <c r="G96" s="7">
        <f>2</f>
        <v>2</v>
      </c>
      <c r="H96" s="10"/>
    </row>
    <row r="97" spans="1:8" x14ac:dyDescent="0.25">
      <c r="A97" s="3">
        <v>33877</v>
      </c>
      <c r="B97" s="4">
        <v>1458.1699797795866</v>
      </c>
      <c r="C97" s="4">
        <v>911.2</v>
      </c>
      <c r="D97" s="4">
        <f>F_Udlaansgab[[#This Row],[Udlån (mia. kr.)]]/F_Udlaansgab[[#This Row],[BNP (mia. kr.)]]*100</f>
        <v>160.02743412857623</v>
      </c>
      <c r="E97" s="4">
        <v>163.24676153278932</v>
      </c>
      <c r="F97" s="4">
        <f>F_Udlaansgab[[#This Row],[Udlån/BNP (pct. af BNP)]]-F_Udlaansgab[[#This Row],[Trend]]</f>
        <v>-3.2193274042130895</v>
      </c>
      <c r="G97" s="7">
        <f>2</f>
        <v>2</v>
      </c>
      <c r="H97" s="10"/>
    </row>
    <row r="98" spans="1:8" x14ac:dyDescent="0.25">
      <c r="A98" s="3">
        <v>33969</v>
      </c>
      <c r="B98" s="4">
        <v>1438.5193994211766</v>
      </c>
      <c r="C98" s="4">
        <v>923.3</v>
      </c>
      <c r="D98" s="4">
        <f>F_Udlaansgab[[#This Row],[Udlån (mia. kr.)]]/F_Udlaansgab[[#This Row],[BNP (mia. kr.)]]*100</f>
        <v>155.80194946617314</v>
      </c>
      <c r="E98" s="4">
        <v>163.62198983495168</v>
      </c>
      <c r="F98" s="4">
        <f>F_Udlaansgab[[#This Row],[Udlån/BNP (pct. af BNP)]]-F_Udlaansgab[[#This Row],[Trend]]</f>
        <v>-7.8200403687785354</v>
      </c>
      <c r="G98" s="7">
        <f>2</f>
        <v>2</v>
      </c>
      <c r="H98" s="10"/>
    </row>
    <row r="99" spans="1:8" x14ac:dyDescent="0.25">
      <c r="A99" s="3">
        <v>34059</v>
      </c>
      <c r="B99" s="4">
        <v>1415.4591215113478</v>
      </c>
      <c r="C99" s="4">
        <v>922.89999999999986</v>
      </c>
      <c r="D99" s="4">
        <f>F_Udlaansgab[[#This Row],[Udlån (mia. kr.)]]/F_Udlaansgab[[#This Row],[BNP (mia. kr.)]]*100</f>
        <v>153.37080090056864</v>
      </c>
      <c r="E99" s="4">
        <v>163.82864584518421</v>
      </c>
      <c r="F99" s="4">
        <f>F_Udlaansgab[[#This Row],[Udlån/BNP (pct. af BNP)]]-F_Udlaansgab[[#This Row],[Trend]]</f>
        <v>-10.457844944615573</v>
      </c>
      <c r="G99" s="7">
        <f>2</f>
        <v>2</v>
      </c>
      <c r="H99" s="10"/>
    </row>
    <row r="100" spans="1:8" x14ac:dyDescent="0.25">
      <c r="A100" s="3">
        <v>34150</v>
      </c>
      <c r="B100" s="4">
        <v>1409.5815053644142</v>
      </c>
      <c r="C100" s="4">
        <v>924.2</v>
      </c>
      <c r="D100" s="4">
        <f>F_Udlaansgab[[#This Row],[Udlån (mia. kr.)]]/F_Udlaansgab[[#This Row],[BNP (mia. kr.)]]*100</f>
        <v>152.51909817836119</v>
      </c>
      <c r="E100" s="4">
        <v>163.96114501449011</v>
      </c>
      <c r="F100" s="4">
        <f>F_Udlaansgab[[#This Row],[Udlån/BNP (pct. af BNP)]]-F_Udlaansgab[[#This Row],[Trend]]</f>
        <v>-11.442046836128924</v>
      </c>
      <c r="G100" s="7">
        <f>2</f>
        <v>2</v>
      </c>
      <c r="H100" s="10"/>
    </row>
    <row r="101" spans="1:8" x14ac:dyDescent="0.25">
      <c r="A101" s="3">
        <v>34242</v>
      </c>
      <c r="B101" s="4">
        <v>1400.7484497547416</v>
      </c>
      <c r="C101" s="4">
        <v>924.6</v>
      </c>
      <c r="D101" s="4">
        <f>F_Udlaansgab[[#This Row],[Udlån (mia. kr.)]]/F_Udlaansgab[[#This Row],[BNP (mia. kr.)]]*100</f>
        <v>151.49777739073562</v>
      </c>
      <c r="E101" s="4">
        <v>164.01279337368595</v>
      </c>
      <c r="F101" s="4">
        <f>F_Udlaansgab[[#This Row],[Udlån/BNP (pct. af BNP)]]-F_Udlaansgab[[#This Row],[Trend]]</f>
        <v>-12.515015982950331</v>
      </c>
      <c r="G101" s="7">
        <f>2</f>
        <v>2</v>
      </c>
      <c r="H101" s="10"/>
    </row>
    <row r="102" spans="1:8" x14ac:dyDescent="0.25">
      <c r="A102" s="3">
        <v>34334</v>
      </c>
      <c r="B102" s="4">
        <v>1389.5423301751493</v>
      </c>
      <c r="C102" s="4">
        <v>927.9</v>
      </c>
      <c r="D102" s="4">
        <f>F_Udlaansgab[[#This Row],[Udlån (mia. kr.)]]/F_Udlaansgab[[#This Row],[BNP (mia. kr.)]]*100</f>
        <v>149.75130188330093</v>
      </c>
      <c r="E102" s="4">
        <v>163.94615795503609</v>
      </c>
      <c r="F102" s="4">
        <f>F_Udlaansgab[[#This Row],[Udlån/BNP (pct. af BNP)]]-F_Udlaansgab[[#This Row],[Trend]]</f>
        <v>-14.19485607173516</v>
      </c>
      <c r="G102" s="7">
        <f>2</f>
        <v>2</v>
      </c>
      <c r="H102" s="10"/>
    </row>
    <row r="103" spans="1:8" x14ac:dyDescent="0.25">
      <c r="A103" s="3">
        <v>34424</v>
      </c>
      <c r="B103" s="4">
        <v>1403.5223532928289</v>
      </c>
      <c r="C103" s="4">
        <v>938.2</v>
      </c>
      <c r="D103" s="4">
        <f>F_Udlaansgab[[#This Row],[Udlån (mia. kr.)]]/F_Udlaansgab[[#This Row],[BNP (mia. kr.)]]*100</f>
        <v>149.59735166199414</v>
      </c>
      <c r="E103" s="4">
        <v>163.85416284925768</v>
      </c>
      <c r="F103" s="4">
        <f>F_Udlaansgab[[#This Row],[Udlån/BNP (pct. af BNP)]]-F_Udlaansgab[[#This Row],[Trend]]</f>
        <v>-14.256811187263537</v>
      </c>
      <c r="G103" s="7">
        <f>2</f>
        <v>2</v>
      </c>
      <c r="H103" s="10"/>
    </row>
    <row r="104" spans="1:8" x14ac:dyDescent="0.25">
      <c r="A104" s="3">
        <v>34515</v>
      </c>
      <c r="B104" s="4">
        <v>1397.7320390550299</v>
      </c>
      <c r="C104" s="4">
        <v>957.90000000000009</v>
      </c>
      <c r="D104" s="4">
        <f>F_Udlaansgab[[#This Row],[Udlån (mia. kr.)]]/F_Udlaansgab[[#This Row],[BNP (mia. kr.)]]*100</f>
        <v>145.91627926245221</v>
      </c>
      <c r="E104" s="4">
        <v>163.541985425885</v>
      </c>
      <c r="F104" s="4">
        <f>F_Udlaansgab[[#This Row],[Udlån/BNP (pct. af BNP)]]-F_Udlaansgab[[#This Row],[Trend]]</f>
        <v>-17.625706163432795</v>
      </c>
      <c r="G104" s="7">
        <f>2</f>
        <v>2</v>
      </c>
      <c r="H104" s="10"/>
    </row>
    <row r="105" spans="1:8" x14ac:dyDescent="0.25">
      <c r="A105" s="3">
        <v>34607</v>
      </c>
      <c r="B105" s="4">
        <v>1376.3097465161868</v>
      </c>
      <c r="C105" s="4">
        <v>972.9</v>
      </c>
      <c r="D105" s="4">
        <f>F_Udlaansgab[[#This Row],[Udlån (mia. kr.)]]/F_Udlaansgab[[#This Row],[BNP (mia. kr.)]]*100</f>
        <v>141.46466713086511</v>
      </c>
      <c r="E105" s="4">
        <v>162.97438837998635</v>
      </c>
      <c r="F105" s="4">
        <f>F_Udlaansgab[[#This Row],[Udlån/BNP (pct. af BNP)]]-F_Udlaansgab[[#This Row],[Trend]]</f>
        <v>-21.509721249121242</v>
      </c>
      <c r="G105" s="7">
        <f>2</f>
        <v>2</v>
      </c>
      <c r="H105" s="10"/>
    </row>
    <row r="106" spans="1:8" x14ac:dyDescent="0.25">
      <c r="A106" s="3">
        <v>34699</v>
      </c>
      <c r="B106" s="4">
        <v>1370.9596288659679</v>
      </c>
      <c r="C106" s="4">
        <v>992.4</v>
      </c>
      <c r="D106" s="4">
        <f>F_Udlaansgab[[#This Row],[Udlån (mia. kr.)]]/F_Udlaansgab[[#This Row],[BNP (mia. kr.)]]*100</f>
        <v>138.14587151007336</v>
      </c>
      <c r="E106" s="4">
        <v>162.22285756611467</v>
      </c>
      <c r="F106" s="4">
        <f>F_Udlaansgab[[#This Row],[Udlån/BNP (pct. af BNP)]]-F_Udlaansgab[[#This Row],[Trend]]</f>
        <v>-24.076986056041306</v>
      </c>
      <c r="G106" s="7">
        <f>2</f>
        <v>2</v>
      </c>
      <c r="H106" s="10"/>
    </row>
    <row r="107" spans="1:8" x14ac:dyDescent="0.25">
      <c r="A107" s="3">
        <v>34789</v>
      </c>
      <c r="B107" s="4">
        <v>1374.9692967794654</v>
      </c>
      <c r="C107" s="4">
        <v>1008.4</v>
      </c>
      <c r="D107" s="4">
        <f>F_Udlaansgab[[#This Row],[Udlån (mia. kr.)]]/F_Udlaansgab[[#This Row],[BNP (mia. kr.)]]*100</f>
        <v>136.35157643588511</v>
      </c>
      <c r="E107" s="4">
        <v>161.37827605153973</v>
      </c>
      <c r="F107" s="4">
        <f>F_Udlaansgab[[#This Row],[Udlån/BNP (pct. af BNP)]]-F_Udlaansgab[[#This Row],[Trend]]</f>
        <v>-25.026699615654621</v>
      </c>
      <c r="G107" s="7">
        <f>2</f>
        <v>2</v>
      </c>
      <c r="H107" s="10"/>
    </row>
    <row r="108" spans="1:8" x14ac:dyDescent="0.25">
      <c r="A108" s="3">
        <v>34880</v>
      </c>
      <c r="B108" s="4">
        <v>1383.0849108318021</v>
      </c>
      <c r="C108" s="4">
        <v>1017.5</v>
      </c>
      <c r="D108" s="4">
        <f>F_Udlaansgab[[#This Row],[Udlån (mia. kr.)]]/F_Udlaansgab[[#This Row],[BNP (mia. kr.)]]*100</f>
        <v>135.92972096627048</v>
      </c>
      <c r="E108" s="4">
        <v>160.52021710419146</v>
      </c>
      <c r="F108" s="4">
        <f>F_Udlaansgab[[#This Row],[Udlån/BNP (pct. af BNP)]]-F_Udlaansgab[[#This Row],[Trend]]</f>
        <v>-24.590496137920979</v>
      </c>
      <c r="G108" s="7">
        <f>2</f>
        <v>2</v>
      </c>
      <c r="H108" s="10"/>
    </row>
    <row r="109" spans="1:8" x14ac:dyDescent="0.25">
      <c r="A109" s="3">
        <v>34972</v>
      </c>
      <c r="B109" s="4">
        <v>1388.7129955718624</v>
      </c>
      <c r="C109" s="4">
        <v>1027.5</v>
      </c>
      <c r="D109" s="4">
        <f>F_Udlaansgab[[#This Row],[Udlån (mia. kr.)]]/F_Udlaansgab[[#This Row],[BNP (mia. kr.)]]*100</f>
        <v>135.1545494473832</v>
      </c>
      <c r="E109" s="4">
        <v>159.63040648828337</v>
      </c>
      <c r="F109" s="4">
        <f>F_Udlaansgab[[#This Row],[Udlån/BNP (pct. af BNP)]]-F_Udlaansgab[[#This Row],[Trend]]</f>
        <v>-24.475857040900166</v>
      </c>
      <c r="G109" s="7">
        <f>2</f>
        <v>2</v>
      </c>
      <c r="H109" s="10"/>
    </row>
    <row r="110" spans="1:8" x14ac:dyDescent="0.25">
      <c r="A110" s="3">
        <v>35064</v>
      </c>
      <c r="B110" s="4">
        <v>1414.5189220323105</v>
      </c>
      <c r="C110" s="4">
        <v>1035.5999999999999</v>
      </c>
      <c r="D110" s="4">
        <f>F_Udlaansgab[[#This Row],[Udlån (mia. kr.)]]/F_Udlaansgab[[#This Row],[BNP (mia. kr.)]]*100</f>
        <v>136.58931267210414</v>
      </c>
      <c r="E110" s="4">
        <v>158.83258523917556</v>
      </c>
      <c r="F110" s="4">
        <f>F_Udlaansgab[[#This Row],[Udlån/BNP (pct. af BNP)]]-F_Udlaansgab[[#This Row],[Trend]]</f>
        <v>-22.243272567071415</v>
      </c>
      <c r="G110" s="7">
        <f>2</f>
        <v>2</v>
      </c>
      <c r="H110" s="10"/>
    </row>
    <row r="111" spans="1:8" x14ac:dyDescent="0.25">
      <c r="A111" s="3">
        <v>35155</v>
      </c>
      <c r="B111" s="4">
        <v>1439.3602814605683</v>
      </c>
      <c r="C111" s="4">
        <v>1042.0999999999999</v>
      </c>
      <c r="D111" s="4">
        <f>F_Udlaansgab[[#This Row],[Udlån (mia. kr.)]]/F_Udlaansgab[[#This Row],[BNP (mia. kr.)]]*100</f>
        <v>138.12112863070419</v>
      </c>
      <c r="E111" s="4">
        <v>158.13012718878386</v>
      </c>
      <c r="F111" s="4">
        <f>F_Udlaansgab[[#This Row],[Udlån/BNP (pct. af BNP)]]-F_Udlaansgab[[#This Row],[Trend]]</f>
        <v>-20.008998558079668</v>
      </c>
      <c r="G111" s="7">
        <f>2</f>
        <v>2</v>
      </c>
      <c r="H111" s="10"/>
    </row>
    <row r="112" spans="1:8" x14ac:dyDescent="0.25">
      <c r="A112" s="3">
        <v>35246</v>
      </c>
      <c r="B112" s="4">
        <v>1448.7326270542808</v>
      </c>
      <c r="C112" s="4">
        <v>1055.8000000000002</v>
      </c>
      <c r="D112" s="4">
        <f>F_Udlaansgab[[#This Row],[Udlån (mia. kr.)]]/F_Udlaansgab[[#This Row],[BNP (mia. kr.)]]*100</f>
        <v>137.21657767136583</v>
      </c>
      <c r="E112" s="4">
        <v>157.38670851517537</v>
      </c>
      <c r="F112" s="4">
        <f>F_Udlaansgab[[#This Row],[Udlån/BNP (pct. af BNP)]]-F_Udlaansgab[[#This Row],[Trend]]</f>
        <v>-20.170130843809545</v>
      </c>
      <c r="G112" s="7">
        <f>2</f>
        <v>2</v>
      </c>
      <c r="H112" s="10"/>
    </row>
    <row r="113" spans="1:8" x14ac:dyDescent="0.25">
      <c r="A113" s="3">
        <v>35338</v>
      </c>
      <c r="B113" s="4">
        <v>1466.833793664774</v>
      </c>
      <c r="C113" s="4">
        <v>1072.5999999999999</v>
      </c>
      <c r="D113" s="4">
        <f>F_Udlaansgab[[#This Row],[Udlån (mia. kr.)]]/F_Udlaansgab[[#This Row],[BNP (mia. kr.)]]*100</f>
        <v>136.75496864299592</v>
      </c>
      <c r="E113" s="4">
        <v>156.62865189700483</v>
      </c>
      <c r="F113" s="4">
        <f>F_Udlaansgab[[#This Row],[Udlån/BNP (pct. af BNP)]]-F_Udlaansgab[[#This Row],[Trend]]</f>
        <v>-19.87368325400891</v>
      </c>
      <c r="G113" s="7">
        <f>2</f>
        <v>2</v>
      </c>
      <c r="H113" s="10"/>
    </row>
    <row r="114" spans="1:8" x14ac:dyDescent="0.25">
      <c r="A114" s="3">
        <v>35430</v>
      </c>
      <c r="B114" s="4">
        <v>1477.1640137361865</v>
      </c>
      <c r="C114" s="4">
        <v>1087.0999999999999</v>
      </c>
      <c r="D114" s="4">
        <f>F_Udlaansgab[[#This Row],[Udlån (mia. kr.)]]/F_Udlaansgab[[#This Row],[BNP (mia. kr.)]]*100</f>
        <v>135.88115295153955</v>
      </c>
      <c r="E114" s="4">
        <v>155.83444685952784</v>
      </c>
      <c r="F114" s="4">
        <f>F_Udlaansgab[[#This Row],[Udlån/BNP (pct. af BNP)]]-F_Udlaansgab[[#This Row],[Trend]]</f>
        <v>-19.953293907988296</v>
      </c>
      <c r="G114" s="7">
        <f>2</f>
        <v>2</v>
      </c>
      <c r="H114" s="10"/>
    </row>
    <row r="115" spans="1:8" x14ac:dyDescent="0.25">
      <c r="A115" s="3">
        <v>35520</v>
      </c>
      <c r="B115" s="4">
        <v>1505.0952654855248</v>
      </c>
      <c r="C115" s="4">
        <v>1100</v>
      </c>
      <c r="D115" s="4">
        <f>F_Udlaansgab[[#This Row],[Udlån (mia. kr.)]]/F_Udlaansgab[[#This Row],[BNP (mia. kr.)]]*100</f>
        <v>136.82684231686588</v>
      </c>
      <c r="E115" s="4">
        <v>155.10591577584486</v>
      </c>
      <c r="F115" s="4">
        <f>F_Udlaansgab[[#This Row],[Udlån/BNP (pct. af BNP)]]-F_Udlaansgab[[#This Row],[Trend]]</f>
        <v>-18.279073458978985</v>
      </c>
      <c r="G115" s="7">
        <f>2</f>
        <v>2</v>
      </c>
      <c r="H115" s="10"/>
    </row>
    <row r="116" spans="1:8" x14ac:dyDescent="0.25">
      <c r="A116" s="3">
        <v>35611</v>
      </c>
      <c r="B116" s="4">
        <v>1532.2559324480717</v>
      </c>
      <c r="C116" s="4">
        <v>1116.3</v>
      </c>
      <c r="D116" s="4">
        <f>F_Udlaansgab[[#This Row],[Udlån (mia. kr.)]]/F_Udlaansgab[[#This Row],[BNP (mia. kr.)]]*100</f>
        <v>137.26202028559274</v>
      </c>
      <c r="E116" s="4">
        <v>154.41380356989291</v>
      </c>
      <c r="F116" s="4">
        <f>F_Udlaansgab[[#This Row],[Udlån/BNP (pct. af BNP)]]-F_Udlaansgab[[#This Row],[Trend]]</f>
        <v>-17.151783284300166</v>
      </c>
      <c r="G116" s="7">
        <f>2</f>
        <v>2</v>
      </c>
      <c r="H116" s="10"/>
    </row>
    <row r="117" spans="1:8" x14ac:dyDescent="0.25">
      <c r="A117" s="3">
        <v>35703</v>
      </c>
      <c r="B117" s="4">
        <v>1562.9082958090264</v>
      </c>
      <c r="C117" s="4">
        <v>1128.2</v>
      </c>
      <c r="D117" s="4">
        <f>F_Udlaansgab[[#This Row],[Udlån (mia. kr.)]]/F_Udlaansgab[[#This Row],[BNP (mia. kr.)]]*100</f>
        <v>138.5311377246079</v>
      </c>
      <c r="E117" s="4">
        <v>153.80351751401616</v>
      </c>
      <c r="F117" s="4">
        <f>F_Udlaansgab[[#This Row],[Udlån/BNP (pct. af BNP)]]-F_Udlaansgab[[#This Row],[Trend]]</f>
        <v>-15.272379789408262</v>
      </c>
      <c r="G117" s="7">
        <f>2</f>
        <v>2</v>
      </c>
      <c r="H117" s="10"/>
    </row>
    <row r="118" spans="1:8" x14ac:dyDescent="0.25">
      <c r="A118" s="3">
        <v>35795</v>
      </c>
      <c r="B118" s="4">
        <v>1587.9813723671728</v>
      </c>
      <c r="C118" s="4">
        <v>1144.1999999999998</v>
      </c>
      <c r="D118" s="4">
        <f>F_Udlaansgab[[#This Row],[Udlån (mia. kr.)]]/F_Udlaansgab[[#This Row],[BNP (mia. kr.)]]*100</f>
        <v>138.7852973577323</v>
      </c>
      <c r="E118" s="4">
        <v>153.21759793403314</v>
      </c>
      <c r="F118" s="4">
        <f>F_Udlaansgab[[#This Row],[Udlån/BNP (pct. af BNP)]]-F_Udlaansgab[[#This Row],[Trend]]</f>
        <v>-14.432300576300833</v>
      </c>
      <c r="G118" s="7">
        <f>2</f>
        <v>2</v>
      </c>
      <c r="H118" s="10"/>
    </row>
    <row r="119" spans="1:8" x14ac:dyDescent="0.25">
      <c r="A119" s="3">
        <v>35885</v>
      </c>
      <c r="B119" s="4">
        <v>1631.0572661806032</v>
      </c>
      <c r="C119" s="4">
        <v>1158.7</v>
      </c>
      <c r="D119" s="4">
        <f>F_Udlaansgab[[#This Row],[Udlån (mia. kr.)]]/F_Udlaansgab[[#This Row],[BNP (mia. kr.)]]*100</f>
        <v>140.76614017265928</v>
      </c>
      <c r="E119" s="4">
        <v>152.75065962241877</v>
      </c>
      <c r="F119" s="4">
        <f>F_Udlaansgab[[#This Row],[Udlån/BNP (pct. af BNP)]]-F_Udlaansgab[[#This Row],[Trend]]</f>
        <v>-11.984519449759489</v>
      </c>
      <c r="G119" s="7">
        <f>2</f>
        <v>2</v>
      </c>
      <c r="H119" s="10"/>
    </row>
    <row r="120" spans="1:8" x14ac:dyDescent="0.25">
      <c r="A120" s="3">
        <v>35976</v>
      </c>
      <c r="B120" s="4">
        <v>1673.8196067734571</v>
      </c>
      <c r="C120" s="4">
        <v>1161.5</v>
      </c>
      <c r="D120" s="4">
        <f>F_Udlaansgab[[#This Row],[Udlån (mia. kr.)]]/F_Udlaansgab[[#This Row],[BNP (mia. kr.)]]*100</f>
        <v>144.1084465581969</v>
      </c>
      <c r="E120" s="4">
        <v>152.47447747595646</v>
      </c>
      <c r="F120" s="4">
        <f>F_Udlaansgab[[#This Row],[Udlån/BNP (pct. af BNP)]]-F_Udlaansgab[[#This Row],[Trend]]</f>
        <v>-8.3660309177595593</v>
      </c>
      <c r="G120" s="7">
        <f>2</f>
        <v>2</v>
      </c>
      <c r="H120" s="10"/>
    </row>
    <row r="121" spans="1:8" x14ac:dyDescent="0.25">
      <c r="A121" s="3">
        <v>36068</v>
      </c>
      <c r="B121" s="4">
        <v>1713.0685777190401</v>
      </c>
      <c r="C121" s="4">
        <v>1173.9000000000001</v>
      </c>
      <c r="D121" s="4">
        <f>F_Udlaansgab[[#This Row],[Udlån (mia. kr.)]]/F_Udlaansgab[[#This Row],[BNP (mia. kr.)]]*100</f>
        <v>145.92968546886789</v>
      </c>
      <c r="E121" s="4">
        <v>152.30059219035331</v>
      </c>
      <c r="F121" s="4">
        <f>F_Udlaansgab[[#This Row],[Udlån/BNP (pct. af BNP)]]-F_Udlaansgab[[#This Row],[Trend]]</f>
        <v>-6.3709067214854258</v>
      </c>
      <c r="G121" s="7">
        <f>2</f>
        <v>2</v>
      </c>
      <c r="H121" s="10"/>
    </row>
    <row r="122" spans="1:8" x14ac:dyDescent="0.25">
      <c r="A122" s="3">
        <v>36160</v>
      </c>
      <c r="B122" s="4">
        <v>1738.6214464516377</v>
      </c>
      <c r="C122" s="4">
        <v>1185.1999999999998</v>
      </c>
      <c r="D122" s="4">
        <f>F_Udlaansgab[[#This Row],[Udlån (mia. kr.)]]/F_Udlaansgab[[#This Row],[BNP (mia. kr.)]]*100</f>
        <v>146.69435086497114</v>
      </c>
      <c r="E122" s="4">
        <v>152.16846347743299</v>
      </c>
      <c r="F122" s="4">
        <f>F_Udlaansgab[[#This Row],[Udlån/BNP (pct. af BNP)]]-F_Udlaansgab[[#This Row],[Trend]]</f>
        <v>-5.4741126124618518</v>
      </c>
      <c r="G122" s="7">
        <f>2</f>
        <v>2</v>
      </c>
      <c r="H122" s="10"/>
    </row>
    <row r="123" spans="1:8" x14ac:dyDescent="0.25">
      <c r="A123" s="3">
        <v>36250</v>
      </c>
      <c r="B123" s="4">
        <v>1796.297199275969</v>
      </c>
      <c r="C123" s="4">
        <v>1193.3</v>
      </c>
      <c r="D123" s="4">
        <f>F_Udlaansgab[[#This Row],[Udlån (mia. kr.)]]/F_Udlaansgab[[#This Row],[BNP (mia. kr.)]]*100</f>
        <v>150.53190306511095</v>
      </c>
      <c r="E123" s="4">
        <v>152.24554679034421</v>
      </c>
      <c r="F123" s="4">
        <f>F_Udlaansgab[[#This Row],[Udlån/BNP (pct. af BNP)]]-F_Udlaansgab[[#This Row],[Trend]]</f>
        <v>-1.7136437252332541</v>
      </c>
      <c r="G123" s="7">
        <f>2</f>
        <v>2</v>
      </c>
      <c r="H123" s="10"/>
    </row>
    <row r="124" spans="1:8" x14ac:dyDescent="0.25">
      <c r="A124" s="3">
        <v>36341</v>
      </c>
      <c r="B124" s="4">
        <v>1836.7620903881457</v>
      </c>
      <c r="C124" s="4">
        <v>1209.3</v>
      </c>
      <c r="D124" s="4">
        <f>F_Udlaansgab[[#This Row],[Udlån (mia. kr.)]]/F_Udlaansgab[[#This Row],[BNP (mia. kr.)]]*100</f>
        <v>151.88638802515055</v>
      </c>
      <c r="E124" s="4">
        <v>152.39000700818511</v>
      </c>
      <c r="F124" s="4">
        <f>F_Udlaansgab[[#This Row],[Udlån/BNP (pct. af BNP)]]-F_Udlaansgab[[#This Row],[Trend]]</f>
        <v>-0.50361898303455632</v>
      </c>
      <c r="G124" s="7">
        <f>2</f>
        <v>2</v>
      </c>
      <c r="H124" s="10"/>
    </row>
    <row r="125" spans="1:8" x14ac:dyDescent="0.25">
      <c r="A125" s="3">
        <v>36433</v>
      </c>
      <c r="B125" s="4">
        <v>1844.3175163887631</v>
      </c>
      <c r="C125" s="4">
        <v>1222.2</v>
      </c>
      <c r="D125" s="4">
        <f>F_Udlaansgab[[#This Row],[Udlån (mia. kr.)]]/F_Udlaansgab[[#This Row],[BNP (mia. kr.)]]*100</f>
        <v>150.9014495490724</v>
      </c>
      <c r="E125" s="4">
        <v>152.47182892167953</v>
      </c>
      <c r="F125" s="4">
        <f>F_Udlaansgab[[#This Row],[Udlån/BNP (pct. af BNP)]]-F_Udlaansgab[[#This Row],[Trend]]</f>
        <v>-1.5703793726071353</v>
      </c>
      <c r="G125" s="7">
        <f>2</f>
        <v>2</v>
      </c>
      <c r="H125" s="10"/>
    </row>
    <row r="126" spans="1:8" x14ac:dyDescent="0.25">
      <c r="A126" s="3">
        <v>36525</v>
      </c>
      <c r="B126" s="4">
        <v>1892.6641232687584</v>
      </c>
      <c r="C126" s="4">
        <v>1240.9000000000001</v>
      </c>
      <c r="D126" s="4">
        <f>F_Udlaansgab[[#This Row],[Udlån (mia. kr.)]]/F_Udlaansgab[[#This Row],[BNP (mia. kr.)]]*100</f>
        <v>152.52350094840506</v>
      </c>
      <c r="E126" s="4">
        <v>152.63561205512536</v>
      </c>
      <c r="F126" s="4">
        <f>F_Udlaansgab[[#This Row],[Udlån/BNP (pct. af BNP)]]-F_Udlaansgab[[#This Row],[Trend]]</f>
        <v>-0.112111106720306</v>
      </c>
      <c r="G126" s="7">
        <f>2</f>
        <v>2</v>
      </c>
      <c r="H126" s="10"/>
    </row>
    <row r="127" spans="1:8" x14ac:dyDescent="0.25">
      <c r="A127" s="3">
        <v>36616</v>
      </c>
      <c r="B127" s="4">
        <v>2000.9108980978685</v>
      </c>
      <c r="C127" s="4">
        <v>1260.6000000000001</v>
      </c>
      <c r="D127" s="4">
        <f>F_Udlaansgab[[#This Row],[Udlån (mia. kr.)]]/F_Udlaansgab[[#This Row],[BNP (mia. kr.)]]*100</f>
        <v>158.72686800712901</v>
      </c>
      <c r="E127" s="4">
        <v>153.12997608880198</v>
      </c>
      <c r="F127" s="4">
        <f>F_Udlaansgab[[#This Row],[Udlån/BNP (pct. af BNP)]]-F_Udlaansgab[[#This Row],[Trend]]</f>
        <v>5.5968919183270316</v>
      </c>
      <c r="G127" s="7">
        <f>2</f>
        <v>2</v>
      </c>
      <c r="H127" s="10"/>
    </row>
    <row r="128" spans="1:8" x14ac:dyDescent="0.25">
      <c r="A128" s="3">
        <v>36707</v>
      </c>
      <c r="B128" s="4">
        <v>2004.3426862454353</v>
      </c>
      <c r="C128" s="4">
        <v>1280.7</v>
      </c>
      <c r="D128" s="4">
        <f>F_Udlaansgab[[#This Row],[Udlån (mia. kr.)]]/F_Udlaansgab[[#This Row],[BNP (mia. kr.)]]*100</f>
        <v>156.50368441051262</v>
      </c>
      <c r="E128" s="4">
        <v>153.48410313837101</v>
      </c>
      <c r="F128" s="4">
        <f>F_Udlaansgab[[#This Row],[Udlån/BNP (pct. af BNP)]]-F_Udlaansgab[[#This Row],[Trend]]</f>
        <v>3.0195812721416075</v>
      </c>
      <c r="G128" s="7">
        <f>2</f>
        <v>2</v>
      </c>
      <c r="H128" s="10"/>
    </row>
    <row r="129" spans="1:8" x14ac:dyDescent="0.25">
      <c r="A129" s="3">
        <v>36799</v>
      </c>
      <c r="B129" s="4">
        <v>2101.5158486774521</v>
      </c>
      <c r="C129" s="4">
        <v>1301.4000000000001</v>
      </c>
      <c r="D129" s="4">
        <f>F_Udlaansgab[[#This Row],[Udlån (mia. kr.)]]/F_Udlaansgab[[#This Row],[BNP (mia. kr.)]]*100</f>
        <v>161.48116249250438</v>
      </c>
      <c r="E129" s="4">
        <v>154.09599314692548</v>
      </c>
      <c r="F129" s="4">
        <f>F_Udlaansgab[[#This Row],[Udlån/BNP (pct. af BNP)]]-F_Udlaansgab[[#This Row],[Trend]]</f>
        <v>7.3851693455789018</v>
      </c>
      <c r="G129" s="7">
        <f>2</f>
        <v>2</v>
      </c>
      <c r="H129" s="10"/>
    </row>
    <row r="130" spans="1:8" x14ac:dyDescent="0.25">
      <c r="A130" s="3">
        <v>36891</v>
      </c>
      <c r="B130" s="4">
        <v>2121.6831194125666</v>
      </c>
      <c r="C130" s="4">
        <v>1325.9</v>
      </c>
      <c r="D130" s="4">
        <f>F_Udlaansgab[[#This Row],[Udlån (mia. kr.)]]/F_Udlaansgab[[#This Row],[BNP (mia. kr.)]]*100</f>
        <v>160.0183361801468</v>
      </c>
      <c r="E130" s="4">
        <v>154.60562215796526</v>
      </c>
      <c r="F130" s="4">
        <f>F_Udlaansgab[[#This Row],[Udlån/BNP (pct. af BNP)]]-F_Udlaansgab[[#This Row],[Trend]]</f>
        <v>5.4127140221815466</v>
      </c>
      <c r="G130" s="7">
        <f>2</f>
        <v>2</v>
      </c>
      <c r="H130" s="10"/>
    </row>
    <row r="131" spans="1:8" x14ac:dyDescent="0.25">
      <c r="A131" s="3">
        <v>36981</v>
      </c>
      <c r="B131" s="4">
        <v>2157.4950921840136</v>
      </c>
      <c r="C131" s="4">
        <v>1339.2</v>
      </c>
      <c r="D131" s="4">
        <f>F_Udlaansgab[[#This Row],[Udlån (mia. kr.)]]/F_Udlaansgab[[#This Row],[BNP (mia. kr.)]]*100</f>
        <v>161.10327749283255</v>
      </c>
      <c r="E131" s="4">
        <v>155.15504947364812</v>
      </c>
      <c r="F131" s="4">
        <f>F_Udlaansgab[[#This Row],[Udlån/BNP (pct. af BNP)]]-F_Udlaansgab[[#This Row],[Trend]]</f>
        <v>5.9482280191844268</v>
      </c>
      <c r="G131" s="7">
        <f>2</f>
        <v>2</v>
      </c>
      <c r="H131" s="10"/>
    </row>
    <row r="132" spans="1:8" x14ac:dyDescent="0.25">
      <c r="A132" s="3">
        <v>37072</v>
      </c>
      <c r="B132" s="4">
        <v>2209.6356890186071</v>
      </c>
      <c r="C132" s="4">
        <v>1351.1000000000001</v>
      </c>
      <c r="D132" s="4">
        <f>F_Udlaansgab[[#This Row],[Udlån (mia. kr.)]]/F_Udlaansgab[[#This Row],[BNP (mia. kr.)]]*100</f>
        <v>163.54346007095012</v>
      </c>
      <c r="E132" s="4">
        <v>155.81710627103379</v>
      </c>
      <c r="F132" s="4">
        <f>F_Udlaansgab[[#This Row],[Udlån/BNP (pct. af BNP)]]-F_Udlaansgab[[#This Row],[Trend]]</f>
        <v>7.7263537999163248</v>
      </c>
      <c r="G132" s="7">
        <f>2</f>
        <v>2</v>
      </c>
      <c r="H132" s="10"/>
    </row>
    <row r="133" spans="1:8" x14ac:dyDescent="0.25">
      <c r="A133" s="3">
        <v>37164</v>
      </c>
      <c r="B133" s="4">
        <v>2266.1203581264635</v>
      </c>
      <c r="C133" s="4">
        <v>1364.4</v>
      </c>
      <c r="D133" s="4">
        <f>F_Udlaansgab[[#This Row],[Udlån (mia. kr.)]]/F_Udlaansgab[[#This Row],[BNP (mia. kr.)]]*100</f>
        <v>166.08914967212428</v>
      </c>
      <c r="E133" s="4">
        <v>156.59413265353214</v>
      </c>
      <c r="F133" s="4">
        <f>F_Udlaansgab[[#This Row],[Udlån/BNP (pct. af BNP)]]-F_Udlaansgab[[#This Row],[Trend]]</f>
        <v>9.4950170185921365</v>
      </c>
      <c r="G133" s="7">
        <f>2</f>
        <v>2</v>
      </c>
      <c r="H133" s="10"/>
    </row>
    <row r="134" spans="1:8" x14ac:dyDescent="0.25">
      <c r="A134" s="3">
        <v>37256</v>
      </c>
      <c r="B134" s="4">
        <v>2339.8499532234009</v>
      </c>
      <c r="C134" s="4">
        <v>1372.2</v>
      </c>
      <c r="D134" s="4">
        <f>F_Udlaansgab[[#This Row],[Udlån (mia. kr.)]]/F_Udlaansgab[[#This Row],[BNP (mia. kr.)]]*100</f>
        <v>170.51814263397469</v>
      </c>
      <c r="E134" s="4">
        <v>157.58563529912294</v>
      </c>
      <c r="F134" s="4">
        <f>F_Udlaansgab[[#This Row],[Udlån/BNP (pct. af BNP)]]-F_Udlaansgab[[#This Row],[Trend]]</f>
        <v>12.932507334851749</v>
      </c>
      <c r="G134" s="7">
        <f>2</f>
        <v>2</v>
      </c>
      <c r="H134" s="10"/>
    </row>
    <row r="135" spans="1:8" x14ac:dyDescent="0.25">
      <c r="A135" s="3">
        <v>37346</v>
      </c>
      <c r="B135" s="4">
        <v>2345.5129507323013</v>
      </c>
      <c r="C135" s="4">
        <v>1380.1999999999998</v>
      </c>
      <c r="D135" s="4">
        <f>F_Udlaansgab[[#This Row],[Udlån (mia. kr.)]]/F_Udlaansgab[[#This Row],[BNP (mia. kr.)]]*100</f>
        <v>169.94007757805403</v>
      </c>
      <c r="E135" s="4">
        <v>158.51110947021388</v>
      </c>
      <c r="F135" s="4">
        <f>F_Udlaansgab[[#This Row],[Udlån/BNP (pct. af BNP)]]-F_Udlaansgab[[#This Row],[Trend]]</f>
        <v>11.428968107840149</v>
      </c>
      <c r="G135" s="7">
        <f>2</f>
        <v>2</v>
      </c>
      <c r="H135" s="10"/>
    </row>
    <row r="136" spans="1:8" x14ac:dyDescent="0.25">
      <c r="A136" s="3">
        <v>37437</v>
      </c>
      <c r="B136" s="4">
        <v>2355.1594431212611</v>
      </c>
      <c r="C136" s="4">
        <v>1393.3999999999999</v>
      </c>
      <c r="D136" s="4">
        <f>F_Udlaansgab[[#This Row],[Udlån (mia. kr.)]]/F_Udlaansgab[[#This Row],[BNP (mia. kr.)]]*100</f>
        <v>169.0224948414857</v>
      </c>
      <c r="E136" s="4">
        <v>159.3532840048137</v>
      </c>
      <c r="F136" s="4">
        <f>F_Udlaansgab[[#This Row],[Udlån/BNP (pct. af BNP)]]-F_Udlaansgab[[#This Row],[Trend]]</f>
        <v>9.6692108366719935</v>
      </c>
      <c r="G136" s="7">
        <f>2</f>
        <v>2</v>
      </c>
      <c r="H136" s="10"/>
    </row>
    <row r="137" spans="1:8" x14ac:dyDescent="0.25">
      <c r="A137" s="3">
        <v>37529</v>
      </c>
      <c r="B137" s="4">
        <v>2401.861325970126</v>
      </c>
      <c r="C137" s="4">
        <v>1403.6999999999998</v>
      </c>
      <c r="D137" s="4">
        <f>F_Udlaansgab[[#This Row],[Udlån (mia. kr.)]]/F_Udlaansgab[[#This Row],[BNP (mia. kr.)]]*100</f>
        <v>171.10930583245184</v>
      </c>
      <c r="E137" s="4">
        <v>160.27844826718558</v>
      </c>
      <c r="F137" s="4">
        <f>F_Udlaansgab[[#This Row],[Udlån/BNP (pct. af BNP)]]-F_Udlaansgab[[#This Row],[Trend]]</f>
        <v>10.830857565266257</v>
      </c>
      <c r="G137" s="7">
        <f>2</f>
        <v>2</v>
      </c>
      <c r="H137" s="10"/>
    </row>
    <row r="138" spans="1:8" x14ac:dyDescent="0.25">
      <c r="A138" s="3">
        <v>37621</v>
      </c>
      <c r="B138" s="4">
        <v>2400.2713323592261</v>
      </c>
      <c r="C138" s="4">
        <v>1411.4</v>
      </c>
      <c r="D138" s="4">
        <f>F_Udlaansgab[[#This Row],[Udlån (mia. kr.)]]/F_Udlaansgab[[#This Row],[BNP (mia. kr.)]]*100</f>
        <v>170.0631523564706</v>
      </c>
      <c r="E138" s="4">
        <v>161.11238628861548</v>
      </c>
      <c r="F138" s="4">
        <f>F_Udlaansgab[[#This Row],[Udlån/BNP (pct. af BNP)]]-F_Udlaansgab[[#This Row],[Trend]]</f>
        <v>8.9507660678551133</v>
      </c>
      <c r="G138" s="7">
        <f>2</f>
        <v>2</v>
      </c>
      <c r="H138" s="10"/>
    </row>
    <row r="139" spans="1:8" x14ac:dyDescent="0.25">
      <c r="A139" s="3">
        <v>37711</v>
      </c>
      <c r="B139" s="4">
        <v>2484.9350902497436</v>
      </c>
      <c r="C139" s="4">
        <v>1421.8000000000002</v>
      </c>
      <c r="D139" s="4">
        <f>F_Udlaansgab[[#This Row],[Udlån (mia. kr.)]]/F_Udlaansgab[[#This Row],[BNP (mia. kr.)]]*100</f>
        <v>174.77388453015496</v>
      </c>
      <c r="E139" s="4">
        <v>162.17226666025172</v>
      </c>
      <c r="F139" s="4">
        <f>F_Udlaansgab[[#This Row],[Udlån/BNP (pct. af BNP)]]-F_Udlaansgab[[#This Row],[Trend]]</f>
        <v>12.601617869903237</v>
      </c>
      <c r="G139" s="7">
        <f>2</f>
        <v>2</v>
      </c>
      <c r="H139" s="10"/>
    </row>
    <row r="140" spans="1:8" x14ac:dyDescent="0.25">
      <c r="A140" s="3">
        <v>37802</v>
      </c>
      <c r="B140" s="4">
        <v>2523.7949645126764</v>
      </c>
      <c r="C140" s="4">
        <v>1423.9</v>
      </c>
      <c r="D140" s="4">
        <f>F_Udlaansgab[[#This Row],[Udlån (mia. kr.)]]/F_Udlaansgab[[#This Row],[BNP (mia. kr.)]]*100</f>
        <v>177.2452394488852</v>
      </c>
      <c r="E140" s="4">
        <v>163.32878698196322</v>
      </c>
      <c r="F140" s="4">
        <f>F_Udlaansgab[[#This Row],[Udlån/BNP (pct. af BNP)]]-F_Udlaansgab[[#This Row],[Trend]]</f>
        <v>13.916452466921982</v>
      </c>
      <c r="G140" s="7">
        <f>2</f>
        <v>2</v>
      </c>
      <c r="H140" s="10"/>
    </row>
    <row r="141" spans="1:8" x14ac:dyDescent="0.25">
      <c r="A141" s="3">
        <v>37894</v>
      </c>
      <c r="B141" s="4">
        <v>2561.6775608782373</v>
      </c>
      <c r="C141" s="4">
        <v>1428.1</v>
      </c>
      <c r="D141" s="4">
        <f>F_Udlaansgab[[#This Row],[Udlån (mia. kr.)]]/F_Udlaansgab[[#This Row],[BNP (mia. kr.)]]*100</f>
        <v>179.37662354724722</v>
      </c>
      <c r="E141" s="4">
        <v>164.56007865675957</v>
      </c>
      <c r="F141" s="4">
        <f>F_Udlaansgab[[#This Row],[Udlån/BNP (pct. af BNP)]]-F_Udlaansgab[[#This Row],[Trend]]</f>
        <v>14.816544890487648</v>
      </c>
      <c r="G141" s="7">
        <f>2</f>
        <v>2</v>
      </c>
      <c r="H141" s="10"/>
    </row>
    <row r="142" spans="1:8" x14ac:dyDescent="0.25">
      <c r="A142" s="3">
        <v>37986</v>
      </c>
      <c r="B142" s="4">
        <v>2563.9955845479781</v>
      </c>
      <c r="C142" s="4">
        <v>1438.9</v>
      </c>
      <c r="D142" s="4">
        <f>F_Udlaansgab[[#This Row],[Udlån (mia. kr.)]]/F_Udlaansgab[[#This Row],[BNP (mia. kr.)]]*100</f>
        <v>178.19136733254416</v>
      </c>
      <c r="E142" s="4">
        <v>165.68192687624625</v>
      </c>
      <c r="F142" s="4">
        <f>F_Udlaansgab[[#This Row],[Udlån/BNP (pct. af BNP)]]-F_Udlaansgab[[#This Row],[Trend]]</f>
        <v>12.509440456297909</v>
      </c>
      <c r="G142" s="7">
        <f>2</f>
        <v>2</v>
      </c>
      <c r="H142" s="10"/>
    </row>
    <row r="143" spans="1:8" x14ac:dyDescent="0.25">
      <c r="A143" s="3">
        <v>38077</v>
      </c>
      <c r="B143" s="4">
        <v>2672.178381249319</v>
      </c>
      <c r="C143" s="4">
        <v>1452.4</v>
      </c>
      <c r="D143" s="4">
        <f>F_Udlaansgab[[#This Row],[Udlån (mia. kr.)]]/F_Udlaansgab[[#This Row],[BNP (mia. kr.)]]*100</f>
        <v>183.98363957927009</v>
      </c>
      <c r="E143" s="4">
        <v>167.07863155058277</v>
      </c>
      <c r="F143" s="4">
        <f>F_Udlaansgab[[#This Row],[Udlån/BNP (pct. af BNP)]]-F_Udlaansgab[[#This Row],[Trend]]</f>
        <v>16.90500802868732</v>
      </c>
      <c r="G143" s="7">
        <f>2</f>
        <v>2</v>
      </c>
      <c r="H143" s="10"/>
    </row>
    <row r="144" spans="1:8" x14ac:dyDescent="0.25">
      <c r="A144" s="3">
        <v>38168</v>
      </c>
      <c r="B144" s="4">
        <v>2722.8385023362143</v>
      </c>
      <c r="C144" s="4">
        <v>1471.4</v>
      </c>
      <c r="D144" s="4">
        <f>F_Udlaansgab[[#This Row],[Udlån (mia. kr.)]]/F_Udlaansgab[[#This Row],[BNP (mia. kr.)]]*100</f>
        <v>185.05087007857918</v>
      </c>
      <c r="E144" s="4">
        <v>168.48333118130196</v>
      </c>
      <c r="F144" s="4">
        <f>F_Udlaansgab[[#This Row],[Udlån/BNP (pct. af BNP)]]-F_Udlaansgab[[#This Row],[Trend]]</f>
        <v>16.567538897277217</v>
      </c>
      <c r="G144" s="7">
        <f>2</f>
        <v>2</v>
      </c>
      <c r="H144" s="10"/>
    </row>
    <row r="145" spans="1:8" x14ac:dyDescent="0.25">
      <c r="A145" s="3">
        <v>38260</v>
      </c>
      <c r="B145" s="4">
        <v>2790.1634453208762</v>
      </c>
      <c r="C145" s="4">
        <v>1490.6</v>
      </c>
      <c r="D145" s="4">
        <f>F_Udlaansgab[[#This Row],[Udlån (mia. kr.)]]/F_Udlaansgab[[#This Row],[BNP (mia. kr.)]]*100</f>
        <v>187.18391555889414</v>
      </c>
      <c r="E145" s="4">
        <v>169.9533985794227</v>
      </c>
      <c r="F145" s="4">
        <f>F_Udlaansgab[[#This Row],[Udlån/BNP (pct. af BNP)]]-F_Udlaansgab[[#This Row],[Trend]]</f>
        <v>17.230516979471446</v>
      </c>
      <c r="G145" s="7">
        <f>2</f>
        <v>2</v>
      </c>
      <c r="H145" s="10"/>
    </row>
    <row r="146" spans="1:8" x14ac:dyDescent="0.25">
      <c r="A146" s="3">
        <v>38352</v>
      </c>
      <c r="B146" s="4">
        <v>2865.9423952223765</v>
      </c>
      <c r="C146" s="4">
        <v>1509.6</v>
      </c>
      <c r="D146" s="4">
        <f>F_Udlaansgab[[#This Row],[Udlån (mia. kr.)]]/F_Udlaansgab[[#This Row],[BNP (mia. kr.)]]*100</f>
        <v>189.84780042543565</v>
      </c>
      <c r="E146" s="4">
        <v>171.51532891390426</v>
      </c>
      <c r="F146" s="4">
        <f>F_Udlaansgab[[#This Row],[Udlån/BNP (pct. af BNP)]]-F_Udlaansgab[[#This Row],[Trend]]</f>
        <v>18.332471511531395</v>
      </c>
      <c r="G146" s="7">
        <f>2</f>
        <v>2</v>
      </c>
      <c r="H146" s="10"/>
    </row>
    <row r="147" spans="1:8" x14ac:dyDescent="0.25">
      <c r="A147" s="3">
        <v>38442</v>
      </c>
      <c r="B147" s="4">
        <v>2991.6184857951048</v>
      </c>
      <c r="C147" s="4">
        <v>1521.3</v>
      </c>
      <c r="D147" s="4">
        <f>F_Udlaansgab[[#This Row],[Udlån (mia. kr.)]]/F_Udlaansgab[[#This Row],[BNP (mia. kr.)]]*100</f>
        <v>196.64881915434859</v>
      </c>
      <c r="E147" s="4">
        <v>173.39220451350502</v>
      </c>
      <c r="F147" s="4">
        <f>F_Udlaansgab[[#This Row],[Udlån/BNP (pct. af BNP)]]-F_Udlaansgab[[#This Row],[Trend]]</f>
        <v>23.256614640843566</v>
      </c>
      <c r="G147" s="7">
        <f>2</f>
        <v>2</v>
      </c>
      <c r="H147" s="10"/>
    </row>
    <row r="148" spans="1:8" x14ac:dyDescent="0.25">
      <c r="A148" s="3">
        <v>38533</v>
      </c>
      <c r="B148" s="4">
        <v>3103.7344207314345</v>
      </c>
      <c r="C148" s="4">
        <v>1547.6000000000001</v>
      </c>
      <c r="D148" s="4">
        <f>F_Udlaansgab[[#This Row],[Udlån (mia. kr.)]]/F_Udlaansgab[[#This Row],[BNP (mia. kr.)]]*100</f>
        <v>200.55146166525165</v>
      </c>
      <c r="E148" s="4">
        <v>175.41575102545903</v>
      </c>
      <c r="F148" s="4">
        <f>F_Udlaansgab[[#This Row],[Udlån/BNP (pct. af BNP)]]-F_Udlaansgab[[#This Row],[Trend]]</f>
        <v>25.13571063979262</v>
      </c>
      <c r="G148" s="7">
        <f>2</f>
        <v>2</v>
      </c>
      <c r="H148" s="10"/>
    </row>
    <row r="149" spans="1:8" x14ac:dyDescent="0.25">
      <c r="A149" s="3">
        <v>38625</v>
      </c>
      <c r="B149" s="4">
        <v>3198.8868401963082</v>
      </c>
      <c r="C149" s="4">
        <v>1570.1</v>
      </c>
      <c r="D149" s="4">
        <f>F_Udlaansgab[[#This Row],[Udlån (mia. kr.)]]/F_Udlaansgab[[#This Row],[BNP (mia. kr.)]]*100</f>
        <v>203.7377772241455</v>
      </c>
      <c r="E149" s="4">
        <v>177.54163140829343</v>
      </c>
      <c r="F149" s="4">
        <f>F_Udlaansgab[[#This Row],[Udlån/BNP (pct. af BNP)]]-F_Udlaansgab[[#This Row],[Trend]]</f>
        <v>26.196145815852077</v>
      </c>
      <c r="G149" s="7">
        <f>2</f>
        <v>2</v>
      </c>
      <c r="H149" s="10"/>
    </row>
    <row r="150" spans="1:8" x14ac:dyDescent="0.25">
      <c r="A150" s="3">
        <v>38717</v>
      </c>
      <c r="B150" s="4">
        <v>3346.4250067012217</v>
      </c>
      <c r="C150" s="4">
        <v>1590</v>
      </c>
      <c r="D150" s="4">
        <f>F_Udlaansgab[[#This Row],[Udlån (mia. kr.)]]/F_Udlaansgab[[#This Row],[BNP (mia. kr.)]]*100</f>
        <v>210.46698155353596</v>
      </c>
      <c r="E150" s="4">
        <v>179.95976777962795</v>
      </c>
      <c r="F150" s="4">
        <f>F_Udlaansgab[[#This Row],[Udlån/BNP (pct. af BNP)]]-F_Udlaansgab[[#This Row],[Trend]]</f>
        <v>30.507213773908006</v>
      </c>
      <c r="G150" s="7">
        <f>2</f>
        <v>2</v>
      </c>
      <c r="H150" s="10"/>
    </row>
    <row r="151" spans="1:8" x14ac:dyDescent="0.25">
      <c r="A151" s="3">
        <v>38807</v>
      </c>
      <c r="B151" s="4">
        <v>3507.1202356587683</v>
      </c>
      <c r="C151" s="4">
        <v>1616.8</v>
      </c>
      <c r="D151" s="4">
        <f>F_Udlaansgab[[#This Row],[Udlån (mia. kr.)]]/F_Udlaansgab[[#This Row],[BNP (mia. kr.)]]*100</f>
        <v>216.91738221541121</v>
      </c>
      <c r="E151" s="4">
        <v>182.64554252615756</v>
      </c>
      <c r="F151" s="4">
        <f>F_Udlaansgab[[#This Row],[Udlån/BNP (pct. af BNP)]]-F_Udlaansgab[[#This Row],[Trend]]</f>
        <v>34.271839689253653</v>
      </c>
      <c r="G151" s="7">
        <f>2</f>
        <v>2</v>
      </c>
      <c r="H151" s="10"/>
    </row>
    <row r="152" spans="1:8" x14ac:dyDescent="0.25">
      <c r="A152" s="3">
        <v>38898</v>
      </c>
      <c r="B152" s="4">
        <v>3670.5163287289124</v>
      </c>
      <c r="C152" s="4">
        <v>1642.8999999999999</v>
      </c>
      <c r="D152" s="4">
        <f>F_Udlaansgab[[#This Row],[Udlån (mia. kr.)]]/F_Udlaansgab[[#This Row],[BNP (mia. kr.)]]*100</f>
        <v>223.41690478598287</v>
      </c>
      <c r="E152" s="4">
        <v>185.59278931624516</v>
      </c>
      <c r="F152" s="4">
        <f>F_Udlaansgab[[#This Row],[Udlån/BNP (pct. af BNP)]]-F_Udlaansgab[[#This Row],[Trend]]</f>
        <v>37.824115469737706</v>
      </c>
      <c r="G152" s="7">
        <f>2</f>
        <v>2</v>
      </c>
      <c r="H152" s="10"/>
    </row>
    <row r="153" spans="1:8" x14ac:dyDescent="0.25">
      <c r="A153" s="3">
        <v>38990</v>
      </c>
      <c r="B153" s="4">
        <v>3816.2354376884241</v>
      </c>
      <c r="C153" s="4">
        <v>1668.3999999999999</v>
      </c>
      <c r="D153" s="4">
        <f>F_Udlaansgab[[#This Row],[Udlån (mia. kr.)]]/F_Udlaansgab[[#This Row],[BNP (mia. kr.)]]*100</f>
        <v>228.73624057111152</v>
      </c>
      <c r="E153" s="4">
        <v>188.72807565369664</v>
      </c>
      <c r="F153" s="4">
        <f>F_Udlaansgab[[#This Row],[Udlån/BNP (pct. af BNP)]]-F_Udlaansgab[[#This Row],[Trend]]</f>
        <v>40.008164917414888</v>
      </c>
      <c r="G153" s="7">
        <f>2</f>
        <v>2</v>
      </c>
      <c r="H153" s="10"/>
    </row>
    <row r="154" spans="1:8" x14ac:dyDescent="0.25">
      <c r="A154" s="3">
        <v>39082</v>
      </c>
      <c r="B154" s="4">
        <v>3960.1468740724831</v>
      </c>
      <c r="C154" s="4">
        <v>1685.1999999999998</v>
      </c>
      <c r="D154" s="4">
        <f>F_Udlaansgab[[#This Row],[Udlån (mia. kr.)]]/F_Udlaansgab[[#This Row],[BNP (mia. kr.)]]*100</f>
        <v>234.99566069739396</v>
      </c>
      <c r="E154" s="4">
        <v>192.09591560857487</v>
      </c>
      <c r="F154" s="4">
        <f>F_Udlaansgab[[#This Row],[Udlån/BNP (pct. af BNP)]]-F_Udlaansgab[[#This Row],[Trend]]</f>
        <v>42.899745088819088</v>
      </c>
      <c r="G154" s="7">
        <f>2</f>
        <v>2</v>
      </c>
      <c r="H154" s="10"/>
    </row>
    <row r="155" spans="1:8" x14ac:dyDescent="0.25">
      <c r="A155" s="3">
        <v>39172</v>
      </c>
      <c r="B155" s="4">
        <v>4036.9714605421186</v>
      </c>
      <c r="C155" s="4">
        <v>1702.7</v>
      </c>
      <c r="D155" s="4">
        <f>F_Udlaansgab[[#This Row],[Udlån (mia. kr.)]]/F_Udlaansgab[[#This Row],[BNP (mia. kr.)]]*100</f>
        <v>237.09235100382443</v>
      </c>
      <c r="E155" s="4">
        <v>195.4602190056375</v>
      </c>
      <c r="F155" s="4">
        <f>F_Udlaansgab[[#This Row],[Udlån/BNP (pct. af BNP)]]-F_Udlaansgab[[#This Row],[Trend]]</f>
        <v>41.632131998186935</v>
      </c>
      <c r="G155" s="7">
        <f>2</f>
        <v>2</v>
      </c>
      <c r="H155" s="10"/>
    </row>
    <row r="156" spans="1:8" x14ac:dyDescent="0.25">
      <c r="A156" s="3">
        <v>39263</v>
      </c>
      <c r="B156" s="4">
        <v>4088.3264922545404</v>
      </c>
      <c r="C156" s="4">
        <v>1705</v>
      </c>
      <c r="D156" s="4">
        <f>F_Udlaansgab[[#This Row],[Udlån (mia. kr.)]]/F_Udlaansgab[[#This Row],[BNP (mia. kr.)]]*100</f>
        <v>239.78454500026629</v>
      </c>
      <c r="E156" s="4">
        <v>198.8518136293886</v>
      </c>
      <c r="F156" s="4">
        <f>F_Udlaansgab[[#This Row],[Udlån/BNP (pct. af BNP)]]-F_Udlaansgab[[#This Row],[Trend]]</f>
        <v>40.93273137087769</v>
      </c>
      <c r="G156" s="7">
        <f>2</f>
        <v>2</v>
      </c>
      <c r="H156" s="10"/>
    </row>
    <row r="157" spans="1:8" x14ac:dyDescent="0.25">
      <c r="A157" s="3">
        <v>39355</v>
      </c>
      <c r="B157" s="4">
        <v>4177.3156780048021</v>
      </c>
      <c r="C157" s="4">
        <v>1717.2</v>
      </c>
      <c r="D157" s="4">
        <f>F_Udlaansgab[[#This Row],[Udlån (mia. kr.)]]/F_Udlaansgab[[#This Row],[BNP (mia. kr.)]]*100</f>
        <v>243.26320044286058</v>
      </c>
      <c r="E157" s="4">
        <v>202.31116451038247</v>
      </c>
      <c r="F157" s="4">
        <f>F_Udlaansgab[[#This Row],[Udlån/BNP (pct. af BNP)]]-F_Udlaansgab[[#This Row],[Trend]]</f>
        <v>40.952035932478111</v>
      </c>
      <c r="G157" s="7">
        <f>2</f>
        <v>2</v>
      </c>
      <c r="H157" s="10"/>
    </row>
    <row r="158" spans="1:8" x14ac:dyDescent="0.25">
      <c r="A158" s="3">
        <v>39447</v>
      </c>
      <c r="B158" s="4">
        <v>4333.3904345302426</v>
      </c>
      <c r="C158" s="4">
        <v>1743.1</v>
      </c>
      <c r="D158" s="4">
        <f>F_Udlaansgab[[#This Row],[Udlån (mia. kr.)]]/F_Udlaansgab[[#This Row],[BNP (mia. kr.)]]*100</f>
        <v>248.6025147455822</v>
      </c>
      <c r="E158" s="4">
        <v>205.936412559801</v>
      </c>
      <c r="F158" s="4">
        <f>F_Udlaansgab[[#This Row],[Udlån/BNP (pct. af BNP)]]-F_Udlaansgab[[#This Row],[Trend]]</f>
        <v>42.666102185781199</v>
      </c>
      <c r="G158" s="7">
        <f>2</f>
        <v>2</v>
      </c>
      <c r="H158" s="10"/>
    </row>
    <row r="159" spans="1:8" x14ac:dyDescent="0.25">
      <c r="A159" s="3">
        <v>39538</v>
      </c>
      <c r="B159" s="4">
        <v>4430.1196345660155</v>
      </c>
      <c r="C159" s="4">
        <v>1759.8999999999999</v>
      </c>
      <c r="D159" s="4">
        <f>F_Udlaansgab[[#This Row],[Udlån (mia. kr.)]]/F_Udlaansgab[[#This Row],[BNP (mia. kr.)]]*100</f>
        <v>251.7256454665615</v>
      </c>
      <c r="E159" s="4">
        <v>209.59983246699983</v>
      </c>
      <c r="F159" s="4">
        <f>F_Udlaansgab[[#This Row],[Udlån/BNP (pct. af BNP)]]-F_Udlaansgab[[#This Row],[Trend]]</f>
        <v>42.125812999561674</v>
      </c>
      <c r="G159" s="7">
        <f>2</f>
        <v>2</v>
      </c>
      <c r="H159" s="10"/>
    </row>
    <row r="160" spans="1:8" x14ac:dyDescent="0.25">
      <c r="A160" s="3">
        <v>39629</v>
      </c>
      <c r="B160" s="4">
        <v>4515.836237005733</v>
      </c>
      <c r="C160" s="4">
        <v>1787.6</v>
      </c>
      <c r="D160" s="4">
        <f>F_Udlaansgab[[#This Row],[Udlån (mia. kr.)]]/F_Udlaansgab[[#This Row],[BNP (mia. kr.)]]*100</f>
        <v>252.62006248633551</v>
      </c>
      <c r="E160" s="4">
        <v>213.17653662420798</v>
      </c>
      <c r="F160" s="4">
        <f>F_Udlaansgab[[#This Row],[Udlån/BNP (pct. af BNP)]]-F_Udlaansgab[[#This Row],[Trend]]</f>
        <v>39.44352586212753</v>
      </c>
      <c r="G160" s="7">
        <f>2</f>
        <v>2</v>
      </c>
      <c r="H160" s="10"/>
    </row>
    <row r="161" spans="1:8" x14ac:dyDescent="0.25">
      <c r="A161" s="3">
        <v>39721</v>
      </c>
      <c r="B161" s="4">
        <v>4583.963218538709</v>
      </c>
      <c r="C161" s="4">
        <v>1809.3999999999999</v>
      </c>
      <c r="D161" s="4">
        <f>F_Udlaansgab[[#This Row],[Udlån (mia. kr.)]]/F_Udlaansgab[[#This Row],[BNP (mia. kr.)]]*100</f>
        <v>253.34161702988337</v>
      </c>
      <c r="E161" s="4">
        <v>216.65768128470592</v>
      </c>
      <c r="F161" s="4">
        <f>F_Udlaansgab[[#This Row],[Udlån/BNP (pct. af BNP)]]-F_Udlaansgab[[#This Row],[Trend]]</f>
        <v>36.68393574517745</v>
      </c>
      <c r="G161" s="7">
        <f>2</f>
        <v>2</v>
      </c>
      <c r="H161" s="10"/>
    </row>
    <row r="162" spans="1:8" x14ac:dyDescent="0.25">
      <c r="A162" s="3">
        <v>39813</v>
      </c>
      <c r="B162" s="4">
        <v>4619.062510181353</v>
      </c>
      <c r="C162" s="4">
        <v>1809.8000000000002</v>
      </c>
      <c r="D162" s="4">
        <f>F_Udlaansgab[[#This Row],[Udlån (mia. kr.)]]/F_Udlaansgab[[#This Row],[BNP (mia. kr.)]]*100</f>
        <v>255.22502542719377</v>
      </c>
      <c r="E162" s="4">
        <v>220.10782715915954</v>
      </c>
      <c r="F162" s="4">
        <f>F_Udlaansgab[[#This Row],[Udlån/BNP (pct. af BNP)]]-F_Udlaansgab[[#This Row],[Trend]]</f>
        <v>35.11719826803423</v>
      </c>
      <c r="G162" s="7">
        <f>2</f>
        <v>2</v>
      </c>
      <c r="H162" s="10"/>
    </row>
    <row r="163" spans="1:8" x14ac:dyDescent="0.25">
      <c r="A163" s="3">
        <v>39903</v>
      </c>
      <c r="B163" s="4">
        <v>4687.9193382388912</v>
      </c>
      <c r="C163" s="4">
        <v>1798.5</v>
      </c>
      <c r="D163" s="4">
        <f>F_Udlaansgab[[#This Row],[Udlån (mia. kr.)]]/F_Udlaansgab[[#This Row],[BNP (mia. kr.)]]*100</f>
        <v>260.65717755011906</v>
      </c>
      <c r="E163" s="4">
        <v>223.72044993585595</v>
      </c>
      <c r="F163" s="4">
        <f>F_Udlaansgab[[#This Row],[Udlån/BNP (pct. af BNP)]]-F_Udlaansgab[[#This Row],[Trend]]</f>
        <v>36.936727614263106</v>
      </c>
      <c r="G163" s="7">
        <f>2</f>
        <v>2</v>
      </c>
      <c r="H163" s="10"/>
    </row>
    <row r="164" spans="1:8" x14ac:dyDescent="0.25">
      <c r="A164" s="3">
        <v>39994</v>
      </c>
      <c r="B164" s="4">
        <v>4675.1765231653144</v>
      </c>
      <c r="C164" s="4">
        <v>1768.8000000000002</v>
      </c>
      <c r="D164" s="4">
        <f>F_Udlaansgab[[#This Row],[Udlån (mia. kr.)]]/F_Udlaansgab[[#This Row],[BNP (mia. kr.)]]*100</f>
        <v>264.31346241323575</v>
      </c>
      <c r="E164" s="4">
        <v>227.39227565715723</v>
      </c>
      <c r="F164" s="4">
        <f>F_Udlaansgab[[#This Row],[Udlån/BNP (pct. af BNP)]]-F_Udlaansgab[[#This Row],[Trend]]</f>
        <v>36.921186756078527</v>
      </c>
      <c r="G164" s="7">
        <f>2</f>
        <v>2</v>
      </c>
      <c r="H164" s="10"/>
    </row>
    <row r="165" spans="1:8" x14ac:dyDescent="0.25">
      <c r="A165" s="3">
        <v>40086</v>
      </c>
      <c r="B165" s="4">
        <v>4734.9508271336645</v>
      </c>
      <c r="C165" s="4">
        <v>1743.5</v>
      </c>
      <c r="D165" s="4">
        <f>F_Udlaansgab[[#This Row],[Udlån (mia. kr.)]]/F_Udlaansgab[[#This Row],[BNP (mia. kr.)]]*100</f>
        <v>271.57733450723629</v>
      </c>
      <c r="E165" s="4">
        <v>231.31744358569651</v>
      </c>
      <c r="F165" s="4">
        <f>F_Udlaansgab[[#This Row],[Udlån/BNP (pct. af BNP)]]-F_Udlaansgab[[#This Row],[Trend]]</f>
        <v>40.259890921539778</v>
      </c>
      <c r="G165" s="7">
        <f>2</f>
        <v>2</v>
      </c>
      <c r="H165" s="10"/>
    </row>
    <row r="166" spans="1:8" x14ac:dyDescent="0.25">
      <c r="A166" s="3">
        <v>40178</v>
      </c>
      <c r="B166" s="4">
        <v>4784.4808949470334</v>
      </c>
      <c r="C166" s="4">
        <v>1729.3999999999999</v>
      </c>
      <c r="D166" s="4">
        <f>F_Udlaansgab[[#This Row],[Udlån (mia. kr.)]]/F_Udlaansgab[[#This Row],[BNP (mia. kr.)]]*100</f>
        <v>276.65553920128565</v>
      </c>
      <c r="E166" s="4">
        <v>235.36762165963194</v>
      </c>
      <c r="F166" s="4">
        <f>F_Udlaansgab[[#This Row],[Udlån/BNP (pct. af BNP)]]-F_Udlaansgab[[#This Row],[Trend]]</f>
        <v>41.287917541653712</v>
      </c>
      <c r="G166" s="7">
        <f>2</f>
        <v>2</v>
      </c>
      <c r="H166" s="10"/>
    </row>
    <row r="167" spans="1:8" x14ac:dyDescent="0.25">
      <c r="A167" s="3">
        <v>40268</v>
      </c>
      <c r="B167" s="4">
        <v>4831.3222381936812</v>
      </c>
      <c r="C167" s="4">
        <v>1739.2</v>
      </c>
      <c r="D167" s="4">
        <f>F_Udlaansgab[[#This Row],[Udlån (mia. kr.)]]/F_Udlaansgab[[#This Row],[BNP (mia. kr.)]]*100</f>
        <v>277.78991709945268</v>
      </c>
      <c r="E167" s="4">
        <v>239.32174691735915</v>
      </c>
      <c r="F167" s="4">
        <f>F_Udlaansgab[[#This Row],[Udlån/BNP (pct. af BNP)]]-F_Udlaansgab[[#This Row],[Trend]]</f>
        <v>38.46817018209353</v>
      </c>
      <c r="G167" s="7">
        <f>2</f>
        <v>2</v>
      </c>
      <c r="H167" s="10"/>
    </row>
    <row r="168" spans="1:8" x14ac:dyDescent="0.25">
      <c r="A168" s="3">
        <v>40359</v>
      </c>
      <c r="B168" s="4">
        <v>4834.3907003197928</v>
      </c>
      <c r="C168" s="4">
        <v>1765.8999999999999</v>
      </c>
      <c r="D168" s="4">
        <f>F_Udlaansgab[[#This Row],[Udlån (mia. kr.)]]/F_Udlaansgab[[#This Row],[BNP (mia. kr.)]]*100</f>
        <v>273.76355967607412</v>
      </c>
      <c r="E168" s="4">
        <v>242.89835678318181</v>
      </c>
      <c r="F168" s="4">
        <f>F_Udlaansgab[[#This Row],[Udlån/BNP (pct. af BNP)]]-F_Udlaansgab[[#This Row],[Trend]]</f>
        <v>30.865202892892313</v>
      </c>
      <c r="G168" s="7">
        <f>2</f>
        <v>2</v>
      </c>
      <c r="H168" s="10"/>
    </row>
    <row r="169" spans="1:8" x14ac:dyDescent="0.25">
      <c r="A169" s="3">
        <v>40451</v>
      </c>
      <c r="B169" s="4">
        <v>4816.0593569756047</v>
      </c>
      <c r="C169" s="4">
        <v>1791.6000000000001</v>
      </c>
      <c r="D169" s="4">
        <f>F_Udlaansgab[[#This Row],[Udlån (mia. kr.)]]/F_Udlaansgab[[#This Row],[BNP (mia. kr.)]]*100</f>
        <v>268.81331530339384</v>
      </c>
      <c r="E169" s="4">
        <v>246.05586899549871</v>
      </c>
      <c r="F169" s="4">
        <f>F_Udlaansgab[[#This Row],[Udlån/BNP (pct. af BNP)]]-F_Udlaansgab[[#This Row],[Trend]]</f>
        <v>22.757446307895123</v>
      </c>
      <c r="G169" s="7">
        <f>2</f>
        <v>2</v>
      </c>
      <c r="H169" s="10"/>
    </row>
    <row r="170" spans="1:8" x14ac:dyDescent="0.25">
      <c r="A170" s="3">
        <v>40543</v>
      </c>
      <c r="B170" s="4">
        <v>4794.1795265745877</v>
      </c>
      <c r="C170" s="4">
        <v>1812.9</v>
      </c>
      <c r="D170" s="4">
        <f>F_Udlaansgab[[#This Row],[Udlån (mia. kr.)]]/F_Udlaansgab[[#This Row],[BNP (mia. kr.)]]*100</f>
        <v>264.44809567955139</v>
      </c>
      <c r="E170" s="4">
        <v>248.83676357069666</v>
      </c>
      <c r="F170" s="4">
        <f>F_Udlaansgab[[#This Row],[Udlån/BNP (pct. af BNP)]]-F_Udlaansgab[[#This Row],[Trend]]</f>
        <v>15.611332108854725</v>
      </c>
      <c r="G170" s="7">
        <f>2</f>
        <v>2</v>
      </c>
      <c r="H170" s="10"/>
    </row>
    <row r="171" spans="1:8" x14ac:dyDescent="0.25">
      <c r="A171" s="3">
        <v>40633</v>
      </c>
      <c r="B171" s="4">
        <v>4832.4461899188864</v>
      </c>
      <c r="C171" s="4">
        <v>1831.3</v>
      </c>
      <c r="D171" s="4">
        <f>F_Udlaansgab[[#This Row],[Udlån (mia. kr.)]]/F_Udlaansgab[[#This Row],[BNP (mia. kr.)]]*100</f>
        <v>263.88064161627733</v>
      </c>
      <c r="E171" s="4">
        <v>251.45845770986978</v>
      </c>
      <c r="F171" s="4">
        <f>F_Udlaansgab[[#This Row],[Udlån/BNP (pct. af BNP)]]-F_Udlaansgab[[#This Row],[Trend]]</f>
        <v>12.422183906407554</v>
      </c>
      <c r="G171" s="7">
        <f>2</f>
        <v>2</v>
      </c>
      <c r="H171" s="10"/>
    </row>
    <row r="172" spans="1:8" x14ac:dyDescent="0.25">
      <c r="A172" s="3">
        <v>40724</v>
      </c>
      <c r="B172" s="4">
        <v>4871.6887834924801</v>
      </c>
      <c r="C172" s="4">
        <v>1842.5</v>
      </c>
      <c r="D172" s="4">
        <f>F_Udlaansgab[[#This Row],[Udlån (mia. kr.)]]/F_Udlaansgab[[#This Row],[BNP (mia. kr.)]]*100</f>
        <v>264.40644686526349</v>
      </c>
      <c r="E172" s="4">
        <v>253.98457682014362</v>
      </c>
      <c r="F172" s="4">
        <f>F_Udlaansgab[[#This Row],[Udlån/BNP (pct. af BNP)]]-F_Udlaansgab[[#This Row],[Trend]]</f>
        <v>10.421870045119874</v>
      </c>
      <c r="G172" s="7">
        <f>2</f>
        <v>2</v>
      </c>
      <c r="H172" s="10"/>
    </row>
    <row r="173" spans="1:8" x14ac:dyDescent="0.25">
      <c r="A173" s="3">
        <v>40816</v>
      </c>
      <c r="B173" s="4">
        <v>4995.6209695492016</v>
      </c>
      <c r="C173" s="4">
        <v>1842.5</v>
      </c>
      <c r="D173" s="4">
        <f>F_Udlaansgab[[#This Row],[Udlån (mia. kr.)]]/F_Udlaansgab[[#This Row],[BNP (mia. kr.)]]*100</f>
        <v>271.13275275708014</v>
      </c>
      <c r="E173" s="4">
        <v>256.7565210690953</v>
      </c>
      <c r="F173" s="4">
        <f>F_Udlaansgab[[#This Row],[Udlån/BNP (pct. af BNP)]]-F_Udlaansgab[[#This Row],[Trend]]</f>
        <v>14.376231687984841</v>
      </c>
      <c r="G173" s="7">
        <f>2</f>
        <v>2</v>
      </c>
      <c r="H173" s="10"/>
    </row>
    <row r="174" spans="1:8" x14ac:dyDescent="0.25">
      <c r="A174" s="3">
        <v>40908</v>
      </c>
      <c r="B174" s="4">
        <v>5050.7986847277152</v>
      </c>
      <c r="C174" s="4">
        <v>1848.5</v>
      </c>
      <c r="D174" s="4">
        <f>F_Udlaansgab[[#This Row],[Udlån (mia. kr.)]]/F_Udlaansgab[[#This Row],[BNP (mia. kr.)]]*100</f>
        <v>273.23768919273544</v>
      </c>
      <c r="E174" s="4">
        <v>259.51407304580897</v>
      </c>
      <c r="F174" s="4">
        <f>F_Udlaansgab[[#This Row],[Udlån/BNP (pct. af BNP)]]-F_Udlaansgab[[#This Row],[Trend]]</f>
        <v>13.723616146926474</v>
      </c>
      <c r="G174" s="7">
        <f>2</f>
        <v>2</v>
      </c>
      <c r="H174" s="10"/>
    </row>
    <row r="175" spans="1:8" x14ac:dyDescent="0.25">
      <c r="A175" s="3">
        <v>40999</v>
      </c>
      <c r="B175" s="4">
        <v>5118.1904702336678</v>
      </c>
      <c r="C175" s="4">
        <v>1854.9</v>
      </c>
      <c r="D175" s="4">
        <f>F_Udlaansgab[[#This Row],[Udlån (mia. kr.)]]/F_Udlaansgab[[#This Row],[BNP (mia. kr.)]]*100</f>
        <v>275.92810772729888</v>
      </c>
      <c r="E175" s="4">
        <v>262.28904883077286</v>
      </c>
      <c r="F175" s="4">
        <f>F_Udlaansgab[[#This Row],[Udlån/BNP (pct. af BNP)]]-F_Udlaansgab[[#This Row],[Trend]]</f>
        <v>13.639058896526024</v>
      </c>
      <c r="G175" s="7">
        <f>2</f>
        <v>2</v>
      </c>
      <c r="H175" s="10"/>
    </row>
    <row r="176" spans="1:8" x14ac:dyDescent="0.25">
      <c r="A176" s="3">
        <v>41090</v>
      </c>
      <c r="B176" s="4">
        <v>5148.4522079995095</v>
      </c>
      <c r="C176" s="4">
        <v>1865.2</v>
      </c>
      <c r="D176" s="4">
        <f>F_Udlaansgab[[#This Row],[Udlån (mia. kr.)]]/F_Udlaansgab[[#This Row],[BNP (mia. kr.)]]*100</f>
        <v>276.02681792834602</v>
      </c>
      <c r="E176" s="4">
        <v>264.93857313566616</v>
      </c>
      <c r="F176" s="4">
        <f>F_Udlaansgab[[#This Row],[Udlån/BNP (pct. af BNP)]]-F_Udlaansgab[[#This Row],[Trend]]</f>
        <v>11.088244792679859</v>
      </c>
      <c r="G176" s="7">
        <f>2</f>
        <v>2</v>
      </c>
      <c r="H176" s="10"/>
    </row>
    <row r="177" spans="1:8" x14ac:dyDescent="0.25">
      <c r="A177" s="3">
        <v>41182</v>
      </c>
      <c r="B177" s="4">
        <v>5131.706567641344</v>
      </c>
      <c r="C177" s="4">
        <v>1881.7</v>
      </c>
      <c r="D177" s="4">
        <f>F_Udlaansgab[[#This Row],[Udlån (mia. kr.)]]/F_Udlaansgab[[#This Row],[BNP (mia. kr.)]]*100</f>
        <v>272.71650994533371</v>
      </c>
      <c r="E177" s="4">
        <v>267.27908728204966</v>
      </c>
      <c r="F177" s="4">
        <f>F_Udlaansgab[[#This Row],[Udlån/BNP (pct. af BNP)]]-F_Udlaansgab[[#This Row],[Trend]]</f>
        <v>5.4374226632840532</v>
      </c>
      <c r="G177" s="7">
        <f>2</f>
        <v>2</v>
      </c>
      <c r="H177" s="10"/>
    </row>
    <row r="178" spans="1:8" x14ac:dyDescent="0.25">
      <c r="A178" s="3">
        <v>41274</v>
      </c>
      <c r="B178" s="4">
        <v>5216.3068622736118</v>
      </c>
      <c r="C178" s="4">
        <v>1893</v>
      </c>
      <c r="D178" s="4">
        <f>F_Udlaansgab[[#This Row],[Udlån (mia. kr.)]]/F_Udlaansgab[[#This Row],[BNP (mia. kr.)]]*100</f>
        <v>275.55767893679939</v>
      </c>
      <c r="E178" s="4">
        <v>269.65534906580211</v>
      </c>
      <c r="F178" s="4">
        <f>F_Udlaansgab[[#This Row],[Udlån/BNP (pct. af BNP)]]-F_Udlaansgab[[#This Row],[Trend]]</f>
        <v>5.9023298709972778</v>
      </c>
      <c r="G178" s="7">
        <f>2</f>
        <v>2</v>
      </c>
      <c r="H178" s="10"/>
    </row>
    <row r="179" spans="1:8" x14ac:dyDescent="0.25">
      <c r="A179" s="3">
        <v>41364</v>
      </c>
      <c r="B179" s="4">
        <v>5201.8878629475694</v>
      </c>
      <c r="C179" s="4">
        <v>1901.5</v>
      </c>
      <c r="D179" s="4">
        <f>F_Udlaansgab[[#This Row],[Udlån (mia. kr.)]]/F_Udlaansgab[[#This Row],[BNP (mia. kr.)]]*100</f>
        <v>273.56759731514961</v>
      </c>
      <c r="E179" s="4">
        <v>271.80181455043731</v>
      </c>
      <c r="F179" s="4">
        <f>F_Udlaansgab[[#This Row],[Udlån/BNP (pct. af BNP)]]-F_Udlaansgab[[#This Row],[Trend]]</f>
        <v>1.7657827647122986</v>
      </c>
      <c r="G179" s="7">
        <f>2</f>
        <v>2</v>
      </c>
      <c r="H179" s="10"/>
    </row>
    <row r="180" spans="1:8" x14ac:dyDescent="0.25">
      <c r="A180" s="3">
        <v>41455</v>
      </c>
      <c r="B180" s="4">
        <v>5179.6782607818741</v>
      </c>
      <c r="C180" s="4">
        <v>1913.2999999999997</v>
      </c>
      <c r="D180" s="4">
        <f>F_Udlaansgab[[#This Row],[Udlån (mia. kr.)]]/F_Udlaansgab[[#This Row],[BNP (mia. kr.)]]*100</f>
        <v>270.7196080479734</v>
      </c>
      <c r="E180" s="4">
        <v>273.67776815195509</v>
      </c>
      <c r="F180" s="4">
        <f>F_Udlaansgab[[#This Row],[Udlån/BNP (pct. af BNP)]]-F_Udlaansgab[[#This Row],[Trend]]</f>
        <v>-2.9581601039816974</v>
      </c>
      <c r="G180" s="7">
        <f>2</f>
        <v>2</v>
      </c>
      <c r="H180" s="10"/>
    </row>
    <row r="181" spans="1:8" x14ac:dyDescent="0.25">
      <c r="A181" s="3">
        <v>41547</v>
      </c>
      <c r="B181" s="4">
        <v>5178.3715432816443</v>
      </c>
      <c r="C181" s="4">
        <v>1923.8999999999999</v>
      </c>
      <c r="D181" s="4">
        <f>F_Udlaansgab[[#This Row],[Udlån (mia. kr.)]]/F_Udlaansgab[[#This Row],[BNP (mia. kr.)]]*100</f>
        <v>269.1601197194056</v>
      </c>
      <c r="E181" s="4">
        <v>275.36123932565238</v>
      </c>
      <c r="F181" s="4">
        <f>F_Udlaansgab[[#This Row],[Udlån/BNP (pct. af BNP)]]-F_Udlaansgab[[#This Row],[Trend]]</f>
        <v>-6.2011196062467775</v>
      </c>
      <c r="G181" s="7">
        <f>2</f>
        <v>2</v>
      </c>
      <c r="H181" s="10"/>
    </row>
    <row r="182" spans="1:8" x14ac:dyDescent="0.25">
      <c r="A182" s="3">
        <v>41639</v>
      </c>
      <c r="B182" s="4">
        <v>5075.3933875259299</v>
      </c>
      <c r="C182" s="4">
        <v>1935.5</v>
      </c>
      <c r="D182" s="4">
        <f>F_Udlaansgab[[#This Row],[Udlån (mia. kr.)]]/F_Udlaansgab[[#This Row],[BNP (mia. kr.)]]*100</f>
        <v>262.22647313489693</v>
      </c>
      <c r="E182" s="4">
        <v>276.5637881241945</v>
      </c>
      <c r="F182" s="4">
        <f>F_Udlaansgab[[#This Row],[Udlån/BNP (pct. af BNP)]]-F_Udlaansgab[[#This Row],[Trend]]</f>
        <v>-14.337314989297568</v>
      </c>
      <c r="G182" s="7">
        <f>2</f>
        <v>2</v>
      </c>
      <c r="H182" s="10"/>
    </row>
    <row r="183" spans="1:8" x14ac:dyDescent="0.25">
      <c r="A183" s="3">
        <v>41729</v>
      </c>
      <c r="B183" s="4">
        <v>5105.7577100112612</v>
      </c>
      <c r="C183" s="4">
        <v>1950.7</v>
      </c>
      <c r="D183" s="4">
        <f>F_Udlaansgab[[#This Row],[Udlån (mia. kr.)]]/F_Udlaansgab[[#This Row],[BNP (mia. kr.)]]*100</f>
        <v>261.7397708520665</v>
      </c>
      <c r="E183" s="4">
        <v>277.65189356306047</v>
      </c>
      <c r="F183" s="4">
        <f>F_Udlaansgab[[#This Row],[Udlån/BNP (pct. af BNP)]]-F_Udlaansgab[[#This Row],[Trend]]</f>
        <v>-15.91212271099397</v>
      </c>
      <c r="G183" s="7">
        <f>2</f>
        <v>2</v>
      </c>
      <c r="H183" s="10"/>
    </row>
    <row r="184" spans="1:8" x14ac:dyDescent="0.25">
      <c r="A184" s="3">
        <v>41820</v>
      </c>
      <c r="B184" s="4">
        <v>5079.8515333845789</v>
      </c>
      <c r="C184" s="4">
        <v>1957</v>
      </c>
      <c r="D184" s="4">
        <f>F_Udlaansgab[[#This Row],[Udlån (mia. kr.)]]/F_Udlaansgab[[#This Row],[BNP (mia. kr.)]]*100</f>
        <v>259.57340487402035</v>
      </c>
      <c r="E184" s="4">
        <v>278.53751577258419</v>
      </c>
      <c r="F184" s="4">
        <f>F_Udlaansgab[[#This Row],[Udlån/BNP (pct. af BNP)]]-F_Udlaansgab[[#This Row],[Trend]]</f>
        <v>-18.964110898563831</v>
      </c>
      <c r="G184" s="7">
        <f>2</f>
        <v>2</v>
      </c>
      <c r="H184" s="10"/>
    </row>
    <row r="185" spans="1:8" x14ac:dyDescent="0.25">
      <c r="A185" s="3">
        <v>41912</v>
      </c>
      <c r="B185" s="4">
        <v>5218.482624035727</v>
      </c>
      <c r="C185" s="4">
        <v>1966.3999999999999</v>
      </c>
      <c r="D185" s="4">
        <f>F_Udlaansgab[[#This Row],[Udlån (mia. kr.)]]/F_Udlaansgab[[#This Row],[BNP (mia. kr.)]]*100</f>
        <v>265.38255817919685</v>
      </c>
      <c r="E185" s="4">
        <v>279.66331599696724</v>
      </c>
      <c r="F185" s="4">
        <f>F_Udlaansgab[[#This Row],[Udlån/BNP (pct. af BNP)]]-F_Udlaansgab[[#This Row],[Trend]]</f>
        <v>-14.280757817770393</v>
      </c>
      <c r="G185" s="7">
        <f>2</f>
        <v>2</v>
      </c>
      <c r="H185" s="10"/>
    </row>
    <row r="186" spans="1:8" x14ac:dyDescent="0.25">
      <c r="A186" s="3">
        <v>42004</v>
      </c>
      <c r="B186" s="4">
        <v>5239.7275818738744</v>
      </c>
      <c r="C186" s="4">
        <v>1980.3000000000002</v>
      </c>
      <c r="D186" s="4">
        <f>F_Udlaansgab[[#This Row],[Udlån (mia. kr.)]]/F_Udlaansgab[[#This Row],[BNP (mia. kr.)]]*100</f>
        <v>264.59261636488782</v>
      </c>
      <c r="E186" s="4">
        <v>280.66237549184024</v>
      </c>
      <c r="F186" s="4">
        <f>F_Udlaansgab[[#This Row],[Udlån/BNP (pct. af BNP)]]-F_Udlaansgab[[#This Row],[Trend]]</f>
        <v>-16.06975912695242</v>
      </c>
      <c r="G186" s="7">
        <f>2</f>
        <v>2</v>
      </c>
      <c r="H186" s="10"/>
    </row>
    <row r="187" spans="1:8" x14ac:dyDescent="0.25">
      <c r="A187" s="3">
        <v>42094</v>
      </c>
      <c r="B187" s="4">
        <v>5287.4947908985669</v>
      </c>
      <c r="C187" s="4">
        <v>1992.9</v>
      </c>
      <c r="D187" s="4">
        <f>F_Udlaansgab[[#This Row],[Udlån (mia. kr.)]]/F_Udlaansgab[[#This Row],[BNP (mia. kr.)]]*100</f>
        <v>265.31661352293474</v>
      </c>
      <c r="E187" s="4">
        <v>281.62169139195026</v>
      </c>
      <c r="F187" s="4">
        <f>F_Udlaansgab[[#This Row],[Udlån/BNP (pct. af BNP)]]-F_Udlaansgab[[#This Row],[Trend]]</f>
        <v>-16.30507786901552</v>
      </c>
      <c r="G187" s="7">
        <f>2</f>
        <v>2</v>
      </c>
      <c r="H187" s="10"/>
    </row>
    <row r="188" spans="1:8" x14ac:dyDescent="0.25">
      <c r="A188" s="3">
        <v>42185</v>
      </c>
      <c r="B188" s="4">
        <v>5270.3406117902541</v>
      </c>
      <c r="C188" s="4">
        <v>2009.9</v>
      </c>
      <c r="D188" s="4">
        <f>F_Udlaansgab[[#This Row],[Udlån (mia. kr.)]]/F_Udlaansgab[[#This Row],[BNP (mia. kr.)]]*100</f>
        <v>262.21904631027684</v>
      </c>
      <c r="E188" s="4">
        <v>282.33404006347752</v>
      </c>
      <c r="F188" s="4">
        <f>F_Udlaansgab[[#This Row],[Udlån/BNP (pct. af BNP)]]-F_Udlaansgab[[#This Row],[Trend]]</f>
        <v>-20.114993753200679</v>
      </c>
      <c r="G188" s="7">
        <f>2</f>
        <v>2</v>
      </c>
      <c r="H188" s="10"/>
    </row>
    <row r="189" spans="1:8" x14ac:dyDescent="0.25">
      <c r="A189" s="3">
        <v>42277</v>
      </c>
      <c r="B189" s="4">
        <v>5357.955071690586</v>
      </c>
      <c r="C189" s="4">
        <v>2020.1999999999998</v>
      </c>
      <c r="D189" s="4">
        <f>F_Udlaansgab[[#This Row],[Udlån (mia. kr.)]]/F_Udlaansgab[[#This Row],[BNP (mia. kr.)]]*100</f>
        <v>265.21904126772529</v>
      </c>
      <c r="E189" s="4">
        <v>283.14060469103327</v>
      </c>
      <c r="F189" s="4">
        <f>F_Udlaansgab[[#This Row],[Udlån/BNP (pct. af BNP)]]-F_Udlaansgab[[#This Row],[Trend]]</f>
        <v>-17.921563423307987</v>
      </c>
      <c r="G189" s="7">
        <f>2</f>
        <v>2</v>
      </c>
      <c r="H189" s="10"/>
    </row>
    <row r="190" spans="1:8" x14ac:dyDescent="0.25">
      <c r="A190" s="3">
        <v>42369</v>
      </c>
      <c r="B190" s="4">
        <v>5354.743278488555</v>
      </c>
      <c r="C190" s="4">
        <v>2030.1999999999998</v>
      </c>
      <c r="D190" s="4">
        <f>F_Udlaansgab[[#This Row],[Udlån (mia. kr.)]]/F_Udlaansgab[[#This Row],[BNP (mia. kr.)]]*100</f>
        <v>263.75447140619428</v>
      </c>
      <c r="E190" s="4">
        <v>283.79540005402993</v>
      </c>
      <c r="F190" s="4">
        <f>F_Udlaansgab[[#This Row],[Udlån/BNP (pct. af BNP)]]-F_Udlaansgab[[#This Row],[Trend]]</f>
        <v>-20.040928647835642</v>
      </c>
      <c r="G190" s="7">
        <f>2</f>
        <v>2</v>
      </c>
      <c r="H190" s="10"/>
    </row>
    <row r="191" spans="1:8" x14ac:dyDescent="0.25">
      <c r="A191" s="3">
        <v>42460</v>
      </c>
      <c r="B191" s="4">
        <v>5371.2206586065276</v>
      </c>
      <c r="C191" s="4">
        <v>2040.1999999999998</v>
      </c>
      <c r="D191" s="4">
        <f>F_Udlaansgab[[#This Row],[Udlån (mia. kr.)]]/F_Udlaansgab[[#This Row],[BNP (mia. kr.)]]*100</f>
        <v>263.26931960624097</v>
      </c>
      <c r="E191" s="4">
        <v>284.35704303308631</v>
      </c>
      <c r="F191" s="4">
        <f>F_Udlaansgab[[#This Row],[Udlån/BNP (pct. af BNP)]]-F_Udlaansgab[[#This Row],[Trend]]</f>
        <v>-21.087723426845344</v>
      </c>
      <c r="G191" s="7">
        <f>2</f>
        <v>2</v>
      </c>
      <c r="H191" s="10"/>
    </row>
    <row r="192" spans="1:8" x14ac:dyDescent="0.25">
      <c r="A192" s="3">
        <v>42551</v>
      </c>
      <c r="B192" s="4">
        <v>5434.330699250344</v>
      </c>
      <c r="C192" s="4">
        <v>2059.9</v>
      </c>
      <c r="D192" s="4">
        <f>F_Udlaansgab[[#This Row],[Udlån (mia. kr.)]]/F_Udlaansgab[[#This Row],[BNP (mia. kr.)]]*100</f>
        <v>263.81526769505047</v>
      </c>
      <c r="E192" s="4">
        <v>284.8854180151709</v>
      </c>
      <c r="F192" s="4">
        <f>F_Udlaansgab[[#This Row],[Udlån/BNP (pct. af BNP)]]-F_Udlaansgab[[#This Row],[Trend]]</f>
        <v>-21.070150320120433</v>
      </c>
      <c r="G192" s="7">
        <f>2</f>
        <v>2</v>
      </c>
      <c r="H192" s="10"/>
    </row>
    <row r="193" spans="1:8" x14ac:dyDescent="0.25">
      <c r="A193" s="3">
        <v>42643</v>
      </c>
      <c r="B193" s="4">
        <v>5520.421623838738</v>
      </c>
      <c r="C193" s="4">
        <v>2076.3000000000002</v>
      </c>
      <c r="D193" s="4">
        <f>F_Udlaansgab[[#This Row],[Udlån (mia. kr.)]]/F_Udlaansgab[[#This Row],[BNP (mia. kr.)]]*100</f>
        <v>265.87784153728927</v>
      </c>
      <c r="E193" s="4">
        <v>285.46532445070005</v>
      </c>
      <c r="F193" s="4">
        <f>F_Udlaansgab[[#This Row],[Udlån/BNP (pct. af BNP)]]-F_Udlaansgab[[#This Row],[Trend]]</f>
        <v>-19.587482913410781</v>
      </c>
      <c r="G193" s="7">
        <f>2</f>
        <v>2</v>
      </c>
      <c r="H193" s="10"/>
    </row>
    <row r="194" spans="1:8" x14ac:dyDescent="0.25">
      <c r="A194" s="3">
        <v>42735</v>
      </c>
      <c r="B194" s="4">
        <v>5489.408354597691</v>
      </c>
      <c r="C194" s="4">
        <v>2101.5</v>
      </c>
      <c r="D194" s="4">
        <f>F_Udlaansgab[[#This Row],[Udlån (mia. kr.)]]/F_Udlaansgab[[#This Row],[BNP (mia. kr.)]]*100</f>
        <v>261.21381654045638</v>
      </c>
      <c r="E194" s="4">
        <v>285.72830970264874</v>
      </c>
      <c r="F194" s="4">
        <f>F_Udlaansgab[[#This Row],[Udlån/BNP (pct. af BNP)]]-F_Udlaansgab[[#This Row],[Trend]]</f>
        <v>-24.514493162192366</v>
      </c>
      <c r="G194" s="7">
        <f>2</f>
        <v>2</v>
      </c>
      <c r="H194" s="10"/>
    </row>
    <row r="195" spans="1:8" x14ac:dyDescent="0.25">
      <c r="A195" s="3">
        <v>42825</v>
      </c>
      <c r="B195" s="4">
        <v>5485.6149999999998</v>
      </c>
      <c r="C195" s="4">
        <v>2126.8999999999996</v>
      </c>
      <c r="D195" s="4">
        <f>F_Udlaansgab[[#This Row],[Udlån (mia. kr.)]]/F_Udlaansgab[[#This Row],[BNP (mia. kr.)]]*100</f>
        <v>257.9159810052189</v>
      </c>
      <c r="E195" s="4">
        <v>285.75886125035447</v>
      </c>
      <c r="F195" s="4">
        <f>F_Udlaansgab[[#This Row],[Udlån/BNP (pct. af BNP)]]-F_Udlaansgab[[#This Row],[Trend]]</f>
        <v>-27.842880245135575</v>
      </c>
      <c r="G195" s="7">
        <f>2</f>
        <v>2</v>
      </c>
      <c r="H195" s="10"/>
    </row>
    <row r="196" spans="1:8" x14ac:dyDescent="0.25">
      <c r="A196" s="3">
        <v>42916</v>
      </c>
      <c r="B196" s="4">
        <v>5499.0769999999993</v>
      </c>
      <c r="C196" s="4">
        <v>2152.1</v>
      </c>
      <c r="D196" s="4">
        <f>F_Udlaansgab[[#This Row],[Udlån (mia. kr.)]]/F_Udlaansgab[[#This Row],[BNP (mia. kr.)]]*100</f>
        <v>255.5214441708099</v>
      </c>
      <c r="E196" s="4">
        <v>285.61398313916368</v>
      </c>
      <c r="F196" s="4">
        <f>F_Udlaansgab[[#This Row],[Udlån/BNP (pct. af BNP)]]-F_Udlaansgab[[#This Row],[Trend]]</f>
        <v>-30.092538968353779</v>
      </c>
      <c r="G196" s="7">
        <f>2</f>
        <v>2</v>
      </c>
      <c r="H196" s="10"/>
    </row>
    <row r="197" spans="1:8" x14ac:dyDescent="0.25">
      <c r="A197" s="3">
        <v>43008</v>
      </c>
      <c r="B197" s="4">
        <v>5472.8710000000001</v>
      </c>
      <c r="C197" s="4">
        <v>2172.4</v>
      </c>
      <c r="D197" s="4">
        <f>F_Udlaansgab[[#This Row],[Udlån (mia. kr.)]]/F_Udlaansgab[[#This Row],[BNP (mia. kr.)]]*100</f>
        <v>251.92740747560299</v>
      </c>
      <c r="E197" s="4">
        <v>285.23420902233681</v>
      </c>
      <c r="F197" s="4">
        <f>F_Udlaansgab[[#This Row],[Udlån/BNP (pct. af BNP)]]-F_Udlaansgab[[#This Row],[Trend]]</f>
        <v>-33.306801546733823</v>
      </c>
      <c r="G197" s="7">
        <f>2</f>
        <v>2</v>
      </c>
      <c r="H197" s="10"/>
    </row>
    <row r="198" spans="1:8" x14ac:dyDescent="0.25">
      <c r="A198" s="3">
        <v>43100</v>
      </c>
      <c r="B198" s="4">
        <v>5519.7549999999992</v>
      </c>
      <c r="C198" s="4">
        <v>2189.6</v>
      </c>
      <c r="D198" s="4">
        <f>F_Udlaansgab[[#This Row],[Udlån (mia. kr.)]]/F_Udlaansgab[[#This Row],[BNP (mia. kr.)]]*100</f>
        <v>252.08965107782242</v>
      </c>
      <c r="E198" s="4">
        <v>284.8328892186023</v>
      </c>
      <c r="F198" s="4">
        <f>F_Udlaansgab[[#This Row],[Udlån/BNP (pct. af BNP)]]-F_Udlaansgab[[#This Row],[Trend]]</f>
        <v>-32.74323814077988</v>
      </c>
      <c r="G198" s="7">
        <f>2</f>
        <v>2</v>
      </c>
      <c r="H198" s="10"/>
    </row>
    <row r="199" spans="1:8" x14ac:dyDescent="0.25">
      <c r="A199" s="3">
        <v>43190</v>
      </c>
      <c r="B199" s="4">
        <v>5551.7450000000008</v>
      </c>
      <c r="C199" s="4">
        <v>2197.6</v>
      </c>
      <c r="D199" s="4">
        <f>F_Udlaansgab[[#This Row],[Udlån (mia. kr.)]]/F_Udlaansgab[[#This Row],[BNP (mia. kr.)]]*100</f>
        <v>252.6276392428104</v>
      </c>
      <c r="E199" s="4">
        <v>284.43261805352137</v>
      </c>
      <c r="F199" s="4">
        <f>F_Udlaansgab[[#This Row],[Udlån/BNP (pct. af BNP)]]-F_Udlaansgab[[#This Row],[Trend]]</f>
        <v>-31.804978810710963</v>
      </c>
      <c r="G199" s="7">
        <f>2</f>
        <v>2</v>
      </c>
      <c r="H199" s="10"/>
    </row>
    <row r="200" spans="1:8" x14ac:dyDescent="0.25">
      <c r="A200" s="3">
        <v>43281</v>
      </c>
      <c r="B200" s="4">
        <v>5620.61</v>
      </c>
      <c r="C200" s="4">
        <v>2208.4</v>
      </c>
      <c r="D200" s="4">
        <f>F_Udlaansgab[[#This Row],[Udlån (mia. kr.)]]/F_Udlaansgab[[#This Row],[BNP (mia. kr.)]]*100</f>
        <v>254.51050534323491</v>
      </c>
      <c r="E200" s="4">
        <v>284.10833342909814</v>
      </c>
      <c r="F200" s="4">
        <f>F_Udlaansgab[[#This Row],[Udlån/BNP (pct. af BNP)]]-F_Udlaansgab[[#This Row],[Trend]]</f>
        <v>-29.597828085863227</v>
      </c>
      <c r="G200" s="7">
        <f>2</f>
        <v>2</v>
      </c>
      <c r="H200" s="10"/>
    </row>
    <row r="201" spans="1:8" x14ac:dyDescent="0.25">
      <c r="A201" s="3">
        <v>43373</v>
      </c>
      <c r="B201" s="4">
        <v>5655.8040000000001</v>
      </c>
      <c r="C201" s="4">
        <v>2226.3999999999996</v>
      </c>
      <c r="D201" s="4">
        <f>F_Udlaansgab[[#This Row],[Udlån (mia. kr.)]]/F_Udlaansgab[[#This Row],[BNP (mia. kr.)]]*100</f>
        <v>254.03359683794471</v>
      </c>
      <c r="E201" s="4">
        <v>283.73021086775242</v>
      </c>
      <c r="F201" s="4">
        <f>F_Udlaansgab[[#This Row],[Udlån/BNP (pct. af BNP)]]-F_Udlaansgab[[#This Row],[Trend]]</f>
        <v>-29.696614029807705</v>
      </c>
      <c r="G201" s="7">
        <f>2</f>
        <v>2</v>
      </c>
      <c r="H201" s="10"/>
    </row>
    <row r="202" spans="1:8" x14ac:dyDescent="0.25">
      <c r="A202" s="3">
        <v>43465</v>
      </c>
      <c r="B202" s="4">
        <v>5656.7150000000001</v>
      </c>
      <c r="C202" s="4">
        <v>2243.6000000000004</v>
      </c>
      <c r="D202" s="4">
        <f>F_Udlaansgab[[#This Row],[Udlån (mia. kr.)]]/F_Udlaansgab[[#This Row],[BNP (mia. kr.)]]*100</f>
        <v>252.12671599215543</v>
      </c>
      <c r="E202" s="4">
        <v>283.22283597150363</v>
      </c>
      <c r="F202" s="4">
        <f>F_Udlaansgab[[#This Row],[Udlån/BNP (pct. af BNP)]]-F_Udlaansgab[[#This Row],[Trend]]</f>
        <v>-31.096119979348202</v>
      </c>
      <c r="G202" s="7">
        <f>2</f>
        <v>2</v>
      </c>
      <c r="H202" s="10"/>
    </row>
    <row r="203" spans="1:8" x14ac:dyDescent="0.25">
      <c r="A203" s="3">
        <v>43555</v>
      </c>
      <c r="B203" s="4">
        <v>5784.5969999999998</v>
      </c>
      <c r="C203" s="4">
        <v>2259.5</v>
      </c>
      <c r="D203" s="4">
        <f>F_Udlaansgab[[#This Row],[Udlån (mia. kr.)]]/F_Udlaansgab[[#This Row],[BNP (mia. kr.)]]*100</f>
        <v>256.01225934941357</v>
      </c>
      <c r="E203" s="4">
        <v>282.90791856987715</v>
      </c>
      <c r="F203" s="4">
        <f>F_Udlaansgab[[#This Row],[Udlån/BNP (pct. af BNP)]]-F_Udlaansgab[[#This Row],[Trend]]</f>
        <v>-26.895659220463585</v>
      </c>
      <c r="G203" s="7">
        <f>2</f>
        <v>2</v>
      </c>
      <c r="H203" s="10"/>
    </row>
    <row r="204" spans="1:8" x14ac:dyDescent="0.25">
      <c r="A204" s="3">
        <v>43646</v>
      </c>
      <c r="B204" s="4">
        <v>5874.9930000000004</v>
      </c>
      <c r="C204" s="4">
        <v>2273</v>
      </c>
      <c r="D204" s="4">
        <f>F_Udlaansgab[[#This Row],[Udlån (mia. kr.)]]/F_Udlaansgab[[#This Row],[BNP (mia. kr.)]]*100</f>
        <v>258.46867575890894</v>
      </c>
      <c r="E204" s="4">
        <v>282.70322777030088</v>
      </c>
      <c r="F204" s="4">
        <f>F_Udlaansgab[[#This Row],[Udlån/BNP (pct. af BNP)]]-F_Udlaansgab[[#This Row],[Trend]]</f>
        <v>-24.234552011391941</v>
      </c>
      <c r="G204" s="7">
        <f>2</f>
        <v>2</v>
      </c>
      <c r="H204" s="10"/>
    </row>
    <row r="205" spans="1:8" x14ac:dyDescent="0.25">
      <c r="A205" s="3">
        <v>43738</v>
      </c>
      <c r="B205" s="4">
        <v>5973.9629999999997</v>
      </c>
      <c r="C205" s="4">
        <v>2287.8000000000002</v>
      </c>
      <c r="D205" s="4">
        <f>F_Udlaansgab[[#This Row],[Udlån (mia. kr.)]]/F_Udlaansgab[[#This Row],[BNP (mia. kr.)]]*100</f>
        <v>261.12260687122995</v>
      </c>
      <c r="E205" s="4">
        <v>282.61762620526883</v>
      </c>
      <c r="F205" s="4">
        <f>F_Udlaansgab[[#This Row],[Udlån/BNP (pct. af BNP)]]-F_Udlaansgab[[#This Row],[Trend]]</f>
        <v>-21.495019334038886</v>
      </c>
      <c r="G205" s="7">
        <f>2</f>
        <v>2</v>
      </c>
      <c r="H205" s="10"/>
    </row>
    <row r="206" spans="1:8" x14ac:dyDescent="0.25">
      <c r="A206" s="3">
        <v>43830</v>
      </c>
      <c r="B206" s="4">
        <v>6045.7489999999998</v>
      </c>
      <c r="C206" s="4">
        <v>2303.5</v>
      </c>
      <c r="D206" s="4">
        <f>F_Udlaansgab[[#This Row],[Udlån (mia. kr.)]]/F_Udlaansgab[[#This Row],[BNP (mia. kr.)]]*100</f>
        <v>262.45925765140004</v>
      </c>
      <c r="E206" s="4">
        <v>282.57676880525804</v>
      </c>
      <c r="F206" s="4">
        <f>F_Udlaansgab[[#This Row],[Udlån/BNP (pct. af BNP)]]-F_Udlaansgab[[#This Row],[Trend]]</f>
        <v>-20.117511153858004</v>
      </c>
      <c r="G206" s="7">
        <f>2</f>
        <v>2</v>
      </c>
      <c r="H206" s="10"/>
    </row>
    <row r="207" spans="1:8" x14ac:dyDescent="0.25">
      <c r="A207" s="3">
        <v>43921</v>
      </c>
      <c r="B207" s="4">
        <v>6110.9539999999997</v>
      </c>
      <c r="C207" s="4">
        <v>2321.9</v>
      </c>
      <c r="D207" s="4">
        <f>F_Udlaansgab[[#This Row],[Udlån (mia. kr.)]]/F_Udlaansgab[[#This Row],[BNP (mia. kr.)]]*100</f>
        <v>263.18764804685816</v>
      </c>
      <c r="E207" s="4">
        <v>282.54705974852305</v>
      </c>
      <c r="F207" s="4">
        <f>F_Udlaansgab[[#This Row],[Udlån/BNP (pct. af BNP)]]-F_Udlaansgab[[#This Row],[Trend]]</f>
        <v>-19.359411701664897</v>
      </c>
      <c r="G207" s="7">
        <f>2</f>
        <v>2</v>
      </c>
      <c r="H207" s="10"/>
    </row>
    <row r="208" spans="1:8" x14ac:dyDescent="0.25">
      <c r="A208" s="3">
        <v>44012</v>
      </c>
      <c r="B208" s="4">
        <v>6165.4250000000002</v>
      </c>
      <c r="C208" s="4">
        <v>2297.9</v>
      </c>
      <c r="D208" s="4">
        <f>F_Udlaansgab[[#This Row],[Udlån (mia. kr.)]]/F_Udlaansgab[[#This Row],[BNP (mia. kr.)]]*100</f>
        <v>268.30693241655428</v>
      </c>
      <c r="E208" s="4">
        <v>282.76918794960523</v>
      </c>
      <c r="F208" s="4">
        <f>F_Udlaansgab[[#This Row],[Udlån/BNP (pct. af BNP)]]-F_Udlaansgab[[#This Row],[Trend]]</f>
        <v>-14.46225553305095</v>
      </c>
      <c r="G208" s="7">
        <f>2</f>
        <v>2</v>
      </c>
      <c r="H208" s="10"/>
    </row>
    <row r="209" spans="1:8" x14ac:dyDescent="0.25">
      <c r="A209" s="3">
        <v>44104</v>
      </c>
      <c r="B209" s="4">
        <v>5817.1460000000006</v>
      </c>
      <c r="C209" s="4">
        <v>2307.9</v>
      </c>
      <c r="D209" s="4">
        <f>F_Udlaansgab[[#This Row],[Udlån (mia. kr.)]]/F_Udlaansgab[[#This Row],[BNP (mia. kr.)]]*100</f>
        <v>252.05364183890117</v>
      </c>
      <c r="E209" s="4">
        <v>282.06806613165497</v>
      </c>
      <c r="F209" s="4">
        <f>F_Udlaansgab[[#This Row],[Udlån/BNP (pct. af BNP)]]-F_Udlaansgab[[#This Row],[Trend]]</f>
        <v>-30.014424292753802</v>
      </c>
      <c r="G209" s="7">
        <f>2</f>
        <v>2</v>
      </c>
      <c r="H209" s="10"/>
    </row>
    <row r="210" spans="1:8" x14ac:dyDescent="0.25">
      <c r="A210" s="3">
        <v>44196</v>
      </c>
      <c r="B210" s="4">
        <v>5834.8309999999992</v>
      </c>
      <c r="C210" s="4">
        <v>2326.6</v>
      </c>
      <c r="D210" s="4">
        <f>F_Udlaansgab[[#This Row],[Udlån (mia. kr.)]]/F_Udlaansgab[[#This Row],[BNP (mia. kr.)]]*100</f>
        <v>250.78788790509753</v>
      </c>
      <c r="E210" s="4">
        <v>281.28993106651228</v>
      </c>
      <c r="F210" s="4">
        <f>F_Udlaansgab[[#This Row],[Udlån/BNP (pct. af BNP)]]-F_Udlaansgab[[#This Row],[Trend]]</f>
        <v>-30.502043161414747</v>
      </c>
      <c r="G210" s="7">
        <f>2</f>
        <v>2</v>
      </c>
      <c r="H210" s="10"/>
    </row>
    <row r="211" spans="1:8" x14ac:dyDescent="0.25">
      <c r="A211" s="3">
        <v>44286</v>
      </c>
      <c r="B211" s="4">
        <v>5592.7470000000003</v>
      </c>
      <c r="C211" s="4">
        <v>2346.9</v>
      </c>
      <c r="D211" s="4">
        <f>F_Udlaansgab[[#This Row],[Udlån (mia. kr.)]]/F_Udlaansgab[[#This Row],[BNP (mia. kr.)]]*100</f>
        <v>238.30359197238914</v>
      </c>
      <c r="E211" s="4">
        <v>279.82472174983508</v>
      </c>
      <c r="F211" s="4">
        <f>F_Udlaansgab[[#This Row],[Udlån/BNP (pct. af BNP)]]-F_Udlaansgab[[#This Row],[Trend]]</f>
        <v>-41.521129777445935</v>
      </c>
      <c r="G211" s="7">
        <f>2</f>
        <v>2</v>
      </c>
      <c r="H211" s="10"/>
    </row>
    <row r="212" spans="1:8" x14ac:dyDescent="0.25">
      <c r="A212" s="3">
        <v>44377</v>
      </c>
      <c r="B212" s="4">
        <v>5668.1530000000002</v>
      </c>
      <c r="C212" s="4">
        <v>2427.4</v>
      </c>
      <c r="D212" s="4">
        <f>F_Udlaansgab[[#This Row],[Udlån (mia. kr.)]]/F_Udlaansgab[[#This Row],[BNP (mia. kr.)]]*100</f>
        <v>233.5071681634671</v>
      </c>
      <c r="E212" s="4">
        <v>278.11351271917391</v>
      </c>
      <c r="F212" s="4">
        <f>F_Udlaansgab[[#This Row],[Udlån/BNP (pct. af BNP)]]-F_Udlaansgab[[#This Row],[Trend]]</f>
        <v>-44.606344555706812</v>
      </c>
      <c r="G212" s="7">
        <f>2</f>
        <v>2</v>
      </c>
      <c r="H212" s="10"/>
    </row>
    <row r="213" spans="1:8" x14ac:dyDescent="0.25">
      <c r="A213" s="3">
        <v>44469</v>
      </c>
      <c r="B213" s="4">
        <v>5763.4530000000004</v>
      </c>
      <c r="C213" s="4">
        <v>2484.1999999999998</v>
      </c>
      <c r="D213" s="4">
        <f>F_Udlaansgab[[#This Row],[Udlån (mia. kr.)]]/F_Udlaansgab[[#This Row],[BNP (mia. kr.)]]*100</f>
        <v>232.0043877304565</v>
      </c>
      <c r="E213" s="4">
        <v>276.3451374195464</v>
      </c>
      <c r="F213" s="4">
        <f>F_Udlaansgab[[#This Row],[Udlån/BNP (pct. af BNP)]]-F_Udlaansgab[[#This Row],[Trend]]</f>
        <v>-44.340749689089904</v>
      </c>
      <c r="G213" s="7">
        <f>2</f>
        <v>2</v>
      </c>
      <c r="H213" s="10"/>
    </row>
    <row r="214" spans="1:8" x14ac:dyDescent="0.25">
      <c r="A214" s="3">
        <v>44561</v>
      </c>
      <c r="B214" s="4">
        <v>5851.7860000000001</v>
      </c>
      <c r="C214" s="4">
        <v>2567.5</v>
      </c>
      <c r="D214" s="4">
        <f>F_Udlaansgab[[#This Row],[Udlån (mia. kr.)]]/F_Udlaansgab[[#This Row],[BNP (mia. kr.)]]*100</f>
        <v>227.91766309639726</v>
      </c>
      <c r="E214" s="4">
        <v>274.38181991253839</v>
      </c>
      <c r="F214" s="4">
        <f>F_Udlaansgab[[#This Row],[Udlån/BNP (pct. af BNP)]]-F_Udlaansgab[[#This Row],[Trend]]</f>
        <v>-46.464156816141127</v>
      </c>
      <c r="G214" s="7">
        <f>2</f>
        <v>2</v>
      </c>
      <c r="H214" s="10"/>
    </row>
    <row r="215" spans="1:8" x14ac:dyDescent="0.25">
      <c r="A215" s="3">
        <v>44651</v>
      </c>
      <c r="B215" s="4">
        <v>5900.4459999999999</v>
      </c>
      <c r="C215" s="4">
        <v>2639.4</v>
      </c>
      <c r="D215" s="4">
        <f>F_Udlaansgab[[#This Row],[Udlån (mia. kr.)]]/F_Udlaansgab[[#This Row],[BNP (mia. kr.)]]*100</f>
        <v>223.5525498219292</v>
      </c>
      <c r="E215" s="4">
        <v>272.2157326794694</v>
      </c>
      <c r="F215" s="4">
        <f>F_Udlaansgab[[#This Row],[Udlån/BNP (pct. af BNP)]]-F_Udlaansgab[[#This Row],[Trend]]</f>
        <v>-48.663182857540193</v>
      </c>
      <c r="G215" s="7">
        <f>2</f>
        <v>2</v>
      </c>
      <c r="H215" s="10"/>
    </row>
    <row r="216" spans="1:8" x14ac:dyDescent="0.25">
      <c r="A216" s="3">
        <v>44742</v>
      </c>
      <c r="B216" s="4">
        <v>5966.5530000000008</v>
      </c>
      <c r="C216" s="4">
        <v>2718.3</v>
      </c>
      <c r="D216" s="4">
        <f>F_Udlaansgab[[#This Row],[Udlån (mia. kr.)]]/F_Udlaansgab[[#This Row],[BNP (mia. kr.)]]*100</f>
        <v>219.49575102085865</v>
      </c>
      <c r="E216" s="4">
        <v>269.87144523400144</v>
      </c>
      <c r="F216" s="4">
        <f>F_Udlaansgab[[#This Row],[Udlån/BNP (pct. af BNP)]]-F_Udlaansgab[[#This Row],[Trend]]</f>
        <v>-50.375694213142793</v>
      </c>
      <c r="G216" s="7">
        <f>2</f>
        <v>2</v>
      </c>
      <c r="H216" s="10"/>
    </row>
    <row r="217" spans="1:8" x14ac:dyDescent="0.25">
      <c r="A217" s="3">
        <v>44834</v>
      </c>
      <c r="B217" s="4">
        <v>6129.8369999999995</v>
      </c>
      <c r="C217" s="4">
        <v>2802.7</v>
      </c>
      <c r="D217" s="4">
        <f>F_Udlaansgab[[#This Row],[Udlån (mia. kr.)]]/F_Udlaansgab[[#This Row],[BNP (mia. kr.)]]*100</f>
        <v>218.71184928818641</v>
      </c>
      <c r="E217" s="4">
        <v>267.53505580531106</v>
      </c>
      <c r="F217" s="4">
        <f>F_Udlaansgab[[#This Row],[Udlån/BNP (pct. af BNP)]]-F_Udlaansgab[[#This Row],[Trend]]</f>
        <v>-48.823206517124646</v>
      </c>
      <c r="G217" s="7">
        <f>2</f>
        <v>2</v>
      </c>
      <c r="H217" s="10"/>
    </row>
    <row r="218" spans="1:8" x14ac:dyDescent="0.25">
      <c r="A218" s="3">
        <v>44926</v>
      </c>
      <c r="B218" s="4">
        <v>6190.8990000000003</v>
      </c>
      <c r="C218" s="4">
        <v>2844.2</v>
      </c>
      <c r="D218" s="4">
        <f>F_Udlaansgab[[#This Row],[Udlån (mia. kr.)]]/F_Udlaansgab[[#This Row],[BNP (mia. kr.)]]*100</f>
        <v>217.66749876942549</v>
      </c>
      <c r="E218" s="4">
        <v>265.19427499776356</v>
      </c>
      <c r="F218" s="4">
        <f>F_Udlaansgab[[#This Row],[Udlån/BNP (pct. af BNP)]]-F_Udlaansgab[[#This Row],[Trend]]</f>
        <v>-47.526776228338065</v>
      </c>
      <c r="G218" s="7">
        <f>2</f>
        <v>2</v>
      </c>
      <c r="H218" s="10"/>
    </row>
    <row r="219" spans="1:8" x14ac:dyDescent="0.25">
      <c r="A219" s="3">
        <v>45016</v>
      </c>
      <c r="B219" s="4">
        <v>6155.2479999999996</v>
      </c>
      <c r="C219" s="4">
        <v>2875.3</v>
      </c>
      <c r="D219" s="4">
        <f>F_Udlaansgab[[#This Row],[Udlån (mia. kr.)]]/F_Udlaansgab[[#This Row],[BNP (mia. kr.)]]*100</f>
        <v>214.07324453100546</v>
      </c>
      <c r="E219" s="4">
        <v>262.71188875103718</v>
      </c>
      <c r="F219" s="4">
        <f>F_Udlaansgab[[#This Row],[Udlån/BNP (pct. af BNP)]]-F_Udlaansgab[[#This Row],[Trend]]</f>
        <v>-48.638644220031722</v>
      </c>
      <c r="G219" s="7">
        <f>2</f>
        <v>2</v>
      </c>
      <c r="H219" s="10"/>
    </row>
    <row r="220" spans="1:8" x14ac:dyDescent="0.25">
      <c r="A220" s="3">
        <v>45107</v>
      </c>
      <c r="B220" s="4">
        <v>5964.9420000000009</v>
      </c>
      <c r="C220" s="4">
        <v>2864.8</v>
      </c>
      <c r="D220" s="4">
        <f>F_Udlaansgab[[#This Row],[Udlån (mia. kr.)]]/F_Udlaansgab[[#This Row],[BNP (mia. kr.)]]*100</f>
        <v>208.21495392348507</v>
      </c>
      <c r="E220" s="4">
        <v>259.97011864218075</v>
      </c>
      <c r="F220" s="4">
        <f>F_Udlaansgab[[#This Row],[Udlån/BNP (pct. af BNP)]]-F_Udlaansgab[[#This Row],[Trend]]</f>
        <v>-51.755164718695681</v>
      </c>
      <c r="G220" s="7">
        <f>2</f>
        <v>2</v>
      </c>
      <c r="H220" s="10"/>
    </row>
    <row r="221" spans="1:8" x14ac:dyDescent="0.25">
      <c r="A221" s="3">
        <v>45199</v>
      </c>
      <c r="B221" s="4">
        <v>6006.7919999999995</v>
      </c>
      <c r="C221" s="4">
        <v>2822</v>
      </c>
      <c r="D221" s="4">
        <f>F_Udlaansgab[[#This Row],[Udlån (mia. kr.)]]/F_Udlaansgab[[#This Row],[BNP (mia. kr.)]]*100</f>
        <v>212.85584691708007</v>
      </c>
      <c r="E221" s="4">
        <v>257.55252456003149</v>
      </c>
      <c r="F221" s="4">
        <f>F_Udlaansgab[[#This Row],[Udlån/BNP (pct. af BNP)]]-F_Udlaansgab[[#This Row],[Trend]]</f>
        <v>-44.696677642951414</v>
      </c>
      <c r="G221" s="7">
        <f>2</f>
        <v>2</v>
      </c>
      <c r="H221" s="10"/>
    </row>
    <row r="222" spans="1:8" x14ac:dyDescent="0.25">
      <c r="A222" s="3">
        <v>45291</v>
      </c>
      <c r="B222" s="4">
        <v>6134.8819999999996</v>
      </c>
      <c r="C222" s="4">
        <v>2804.8</v>
      </c>
      <c r="D222" s="4">
        <f>F_Udlaansgab[[#This Row],[Udlån (mia. kr.)]]/F_Udlaansgab[[#This Row],[BNP (mia. kr.)]]*100</f>
        <v>218.72796634341128</v>
      </c>
      <c r="E222" s="4">
        <v>255.51955915340525</v>
      </c>
      <c r="F222" s="4">
        <f>F_Udlaansgab[[#This Row],[Udlån/BNP (pct. af BNP)]]-F_Udlaansgab[[#This Row],[Trend]]</f>
        <v>-36.791592809993972</v>
      </c>
      <c r="G222" s="7">
        <f>2</f>
        <v>2</v>
      </c>
      <c r="H222" s="10"/>
    </row>
    <row r="223" spans="1:8" x14ac:dyDescent="0.25">
      <c r="A223" s="3">
        <v>45382</v>
      </c>
      <c r="B223" s="4">
        <v>6132.4689999999991</v>
      </c>
      <c r="C223" s="4">
        <v>2796.4</v>
      </c>
      <c r="D223" s="4">
        <f>F_Udlaansgab[[#This Row],[Udlån (mia. kr.)]]/F_Udlaansgab[[#This Row],[BNP (mia. kr.)]]*100</f>
        <v>219.2987054784723</v>
      </c>
      <c r="E223" s="4">
        <v>253.57242501824399</v>
      </c>
      <c r="F223" s="4">
        <f>F_Udlaansgab[[#This Row],[Udlån/BNP (pct. af BNP)]]-F_Udlaansgab[[#This Row],[Trend]]</f>
        <v>-34.27371953977169</v>
      </c>
      <c r="G223" s="7">
        <f>2</f>
        <v>2</v>
      </c>
      <c r="H223" s="10"/>
    </row>
    <row r="224" spans="1:8" x14ac:dyDescent="0.25">
      <c r="A224" s="3">
        <v>45473</v>
      </c>
      <c r="B224" s="4">
        <v>6158.6309999999994</v>
      </c>
      <c r="C224" s="4">
        <v>2824.9</v>
      </c>
      <c r="D224" s="4">
        <f>F_Udlaansgab[[#This Row],[Udlån (mia. kr.)]]/F_Udlaansgab[[#This Row],[BNP (mia. kr.)]]*100</f>
        <v>218.01235441962544</v>
      </c>
      <c r="E224" s="4">
        <v>251.6087407173172</v>
      </c>
      <c r="F224" s="4">
        <f>F_Udlaansgab[[#This Row],[Udlån/BNP (pct. af BNP)]]-F_Udlaansgab[[#This Row],[Trend]]</f>
        <v>-33.596386297691765</v>
      </c>
      <c r="G224" s="7">
        <f>2</f>
        <v>2</v>
      </c>
      <c r="H224" s="10"/>
    </row>
    <row r="225" spans="1:8" x14ac:dyDescent="0.25">
      <c r="A225" s="3">
        <v>45565</v>
      </c>
      <c r="B225" s="4">
        <v>6212.384</v>
      </c>
      <c r="C225" s="4">
        <v>2881.3</v>
      </c>
      <c r="D225" s="4">
        <f>F_Udlaansgab[[#This Row],[Udlån (mia. kr.)]]/F_Udlaansgab[[#This Row],[BNP (mia. kr.)]]*100</f>
        <v>215.6104536146878</v>
      </c>
      <c r="E225" s="4">
        <v>249.56944687021726</v>
      </c>
      <c r="F225" s="4">
        <f>F_Udlaansgab[[#This Row],[Udlån/BNP (pct. af BNP)]]-F_Udlaansgab[[#This Row],[Trend]]</f>
        <v>-33.958993255529464</v>
      </c>
      <c r="G225" s="7">
        <f>2</f>
        <v>2</v>
      </c>
      <c r="H225" s="10"/>
    </row>
    <row r="226" spans="1:8" x14ac:dyDescent="0.25">
      <c r="A226" s="3">
        <v>45657</v>
      </c>
      <c r="B226" s="4">
        <v>6256.57</v>
      </c>
      <c r="C226" s="4">
        <v>2960.8</v>
      </c>
      <c r="D226" s="4">
        <f>F_Udlaansgab[[#This Row],[Udlån (mia. kr.)]]/F_Udlaansgab[[#This Row],[BNP (mia. kr.)]]*100</f>
        <v>211.31349635233718</v>
      </c>
      <c r="E226" s="4">
        <v>247.35448705110537</v>
      </c>
      <c r="F226" s="4">
        <f>F_Udlaansgab[[#This Row],[Udlån/BNP (pct. af BNP)]]-F_Udlaansgab[[#This Row],[Trend]]</f>
        <v>-36.040990698768184</v>
      </c>
      <c r="G226" s="7">
        <f>2</f>
        <v>2</v>
      </c>
      <c r="H226" s="10"/>
    </row>
  </sheetData>
  <mergeCells count="4">
    <mergeCell ref="A1:G1"/>
    <mergeCell ref="B2:G2"/>
    <mergeCell ref="B3:G3"/>
    <mergeCell ref="I2:P2"/>
  </mergeCells>
  <hyperlinks>
    <hyperlink ref="G4" location="Indhold!A1" display="Tilbage til Indhold" xr:uid="{00000000-0004-0000-14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M 8 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c Z B b K 0 A A A D 3 A A A A E g A A A E N v b m Z p Z y 9 Q Y W N r Y W d l L n h t b I S P s Q 6 C M B i E d x P f g X S n L W U x 5 K c M u i m J i Y l x b a C B R m g N L Z Z 3 c / C R f A U h i r o 5 3 t 2 X 3 N 3 j d o d s a J v g K j u r j E 5 R h C k K r B O 6 F I 3 R M k X a o I w v F 7 A X x V l U M h h p b Z P B l i m q n b s k h H j v s Y + x 6 S r C K I 3 I K d 8 d i l q 2 A n 1 g 9 R 8 O l Z 5 q C 4 k 4 H F 9 r O M N R z H D M V p g C m U 3 I l f 4 C b B w 8 p T 8 m r P v G 9 Z 3 k p Q g 3 W y C z B P L + w J 8 A A A D / / w M A U E s D B B Q A A g A I A A A A I Q C 0 3 2 S 7 3 g I A A C k M A A A T A A A A R m 9 y b X V s Y X M v U 2 V j d G l v b j E u b e R V z W 7 a Q B C + I + U d V s 7 F l h A q 6 X 8 j D r F T l I i 2 Q T h t D y F C i z 0 J W 6 9 3 o 9 2 F B i G u f Z Q 8 Q + + 8 W M c 4 h i X Y S S t F a q p y Q f v N 7 M 4 3 3 / x Y Q 2 S Y F C T M / 5 v 7 t Z o e U Q U x C Q J / E B y H I W k R D m a n R v D X Y T w G B A 6 i C L R u H F J D h 1 S D 2 2 Y c G o E U B o T R r n P 0 r n 8 Y 9 n r 9 w t 4 P p I I G j a J 4 6 H h 1 c h Y o o A Y + 0 Q m 7 p F n U r p J X o A w D 3 T J q D O d e P Q 8 3 s D g s Q 8 / O w m g E K W 0 5 T v 3 Y Q N p y C g / n f H 6 W h T u / v b r r t L + B E o B 0 j U x T I G p x k y S g H H z q l A 6 R b g g c c + 7 J 7 9 p d x a k T o N G I C G n I B 6 Z N 4 1 i / T 6 / M 1 F 0 e e p D K C X y k J h o x c Z m F 1 2 4 P I q n i R p s B j 7 9 Q P g Z 8 D D O c I T 8 i x p z P P c / b q T H x A K m 1 6 r u r j I i 7 5 z n / q v i L H y J W Y I i Z X s F a 8 l N F h b 6 Q K g 0 k H 6 f i F I 2 2 + L O Z g 6 9 I l C 6 7 R m K k O Z 9 v y L f x 7 F q 0 d j D 4 f B K U a f X + O g L e + C p V M p Q y u U 8 q D h N Q W N d + 2 D v o 9 t t M I F W s K g c S T B M O q n / Y G a z Q A W L 4 7 j X X 1 5 m m W a W R N K p X i J c z G o Q j Q L Y r / X L V c p t T 7 z A R t 5 y l y 7 a A R 4 u b S d Y n 2 H F K J 4 p d G L t 3 s W a p N H A E N E a z a 0 f D C t 9 a D z g P I 8 q p u l P Y P 6 p O B Z O s V r l b s y i X G K d D U P O s + b e q m I E r 8 c h S v J J r v u T s M q o w d r D Q z F R Z c y 6 v C g s V U w t + X Q 6 / K Y f f l s P N Z x V 4 s w L f q 8 C f V + A v K v C X F X h F s s 2 K b J s b 6 c 6 9 7 T 2 Z S C 6 F s N s s 3 3 j 5 / a w V N v q m b n e A V Q B L d E t o S 1 x b U F t E W z h b L F s g W x R b C D v 5 d c J W l i d p v P g 5 N O V Z C p p a W W 4 L k n X 7 Z v / Z R + L i 8 H n O d g t b J 9 t n e x D u Q o V 3 W Z U e / p q V J f v 3 P 2 y 4 o / z u E 1 v R f r d y Q / v d R 1 7 Q R a z / b z 8 / 7 q 5 5 z J n + n U n 0 u w + O 9 s r l v h 2 x d L L I 5 / n G x O d U J C Q b 3 K c z z C X c 9 n 8 B A A D / / w M A U E s B A i 0 A F A A G A A g A A A A h A C r d q k D S A A A A N w E A A B M A A A A A A A A A A A A A A A A A A A A A A F t D b 2 5 0 Z W 5 0 X 1 R 5 c G V z X S 5 4 b W x Q S w E C L Q A U A A I A C A A A A C E A Q c Z B b K 0 A A A D 3 A A A A E g A A A A A A A A A A A A A A A A A L A w A A Q 2 9 u Z m l n L 1 B h Y 2 t h Z 2 U u e G 1 s U E s B A i 0 A F A A C A A g A A A A h A L T f Z L v e A g A A K Q w A A B M A A A A A A A A A A A A A A A A A 6 A M A A E Z v c m 1 1 b G F z L 1 N l Y 3 R p b 2 4 x L m 1 Q S w U G A A A A A A M A A w D C A A A A 9 w 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c 0 A A A A A A A A R T Q 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D Q 0 J f Q 0 l T U z w v S X R l b V B h d G g + P C 9 J d G V t T G 9 j Y X R p b 2 4 + P F N 0 Y W J s Z U V u d H J p Z X M + P E V u d H J 5 I F R 5 c G U 9 I k F k Z G V k V G 9 E Y X R h T W 9 k Z W w i I F Z h b H V l P S J s M C I v P j x F b n R y e S B U e X B l P S J C d W Z m Z X J O Z X h 0 U m V m c m V z a C I g V m F s d W U 9 I m w x I i 8 + P E V u d H J 5 I F R 5 c G U 9 I k Z p b G x D b 3 V u d C I g V m F s d W U 9 I m w 5 N z Q i L z 4 8 R W 5 0 c n k g V H l w Z T 0 i R m l s b E V u Y W J s Z W Q i I F Z h b H V l P S J s M C I v P j x F b n R y e S B U e X B l P S J G a W x s R X J y b 3 J D b 2 R l I i B W Y W x 1 Z T 0 i c 1 V u a 2 5 v d 2 4 i L z 4 8 R W 5 0 c n k g V H l w Z T 0 i R m l s b E V y c m 9 y Q 2 9 1 b n Q i I F Z h b H V l P S J s M C I v P j x F b n R y e S B U e X B l P S J G a W x s T G F z d F V w Z G F 0 Z W Q i I F Z h b H V l P S J k M j A y M S 0 x M C 0 w O F Q w O D o y N D o w O C 4 2 O T A 3 M j E y W i I v P j x F b n R y e S B U e X B l P S J G a W x s Q 2 9 s d W 1 u V H l w Z X M i I F Z h b H V l P S J z Q n d V R k J R V U Z C U T 0 9 I i 8 + P E V u d H J 5 I F R 5 c G U 9 I k Z p b G x D b 2 x 1 b W 5 O Y W 1 l c y I g V m F s d W U 9 I n N b J n F 1 b 3 Q 7 R G F 0 b y Z x d W 9 0 O y w m c X V v d D t J b m R p a 2 F 0 b 3 I m c X V v d D s s J n F 1 b 3 Q 7 U G V u Z 2 V t Y X J r Z W R l d C Z x d W 9 0 O y w m c X V v d D t P Y m x p Z 2 F 0 a W 9 u c 2 1 h c m t l Z G V 0 J n F 1 b 3 Q 7 L C Z x d W 9 0 O 0 F r d G l l b W F y a 2 V k Z X Q m c X V v d D s s J n F 1 b 3 Q 7 V m F s d X R h b W F y a 2 V k Z X Q m c X V v d D s s J n F 1 b 3 Q 7 Q m F u a 3 N l a 3 R v c m V 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l M 2 F j Z T M z M S 1 k Z D I 0 L T Q 4 Z j Q t Y W Z k Z i 0 0 N m E 5 Y m Q 5 O D A 0 N G M i L z 4 8 R W 5 0 c n k g V H l w Z T 0 i U m V s Y X R p b 2 5 z a G l w S W 5 m b 0 N v b n R h a W 5 l c i I g V m F s d W U 9 I n N 7 J n F 1 b 3 Q 7 Y 2 9 s d W 1 u Q 2 9 1 b n Q m c X V v d D s 6 N y w m c X V v d D t r Z X l D b 2 x 1 b W 5 O Y W 1 l c y Z x d W 9 0 O z p b X S w m c X V v d D t x d W V y e V J l b G F 0 a W 9 u c 2 h p c H M m c X V v d D s 6 W 1 0 s J n F 1 b 3 Q 7 Y 2 9 s d W 1 u S W R l b n R p d G l l c y Z x d W 9 0 O z p b J n F 1 b 3 Q 7 U 2 V y d m V y L k R h d G F i Y X N l X F w v M i 9 G a W x l L 2 g 6 X F x c X G R z c n J c X F x c Z G F 0 Y W J h c 2 V c X F x c Y 2 9 y Z S 5 h Y 2 N k Y i 8 v Q 0 N C X 0 N J U 1 M u e 0 R h d G 8 s M H 0 m c X V v d D s s J n F 1 b 3 Q 7 U 2 V y d m V y L k R h d G F i Y X N l X F w v M i 9 G a W x l L 2 g 6 X F x c X G R z c n J c X F x c Z G F 0 Y W J h c 2 V c X F x c Y 2 9 y Z S 5 h Y 2 N k Y i 8 v Q 0 N C X 0 N J U 1 M u e 0 l u Z G l r Y X R v c i w x f S Z x d W 9 0 O y w m c X V v d D t T Z X J 2 Z X I u R G F 0 Y W J h c 2 V c X C 8 y L 0 Z p b G U v a D p c X F x c Z H N y c l x c X F x k Y X R h Y m F z Z V x c X F x j b 3 J l L m F j Y 2 R i L y 9 D Q 0 J f Q 0 l T U y 5 7 U G V u Z 2 V t Y X J r Z W R l d C w y f S Z x d W 9 0 O y w m c X V v d D t T Z X J 2 Z X I u R G F 0 Y W J h c 2 V c X C 8 y L 0 Z p b G U v a D p c X F x c Z H N y c l x c X F x k Y X R h Y m F z Z V x c X F x j b 3 J l L m F j Y 2 R i L y 9 D Q 0 J f Q 0 l T U y 5 7 T 2 J s a W d h d G l v b n N t Y X J r Z W R l d C w z f S Z x d W 9 0 O y w m c X V v d D t T Z X J 2 Z X I u R G F 0 Y W J h c 2 V c X C 8 y L 0 Z p b G U v a D p c X F x c Z H N y c l x c X F x k Y X R h Y m F z Z V x c X F x j b 3 J l L m F j Y 2 R i L y 9 D Q 0 J f Q 0 l T U y 5 7 Q W t 0 a W V t Y X J r Z W R l d C w 0 f S Z x d W 9 0 O y w m c X V v d D t T Z X J 2 Z X I u R G F 0 Y W J h c 2 V c X C 8 y L 0 Z p b G U v a D p c X F x c Z H N y c l x c X F x k Y X R h Y m F z Z V x c X F x j b 3 J l L m F j Y 2 R i L y 9 D Q 0 J f Q 0 l T U y 5 7 V m F s d X R h b W F y a 2 V k Z X Q s N X 0 m c X V v d D s s J n F 1 b 3 Q 7 U 2 V y d m V y L k R h d G F i Y X N l X F w v M i 9 G a W x l L 2 g 6 X F x c X G R z c n J c X F x c Z G F 0 Y W J h c 2 V c X F x c Y 2 9 y Z S 5 h Y 2 N k Y i 8 v Q 0 N C X 0 N J U 1 M u e 0 J h b m t z Z W t 0 b 3 J l b i w 2 f S Z x d W 9 0 O 1 0 s J n F 1 b 3 Q 7 Q 2 9 s d W 1 u Q 2 9 1 b n Q m c X V v d D s 6 N y w m c X V v d D t L Z X l D b 2 x 1 b W 5 O Y W 1 l c y Z x d W 9 0 O z p b X S w m c X V v d D t D b 2 x 1 b W 5 J Z G V u d G l 0 a W V z J n F 1 b 3 Q 7 O l s m c X V v d D t T Z X J 2 Z X I u R G F 0 Y W J h c 2 V c X C 8 y L 0 Z p b G U v a D p c X F x c Z H N y c l x c X F x k Y X R h Y m F z Z V x c X F x j b 3 J l L m F j Y 2 R i L y 9 D Q 0 J f Q 0 l T U y 5 7 R G F 0 b y w w f S Z x d W 9 0 O y w m c X V v d D t T Z X J 2 Z X I u R G F 0 Y W J h c 2 V c X C 8 y L 0 Z p b G U v a D p c X F x c Z H N y c l x c X F x k Y X R h Y m F z Z V x c X F x j b 3 J l L m F j Y 2 R i L y 9 D Q 0 J f Q 0 l T U y 5 7 S W 5 k a W t h d G 9 y L D F 9 J n F 1 b 3 Q 7 L C Z x d W 9 0 O 1 N l c n Z l c i 5 E Y X R h Y m F z Z V x c L z I v R m l s Z S 9 o O l x c X F x k c 3 J y X F x c X G R h d G F i Y X N l X F x c X G N v c m U u Y W N j Z G I v L 0 N D Q l 9 D S V N T L n t Q Z W 5 n Z W 1 h c m t l Z G V 0 L D J 9 J n F 1 b 3 Q 7 L C Z x d W 9 0 O 1 N l c n Z l c i 5 E Y X R h Y m F z Z V x c L z I v R m l s Z S 9 o O l x c X F x k c 3 J y X F x c X G R h d G F i Y X N l X F x c X G N v c m U u Y W N j Z G I v L 0 N D Q l 9 D S V N T L n t P Y m x p Z 2 F 0 a W 9 u c 2 1 h c m t l Z G V 0 L D N 9 J n F 1 b 3 Q 7 L C Z x d W 9 0 O 1 N l c n Z l c i 5 E Y X R h Y m F z Z V x c L z I v R m l s Z S 9 o O l x c X F x k c 3 J y X F x c X G R h d G F i Y X N l X F x c X G N v c m U u Y W N j Z G I v L 0 N D Q l 9 D S V N T L n t B a 3 R p Z W 1 h c m t l Z G V 0 L D R 9 J n F 1 b 3 Q 7 L C Z x d W 9 0 O 1 N l c n Z l c i 5 E Y X R h Y m F z Z V x c L z I v R m l s Z S 9 o O l x c X F x k c 3 J y X F x c X G R h d G F i Y X N l X F x c X G N v c m U u Y W N j Z G I v L 0 N D Q l 9 D S V N T L n t W Y W x 1 d G F t Y X J r Z W R l d C w 1 f S Z x d W 9 0 O y w m c X V v d D t T Z X J 2 Z X I u R G F 0 Y W J h c 2 V c X C 8 y L 0 Z p b G U v a D p c X F x c Z H N y c l x c X F x k Y X R h Y m F z Z V x c X F x j b 3 J l L m F j Y 2 R i L y 9 D Q 0 J f Q 0 l T U y 5 7 Q m F u a 3 N l a 3 R v c m V u 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D Q 0 J f Q 0 l T U y 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D Z U M D c 6 N D E 6 N D I u M j g z M D M 5 N l o i L z 4 8 R W 5 0 c n k g V H l w Z T 0 i R m l s b E N v b H V t b l R 5 c G V z I i B W Y W x 1 Z T 0 i c 0 N R V U Z C U V V G Q l E 9 P S I v P j x F b n R y e S B U e X B l P S J G a W x s Q 2 9 s d W 1 u T m F t Z X M i I F Z h b H V l P S J z W y Z x d W 9 0 O 0 R h d G 8 m c X V v d D s s J n F 1 b 3 Q 7 S W 5 k a W t h d G 9 y J n F 1 b 3 Q 7 L C Z x d W 9 0 O 1 B l b m d l b W F y a 2 V k Z X Q m c X V v d D s s J n F 1 b 3 Q 7 T 2 J s a W d h d G l v b n N t Y X J r Z W R l d C Z x d W 9 0 O y w m c X V v d D t B a 3 R p Z W 1 h c m t l Z G V 0 J n F 1 b 3 Q 7 L C Z x d W 9 0 O 1 Z h b H V 0 Y W 1 h c m t l Z G V 0 J n F 1 b 3 Q 7 L C Z x d W 9 0 O 0 J h b m t z Z W t 0 b 3 J 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E 2 O W I y M j A t N z E y M C 0 0 O G Y 3 L T h h N z I t Z j I 4 N W V i Z T k w Y m U x I i 8 + P E V u d H J 5 I F R 5 c G U 9 I l J l Y 2 9 2 Z X J 5 V G F y Z 2 V 0 Q 2 9 s d W 1 u I i B W Y W x 1 Z T 0 i b D E i L z 4 8 R W 5 0 c n k g V H l w Z T 0 i U m V j b 3 Z l c n l U Y X J n Z X R S b 3 c i I F Z h b H V l P S J s N y I v P j x F b n R y e S B U e X B l P S J S Z W N v d m V y e V R h c m d l d F N o Z W V 0 I i B W Y W x 1 Z T 0 i c 0 Z p b m F u c 2 l l b C B z d H J l c 3 N p b m R p a 2 F 0 b 3 I i L z 4 8 R W 5 0 c n k g V H l w Z T 0 i U m V s Y X R p b 2 5 z a G l w S W 5 m b 0 N v b n R h a W 5 l c i I g V m F s d W U 9 I n N 7 J n F 1 b 3 Q 7 Y 2 9 s d W 1 u Q 2 9 1 b n Q m c X V v d D s 6 N y w m c X V v d D t r Z X l D b 2 x 1 b W 5 O Y W 1 l c y Z x d W 9 0 O z p b X S w m c X V v d D t x d W V y e V J l b G F 0 a W 9 u c 2 h p c H M m c X V v d D s 6 W 1 0 s J n F 1 b 3 Q 7 Y 2 9 s d W 1 u S W R l b n R p d G l l c y Z x d W 9 0 O z p b J n F 1 b 3 Q 7 U 2 V j d G l v b j E v Q 0 N C X 0 N J U 1 M g K D I p L 0 F 1 d G 9 S Z W 1 v d m V k Q 2 9 s d W 1 u c z E u e 0 R h d G 8 s M H 0 m c X V v d D s s J n F 1 b 3 Q 7 U 2 V j d G l v b j E v Q 0 N C X 0 N J U 1 M g K D I p L 0 F 1 d G 9 S Z W 1 v d m V k Q 2 9 s d W 1 u c z E u e 0 l u Z G l r Y X R v c i w x f S Z x d W 9 0 O y w m c X V v d D t T Z W N 0 a W 9 u M S 9 D Q 0 J f Q 0 l T U y A o M i k v Q X V 0 b 1 J l b W 9 2 Z W R D b 2 x 1 b W 5 z M S 5 7 U G V u Z 2 V t Y X J r Z W R l d C w y f S Z x d W 9 0 O y w m c X V v d D t T Z W N 0 a W 9 u M S 9 D Q 0 J f Q 0 l T U y A o M i k v Q X V 0 b 1 J l b W 9 2 Z W R D b 2 x 1 b W 5 z M S 5 7 T 2 J s a W d h d G l v b n N t Y X J r Z W R l d C w z f S Z x d W 9 0 O y w m c X V v d D t T Z W N 0 a W 9 u M S 9 D Q 0 J f Q 0 l T U y A o M i k v Q X V 0 b 1 J l b W 9 2 Z W R D b 2 x 1 b W 5 z M S 5 7 Q W t 0 a W V t Y X J r Z W R l d C w 0 f S Z x d W 9 0 O y w m c X V v d D t T Z W N 0 a W 9 u M S 9 D Q 0 J f Q 0 l T U y A o M i k v Q X V 0 b 1 J l b W 9 2 Z W R D b 2 x 1 b W 5 z M S 5 7 V m F s d X R h b W F y a 2 V k Z X Q s N X 0 m c X V v d D s s J n F 1 b 3 Q 7 U 2 V j d G l v b j E v Q 0 N C X 0 N J U 1 M g K D I p L 0 F 1 d G 9 S Z W 1 v d m V k Q 2 9 s d W 1 u c z E u e 0 J h b m t z Z W t 0 b 3 J l b i w 2 f S Z x d W 9 0 O 1 0 s J n F 1 b 3 Q 7 Q 2 9 s d W 1 u Q 2 9 1 b n Q m c X V v d D s 6 N y w m c X V v d D t L Z X l D b 2 x 1 b W 5 O Y W 1 l c y Z x d W 9 0 O z p b X S w m c X V v d D t D b 2 x 1 b W 5 J Z G V u d G l 0 a W V z J n F 1 b 3 Q 7 O l s m c X V v d D t T Z W N 0 a W 9 u M S 9 D Q 0 J f Q 0 l T U y A o M i k v Q X V 0 b 1 J l b W 9 2 Z W R D b 2 x 1 b W 5 z M S 5 7 R G F 0 b y w w f S Z x d W 9 0 O y w m c X V v d D t T Z W N 0 a W 9 u M S 9 D Q 0 J f Q 0 l T U y A o M i k v Q X V 0 b 1 J l b W 9 2 Z W R D b 2 x 1 b W 5 z M S 5 7 S W 5 k a W t h d G 9 y L D F 9 J n F 1 b 3 Q 7 L C Z x d W 9 0 O 1 N l Y 3 R p b 2 4 x L 0 N D Q l 9 D S V N T I C g y K S 9 B d X R v U m V t b 3 Z l Z E N v b H V t b n M x L n t Q Z W 5 n Z W 1 h c m t l Z G V 0 L D J 9 J n F 1 b 3 Q 7 L C Z x d W 9 0 O 1 N l Y 3 R p b 2 4 x L 0 N D Q l 9 D S V N T I C g y K S 9 B d X R v U m V t b 3 Z l Z E N v b H V t b n M x L n t P Y m x p Z 2 F 0 a W 9 u c 2 1 h c m t l Z G V 0 L D N 9 J n F 1 b 3 Q 7 L C Z x d W 9 0 O 1 N l Y 3 R p b 2 4 x L 0 N D Q l 9 D S V N T I C g y K S 9 B d X R v U m V t b 3 Z l Z E N v b H V t b n M x L n t B a 3 R p Z W 1 h c m t l Z G V 0 L D R 9 J n F 1 b 3 Q 7 L C Z x d W 9 0 O 1 N l Y 3 R p b 2 4 x L 0 N D Q l 9 D S V N T I C g y K S 9 B d X R v U m V t b 3 Z l Z E N v b H V t b n M x L n t W Y W x 1 d G F t Y X J r Z W R l d C w 1 f S Z x d W 9 0 O y w m c X V v d D t T Z W N 0 a W 9 u M S 9 D Q 0 J f Q 0 l T U y A o M i k v Q X V 0 b 1 J l b W 9 2 Z W R D b 2 x 1 b W 5 z M S 5 7 Q m F u a 3 N l a 3 R v c m V u 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G Q 1 9 V T 0 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A 2 V D A 3 O j Q x O j Q 0 L j Q 2 M T Y y M T l a I i 8 + P E V u d H J 5 I F R 5 c G U 9 I k Z p b G x D b 2 x 1 b W 5 U e X B l c y I g V m F s d W U 9 I n N D U V V G Q l E 9 P S I v P j x F b n R y e S B U e X B l P S J G a W x s Q 2 9 s d W 1 u T m F t Z X M i I F Z h b H V l P S J z W y Z x d W 9 0 O 0 R h d G 8 m c X V v d D s s J n F 1 b 3 Q 7 R m l u Y W 5 z a W V s I E N 5 a 2 V s I C h V T 0 M p J n F 1 b 3 Q 7 L C Z x d W 9 0 O 0 J v b G l n Y 3 l r Z W w g K F V P Q y k m c X V v d D s s J n F 1 b 3 Q 7 S 3 J l Z G l 0 Y 3 l r Z W w g K F V P Q y 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N i Y T M 1 M W F l L T Q 1 Y T c t N D U z M y 0 4 Y W M 4 L W M 1 N D A 2 Y m V l Z T c x M y I v P j x F b n R y e S B U e X B l P S J S Z W N v d m V y e V R h c m d l d E N v b H V t b i I g V m F s d W U 9 I m w x I i 8 + P E V u d H J 5 I F R 5 c G U 9 I l J l Y 2 9 2 Z X J 5 V G F y Z 2 V 0 U m 9 3 I i B W Y W x 1 Z T 0 i b D Y i L z 4 8 R W 5 0 c n k g V H l w Z T 0 i U m V j b 3 Z l c n l U Y X J n Z X R T a G V l d C I g V m F s d W U 9 I n N G a W 5 h b n N p Z W w g Y 3 l r Z W w g K F V P Q y k i L z 4 8 R W 5 0 c n k g V H l w Z T 0 i U m V s Y X R p b 2 5 z a G l w S W 5 m b 0 N v b n R h a W 5 l c i I g V m F s d W U 9 I n N 7 J n F 1 b 3 Q 7 Y 2 9 s d W 1 u Q 2 9 1 b n Q m c X V v d D s 6 N C w m c X V v d D t r Z X l D b 2 x 1 b W 5 O Y W 1 l c y Z x d W 9 0 O z p b X S w m c X V v d D t x d W V y e V J l b G F 0 a W 9 u c 2 h p c H M m c X V v d D s 6 W 1 0 s J n F 1 b 3 Q 7 Y 2 9 s d W 1 u S W R l b n R p d G l l c y Z x d W 9 0 O z p b J n F 1 b 3 Q 7 U 2 V j d G l v b j E v R k N f V U 9 D L 0 F 1 d G 9 S Z W 1 v d m V k Q 2 9 s d W 1 u c z E u e 0 R h d G 8 s M H 0 m c X V v d D s s J n F 1 b 3 Q 7 U 2 V j d G l v b j E v R k N f V U 9 D L 0 F 1 d G 9 S Z W 1 v d m V k Q 2 9 s d W 1 u c z E u e 0 Z p b m F u c 2 l l b C B D e W t l b C A o V U 9 D K S w x f S Z x d W 9 0 O y w m c X V v d D t T Z W N 0 a W 9 u M S 9 G Q 1 9 V T 0 M v Q X V 0 b 1 J l b W 9 2 Z W R D b 2 x 1 b W 5 z M S 5 7 Q m 9 s a W d j e W t l b C A o V U 9 D K S w y f S Z x d W 9 0 O y w m c X V v d D t T Z W N 0 a W 9 u M S 9 G Q 1 9 V T 0 M v Q X V 0 b 1 J l b W 9 2 Z W R D b 2 x 1 b W 5 z M S 5 7 S 3 J l Z G l 0 Y 3 l r Z W w g K F V P Q y k s M 3 0 m c X V v d D t d L C Z x d W 9 0 O 0 N v b H V t b k N v d W 5 0 J n F 1 b 3 Q 7 O j Q s J n F 1 b 3 Q 7 S 2 V 5 Q 2 9 s d W 1 u T m F t Z X M m c X V v d D s 6 W 1 0 s J n F 1 b 3 Q 7 Q 2 9 s d W 1 u S W R l b n R p d G l l c y Z x d W 9 0 O z p b J n F 1 b 3 Q 7 U 2 V j d G l v b j E v R k N f V U 9 D L 0 F 1 d G 9 S Z W 1 v d m V k Q 2 9 s d W 1 u c z E u e 0 R h d G 8 s M H 0 m c X V v d D s s J n F 1 b 3 Q 7 U 2 V j d G l v b j E v R k N f V U 9 D L 0 F 1 d G 9 S Z W 1 v d m V k Q 2 9 s d W 1 u c z E u e 0 Z p b m F u c 2 l l b C B D e W t l b C A o V U 9 D K S w x f S Z x d W 9 0 O y w m c X V v d D t T Z W N 0 a W 9 u M S 9 G Q 1 9 V T 0 M v Q X V 0 b 1 J l b W 9 2 Z W R D b 2 x 1 b W 5 z M S 5 7 Q m 9 s a W d j e W t l b C A o V U 9 D K S w y f S Z x d W 9 0 O y w m c X V v d D t T Z W N 0 a W 9 u M S 9 G Q 1 9 V T 0 M v Q X V 0 b 1 J l b W 9 2 Z W R D b 2 x 1 b W 5 z M S 5 7 S 3 J l Z G l 0 Y 3 l r Z W w g K F V P Q y k s 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Z D X 0 J Q 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i 0 w N l Q w N z o 0 M T o 0 N C 4 0 M z U 5 N D U 1 W i I v P j x F b n R y e S B U e X B l P S J G a W x s Q 2 9 s d W 1 u V H l w Z X M i I F Z h b H V l P S J z Q 1 F V R k J R Q U F B Q U E 9 I i 8 + P E V u d H J 5 I F R 5 c G U 9 I k Z p b G x D b 2 x 1 b W 5 O Y W 1 l c y I g V m F s d W U 9 I n N b J n F 1 b 3 Q 7 R G F 0 b y Z x d W 9 0 O y w m c X V v d D t G a W 5 h b n N p Z W w g Q 3 l r Z W w g K E J Q K S Z x d W 9 0 O y w m c X V v d D t C b 2 x p Z 2 N 5 a 2 V s I C h C U C k m c X V v d D s s J n F 1 b 3 Q 7 S 3 J l Z G l 0 Y 3 l r Z W w g K E J Q K S Z x d W 9 0 O y w m c X V v d D t D b 2 x 1 b W 4 2 J n F 1 b 3 Q 7 L C Z x d W 9 0 O 0 N v b H V t b j c m c X V v d D s s J n F 1 b 3 Q 7 Q 2 9 s d W 1 u O C Z x d W 9 0 O y w m c X V v d D t D b 2 x 1 b W 4 5 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N D c y Z D Q 4 Z C 1 m N T c w L T Q w Y m Q t O T Y 2 N S 0 w M D V j Z G R j Z T N j M z U i L z 4 8 R W 5 0 c n k g V H l w Z T 0 i U m V j b 3 Z l c n l U Y X J n Z X R D b 2 x 1 b W 4 i I F Z h b H V l P S J s M S I v P j x F b n R y e S B U e X B l P S J S Z W N v d m V y e V R h c m d l d F J v d y I g V m F s d W U 9 I m w 2 I i 8 + P E V u d H J 5 I F R 5 c G U 9 I l J l Y 2 9 2 Z X J 5 V G F y Z 2 V 0 U 2 h l Z X Q i I F Z h b H V l P S J z R m l u Y W 5 z a W V s I G N 5 a 2 V s I C h C U C k i L z 4 8 R W 5 0 c n k g V H l w Z T 0 i U m V s Y X R p b 2 5 z a G l w S W 5 m b 0 N v b n R h a W 5 l c i I g V m F s d W U 9 I n N 7 J n F 1 b 3 Q 7 Y 2 9 s d W 1 u Q 2 9 1 b n Q m c X V v d D s 6 O C w m c X V v d D t r Z X l D b 2 x 1 b W 5 O Y W 1 l c y Z x d W 9 0 O z p b X S w m c X V v d D t x d W V y e V J l b G F 0 a W 9 u c 2 h p c H M m c X V v d D s 6 W 1 0 s J n F 1 b 3 Q 7 Y 2 9 s d W 1 u S W R l b n R p d G l l c y Z x d W 9 0 O z p b J n F 1 b 3 Q 7 U 2 V j d G l v b j E v R k N f Q l A v Q X V 0 b 1 J l b W 9 2 Z W R D b 2 x 1 b W 5 z M S 5 7 R G F 0 b y w w f S Z x d W 9 0 O y w m c X V v d D t T Z W N 0 a W 9 u M S 9 G Q 1 9 C U C 9 B d X R v U m V t b 3 Z l Z E N v b H V t b n M x L n t G a W 5 h b n N p Z W w g Q 3 l r Z W w g K E J Q K S w x f S Z x d W 9 0 O y w m c X V v d D t T Z W N 0 a W 9 u M S 9 G Q 1 9 C U C 9 B d X R v U m V t b 3 Z l Z E N v b H V t b n M x L n t C b 2 x p Z 2 N 5 a 2 V s I C h C U C k s M n 0 m c X V v d D s s J n F 1 b 3 Q 7 U 2 V j d G l v b j E v R k N f Q l A v Q X V 0 b 1 J l b W 9 2 Z W R D b 2 x 1 b W 5 z M S 5 7 S 3 J l Z G l 0 Y 3 l r Z W w g K E J Q K S w z f S Z x d W 9 0 O y w m c X V v d D t T Z W N 0 a W 9 u M S 9 G Q 1 9 C U C 9 B d X R v U m V t b 3 Z l Z E N v b H V t b n M x L n t D b 2 x 1 b W 4 2 L D R 9 J n F 1 b 3 Q 7 L C Z x d W 9 0 O 1 N l Y 3 R p b 2 4 x L 0 Z D X 0 J Q L 0 F 1 d G 9 S Z W 1 v d m V k Q 2 9 s d W 1 u c z E u e 0 N v b H V t b j c s N X 0 m c X V v d D s s J n F 1 b 3 Q 7 U 2 V j d G l v b j E v R k N f Q l A v Q X V 0 b 1 J l b W 9 2 Z W R D b 2 x 1 b W 5 z M S 5 7 Q 2 9 s d W 1 u O C w 2 f S Z x d W 9 0 O y w m c X V v d D t T Z W N 0 a W 9 u M S 9 G Q 1 9 C U C 9 B d X R v U m V t b 3 Z l Z E N v b H V t b n M x L n t D b 2 x 1 b W 4 5 L D d 9 J n F 1 b 3 Q 7 X S w m c X V v d D t D b 2 x 1 b W 5 D b 3 V u d C Z x d W 9 0 O z o 4 L C Z x d W 9 0 O 0 t l e U N v b H V t b k 5 h b W V z J n F 1 b 3 Q 7 O l t d L C Z x d W 9 0 O 0 N v b H V t b k l k Z W 5 0 a X R p Z X M m c X V v d D s 6 W y Z x d W 9 0 O 1 N l Y 3 R p b 2 4 x L 0 Z D X 0 J Q L 0 F 1 d G 9 S Z W 1 v d m V k Q 2 9 s d W 1 u c z E u e 0 R h d G 8 s M H 0 m c X V v d D s s J n F 1 b 3 Q 7 U 2 V j d G l v b j E v R k N f Q l A v Q X V 0 b 1 J l b W 9 2 Z W R D b 2 x 1 b W 5 z M S 5 7 R m l u Y W 5 z a W V s I E N 5 a 2 V s I C h C U C k s M X 0 m c X V v d D s s J n F 1 b 3 Q 7 U 2 V j d G l v b j E v R k N f Q l A v Q X V 0 b 1 J l b W 9 2 Z W R D b 2 x 1 b W 5 z M S 5 7 Q m 9 s a W d j e W t l b C A o Q l A p L D J 9 J n F 1 b 3 Q 7 L C Z x d W 9 0 O 1 N l Y 3 R p b 2 4 x L 0 Z D X 0 J Q L 0 F 1 d G 9 S Z W 1 v d m V k Q 2 9 s d W 1 u c z E u e 0 t y Z W R p d G N 5 a 2 V s I C h C U C k s M 3 0 m c X V v d D s s J n F 1 b 3 Q 7 U 2 V j d G l v b j E v R k N f Q l A v Q X V 0 b 1 J l b W 9 2 Z W R D b 2 x 1 b W 5 z M S 5 7 Q 2 9 s d W 1 u N i w 0 f S Z x d W 9 0 O y w m c X V v d D t T Z W N 0 a W 9 u M S 9 G Q 1 9 C U C 9 B d X R v U m V t b 3 Z l Z E N v b H V t b n M x L n t D b 2 x 1 b W 4 3 L D V 9 J n F 1 b 3 Q 7 L C Z x d W 9 0 O 1 N l Y 3 R p b 2 4 x L 0 Z D X 0 J Q L 0 F 1 d G 9 S Z W 1 v d m V k Q 2 9 s d W 1 u c z E u e 0 N v b H V t b j g s N n 0 m c X V v d D s s J n F 1 b 3 Q 7 U 2 V j d G l v b j E v R k N f Q l A v Q X V 0 b 1 J l b W 9 2 Z W R D b 2 x 1 b W 5 z M S 5 7 Q 2 9 s d W 1 u O S w 3 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Q 0 N C X 0 N J U 1 M v S 2 l s Z G U 8 L 0 l 0 Z W 1 Q Y X R o P j w v S X R l b U x v Y 2 F 0 a W 9 u P j x T d G F i b G V F b n R y a W V z L z 4 8 L 0 l 0 Z W 0 + P E l 0 Z W 0 + P E l 0 Z W 1 M b 2 N h d G l v b j 4 8 S X R l b V R 5 c G U + R m 9 y b X V s Y T w v S X R l b V R 5 c G U + P E l 0 Z W 1 Q Y X R o P l N l Y 3 R p b 2 4 x L 0 N D Q l 9 D S V N T L 1 9 D Q 0 J f Q 0 l T U z w v S X R l b V B h d G g + P C 9 J d G V t T G 9 j Y X R p b 2 4 + P F N 0 Y W J s Z U V u d H J p Z X M v P j w v S X R l b T 4 8 S X R l b T 4 8 S X R l b U x v Y 2 F 0 a W 9 u P j x J d G V t V H l w Z T 5 G b 3 J t d W x h P C 9 J d G V t V H l w Z T 4 8 S X R l b V B h d G g + U 2 V j d G l v b j E v Q 0 N C X 0 N J U 1 M v R m p l c m 5 l Z G U l M j B 0 b 2 1 t Z S U y M H I l Q z M l Q T Z r a 2 V y P C 9 J d G V t U G F 0 a D 4 8 L 0 l 0 Z W 1 M b 2 N h d G l v b j 4 8 U 3 R h Y m x l R W 5 0 c m l l c y 8 + P C 9 J d G V t P j x J d G V t P j x J d G V t T G 9 j Y X R p b 2 4 + P E l 0 Z W 1 U e X B l P k Z v c m 1 1 b G E 8 L 0 l 0 Z W 1 U e X B l P j x J d G V t U G F 0 a D 5 T Z W N 0 a W 9 u M S 9 D Q 0 J f Q 0 l T U y U y M C g y K S 9 L a W x k Z T w v S X R l b V B h d G g + P C 9 J d G V t T G 9 j Y X R p b 2 4 + P F N 0 Y W J s Z U V u d H J p Z X M v P j w v S X R l b T 4 8 S X R l b T 4 8 S X R l b U x v Y 2 F 0 a W 9 u P j x J d G V t V H l w Z T 5 G b 3 J t d W x h P C 9 J d G V t V H l w Z T 4 8 S X R l b V B h d G g + U 2 V j d G l v b j E v Q 0 N C X 0 N J U 1 M l M j A o M i k v X 0 N D Q l 9 D S V N T P C 9 J d G V t U G F 0 a D 4 8 L 0 l 0 Z W 1 M b 2 N h d G l v b j 4 8 U 3 R h Y m x l R W 5 0 c m l l c y 8 + P C 9 J d G V t P j x J d G V t P j x J d G V t T G 9 j Y X R p b 2 4 + P E l 0 Z W 1 U e X B l P k Z v c m 1 1 b G E 8 L 0 l 0 Z W 1 U e X B l P j x J d G V t U G F 0 a D 5 T Z W N 0 a W 9 u M S 9 G Q 1 9 V T 0 M v S 2 l s Z G U 8 L 0 l 0 Z W 1 Q Y X R o P j w v S X R l b U x v Y 2 F 0 a W 9 u P j x T d G F i b G V F b n R y a W V z L z 4 8 L 0 l 0 Z W 0 + P E l 0 Z W 0 + P E l 0 Z W 1 M b 2 N h d G l v b j 4 8 S X R l b V R 5 c G U + R m 9 y b X V s Y T w v S X R l b V R 5 c G U + P E l 0 Z W 1 Q Y X R o P l N l Y 3 R p b 2 4 x L 0 Z D X 1 V P Q y 9 G Q 1 9 V T 0 N f U 2 h l Z X Q 8 L 0 l 0 Z W 1 Q Y X R o P j w v S X R l b U x v Y 2 F 0 a W 9 u P j x T d G F i b G V F b n R y a W V z L z 4 8 L 0 l 0 Z W 0 + P E l 0 Z W 0 + P E l 0 Z W 1 M b 2 N h d G l v b j 4 8 S X R l b V R 5 c G U + R m 9 y b X V s Y T w v S X R l b V R 5 c G U + P E l 0 Z W 1 Q Y X R o P l N l Y 3 R p b 2 4 x L 0 Z D X 1 V P Q y 9 I J U M z J U E 2 d m V k Z S U y M G 9 2 Z X J z a 3 J p Z n R l c j w v S X R l b V B h d G g + P C 9 J d G V t T G 9 j Y X R p b 2 4 + P F N 0 Y W J s Z U V u d H J p Z X M v P j w v S X R l b T 4 8 S X R l b T 4 8 S X R l b U x v Y 2 F 0 a W 9 u P j x J d G V t V H l w Z T 5 G b 3 J t d W x h P C 9 J d G V t V H l w Z T 4 8 S X R l b V B h d G g + U 2 V j d G l v b j E v R k N f V U 9 D L y V D M y U 4 N m 5 k c m V 0 J T I w d H l w Z T w v S X R l b V B h d G g + P C 9 J d G V t T G 9 j Y X R p b 2 4 + P F N 0 Y W J s Z U V u d H J p Z X M v P j w v S X R l b T 4 8 S X R l b T 4 8 S X R l b U x v Y 2 F 0 a W 9 u P j x J d G V t V H l w Z T 5 G b 3 J t d W x h P C 9 J d G V t V H l w Z T 4 8 S X R l b V B h d G g + U 2 V j d G l v b j E v R k N f V U 9 D L 0 Z q Z X J u Z W R l J T I w a 2 9 s b 2 5 u Z X I 8 L 0 l 0 Z W 1 Q Y X R o P j w v S X R l b U x v Y 2 F 0 a W 9 u P j x T d G F i b G V F b n R y a W V z L z 4 8 L 0 l 0 Z W 0 + P E l 0 Z W 0 + P E l 0 Z W 1 M b 2 N h d G l v b j 4 8 S X R l b V R 5 c G U + R m 9 y b X V s Y T w v S X R l b V R 5 c G U + P E l 0 Z W 1 Q Y X R o P l N l Y 3 R p b 2 4 x L 0 Z D X 1 V P Q y 9 P b W Q l Q z M l Q j h i d G U l M j B r b 2 x v b m 5 l c j w v S X R l b V B h d G g + P C 9 J d G V t T G 9 j Y X R p b 2 4 + P F N 0 Y W J s Z U V u d H J p Z X M v P j w v S X R l b T 4 8 S X R l b T 4 8 S X R l b U x v Y 2 F 0 a W 9 u P j x J d G V t V H l w Z T 5 G b 3 J t d W x h P C 9 J d G V t V H l w Z T 4 8 S X R l b V B h d G g + U 2 V j d G l v b j E v R k N f V U 9 D L 0 Z q Z X J u Z W R l J T I w d G 9 t b W U l M j B y J U M z J U E 2 a 2 t l c j w v S X R l b V B h d G g + P C 9 J d G V t T G 9 j Y X R p b 2 4 + P F N 0 Y W J s Z U V u d H J p Z X M v P j w v S X R l b T 4 8 S X R l b T 4 8 S X R l b U x v Y 2 F 0 a W 9 u P j x J d G V t V H l w Z T 5 G b 3 J t d W x h P C 9 J d G V t V H l w Z T 4 8 S X R l b V B h d G g + U 2 V j d G l v b j E v R k N f Q l A v S 2 l s Z G U 8 L 0 l 0 Z W 1 Q Y X R o P j w v S X R l b U x v Y 2 F 0 a W 9 u P j x T d G F i b G V F b n R y a W V z L z 4 8 L 0 l 0 Z W 0 + P E l 0 Z W 0 + P E l 0 Z W 1 M b 2 N h d G l v b j 4 8 S X R l b V R 5 c G U + R m 9 y b X V s Y T w v S X R l b V R 5 c G U + P E l 0 Z W 1 Q Y X R o P l N l Y 3 R p b 2 4 x L 0 Z D X 0 J Q L 0 Z D X 0 J Q X 1 N o Z W V 0 P C 9 J d G V t U G F 0 a D 4 8 L 0 l 0 Z W 1 M b 2 N h d G l v b j 4 8 U 3 R h Y m x l R W 5 0 c m l l c y 8 + P C 9 J d G V t P j x J d G V t P j x J d G V t T G 9 j Y X R p b 2 4 + P E l 0 Z W 1 U e X B l P k Z v c m 1 1 b G E 8 L 0 l 0 Z W 1 U e X B l P j x J d G V t U G F 0 a D 5 T Z W N 0 a W 9 u M S 9 G Q 1 9 C U C 9 I J U M z J U E 2 d m V k Z S U y M G 9 2 Z X J z a 3 J p Z n R l c j w v S X R l b V B h d G g + P C 9 J d G V t T G 9 j Y X R p b 2 4 + P F N 0 Y W J s Z U V u d H J p Z X M v P j w v S X R l b T 4 8 S X R l b T 4 8 S X R l b U x v Y 2 F 0 a W 9 u P j x J d G V t V H l w Z T 5 G b 3 J t d W x h P C 9 J d G V t V H l w Z T 4 8 S X R l b V B h d G g + U 2 V j d G l v b j E v R k N f Q l A v J U M z J T g 2 b m R y Z X Q l M j B 0 e X B l P C 9 J d G V t U G F 0 a D 4 8 L 0 l 0 Z W 1 M b 2 N h d G l v b j 4 8 U 3 R h Y m x l R W 5 0 c m l l c y 8 + P C 9 J d G V t P j x J d G V t P j x J d G V t T G 9 j Y X R p b 2 4 + P E l 0 Z W 1 U e X B l P k Z v c m 1 1 b G E 8 L 0 l 0 Z W 1 U e X B l P j x J d G V t U G F 0 a D 5 T Z W N 0 a W 9 u M S 9 G Q 1 9 C U C 9 G a m V y b m V k Z S U y M G t v b G 9 u b m V y P C 9 J d G V t U G F 0 a D 4 8 L 0 l 0 Z W 1 M b 2 N h d G l v b j 4 8 U 3 R h Y m x l R W 5 0 c m l l c y 8 + P C 9 J d G V t P j x J d G V t P j x J d G V t T G 9 j Y X R p b 2 4 + P E l 0 Z W 1 U e X B l P k Z v c m 1 1 b G E 8 L 0 l 0 Z W 1 U e X B l P j x J d G V t U G F 0 a D 5 T Z W N 0 a W 9 u M S 9 G Q 1 9 C U C 9 P b W Q l Q z M l Q j h i d G U l M j B r b 2 x v b m 5 l c j w v S X R l b V B h d G g + P C 9 J d G V t T G 9 j Y X R p b 2 4 + P F N 0 Y W J s Z U V u d H J p Z X M v P j w v S X R l b T 4 8 S X R l b T 4 8 S X R l b U x v Y 2 F 0 a W 9 u P j x J d G V t V H l w Z T 5 G b 3 J t d W x h P C 9 J d G V t V H l w Z T 4 8 S X R l b V B h d G g + U 2 V j d G l v b j E v R k N f Q l A v U m V t b 3 Z l Z C U y M E J s Y W 5 r J T I w U m 9 3 c z w v S X R l b V B h d G g + P C 9 J d G V t T G 9 j Y X R p b 2 4 + P F N 0 Y W J s Z U V u d H J p Z X M v P j w v S X R l b T 4 8 S X R l b T 4 8 S X R l b U x v Y 2 F 0 a W 9 u P j x J d G V t V H l w Z T 5 G b 3 J t d W x h P C 9 J d G V t V H l w Z T 4 8 S X R l b V B h d G g + U 2 V j d G l v b j E v Q 0 N C X 0 N J U 1 M l M j A o M i k v J U M z J T g 2 b m R y Z X Q l M j B 0 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D y d T d u 7 E x b T q l Z y y C v J S 3 7 A A A A A A I A A A A A A A N m A A D A A A A A E A A A A D P x d w H m g 4 O K t Z f x q 5 g c 3 J A A A A A A B I A A A K A A A A A Q A A A A V V e T B 1 4 1 J G v l R T c h 4 1 s k p l A A A A C A u D R 1 o 0 6 S C e O r f J P D 6 r N V u Q 0 y J m l b + e V l F V P s 8 q N n 5 y N 9 F 3 s f C T i m s V t t f Q a x 4 n t A H A X e s 2 o d K O n B d a r J T K W c W e H X 3 f Y d W 6 U T Y j Y L B L k E m h Q A A A C l O M k b n 9 A Z 6 Y m y O V Z m Q u w a s h E W 3 Q = = < / D a t a M a s h u p > 
</file>

<file path=customXml/itemProps1.xml><?xml version="1.0" encoding="utf-8"?>
<ds:datastoreItem xmlns:ds="http://schemas.openxmlformats.org/officeDocument/2006/customXml" ds:itemID="{F8EC8C63-692B-4CAA-ADA8-81E446B4E8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Diagrammer</vt:lpstr>
      </vt:variant>
      <vt:variant>
        <vt:i4>15</vt:i4>
      </vt:variant>
    </vt:vector>
  </HeadingPairs>
  <TitlesOfParts>
    <vt:vector size="33" baseType="lpstr">
      <vt:lpstr>Noter</vt:lpstr>
      <vt:lpstr>Indhold</vt:lpstr>
      <vt:lpstr>Finansiel stressindikator</vt:lpstr>
      <vt:lpstr>Kreditspænd og aktievolatilitet</vt:lpstr>
      <vt:lpstr>Ejendomspriser</vt:lpstr>
      <vt:lpstr>Pengeinstitutternes merrente</vt:lpstr>
      <vt:lpstr>Stiliseret boligbyrde</vt:lpstr>
      <vt:lpstr>Kreditvækst</vt:lpstr>
      <vt:lpstr>Udlånsgab</vt:lpstr>
      <vt:lpstr>Gearing og kapitaloverdækning</vt:lpstr>
      <vt:lpstr>Egenkapitalforrentning</vt:lpstr>
      <vt:lpstr>Finansiel cykel (UOC)</vt:lpstr>
      <vt:lpstr>Finansiel cykel (BP)</vt:lpstr>
      <vt:lpstr>Udlånsserier</vt:lpstr>
      <vt:lpstr>Boligpriser og BNI</vt:lpstr>
      <vt:lpstr>Betalingsbalancen</vt:lpstr>
      <vt:lpstr>Referencesats</vt:lpstr>
      <vt:lpstr>Ark1</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Damgaard</dc:creator>
  <cp:lastModifiedBy>Alberte Bang Sjøstrøm</cp:lastModifiedBy>
  <dcterms:created xsi:type="dcterms:W3CDTF">2017-10-16T10:33:33Z</dcterms:created>
  <dcterms:modified xsi:type="dcterms:W3CDTF">2025-06-17T07:00:45Z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{5AB9CD68-E141-45F1-9C8D-0D662719A103}</vt:lpwstr>
  </property>
</Properties>
</file>